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esktop\Excel Portfolio Project\"/>
    </mc:Choice>
  </mc:AlternateContent>
  <xr:revisionPtr revIDLastSave="0" documentId="13_ncr:1_{48149137-D02C-4A3B-8572-76C6C1837DA0}" xr6:coauthVersionLast="47" xr6:coauthVersionMax="47" xr10:uidLastSave="{00000000-0000-0000-0000-000000000000}"/>
  <bookViews>
    <workbookView xWindow="-108" yWindow="-108" windowWidth="23256" windowHeight="12456" firstSheet="1" activeTab="3" xr2:uid="{469D2931-EEAD-864F-B0C4-AD4A8DB82008}"/>
  </bookViews>
  <sheets>
    <sheet name="Data Tables" sheetId="1" r:id="rId1"/>
    <sheet name="Pivot tables" sheetId="8" r:id="rId2"/>
    <sheet name="Geographically" sheetId="9" r:id="rId3"/>
    <sheet name="Income Sources" sheetId="12" r:id="rId4"/>
    <sheet name="Sales Process" sheetId="17" r:id="rId5"/>
    <sheet name="Pivot Tables for Sales process" sheetId="16" r:id="rId6"/>
    <sheet name="Project Status" sheetId="14" r:id="rId7"/>
  </sheets>
  <definedNames>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7" l="1"/>
  <c r="P16" i="16"/>
  <c r="Q10" i="16"/>
  <c r="P11" i="16"/>
  <c r="Q11" i="16"/>
  <c r="Q17" i="16"/>
  <c r="Q16" i="16"/>
  <c r="Q4" i="16"/>
  <c r="Q3" i="16"/>
  <c r="P17" i="16"/>
  <c r="P10" i="16"/>
  <c r="P4" i="16"/>
  <c r="P3" i="16"/>
  <c r="R17" i="16"/>
  <c r="R16" i="16"/>
  <c r="R11" i="16"/>
  <c r="R10" i="16"/>
  <c r="R3" i="16"/>
  <c r="P22" i="16"/>
  <c r="R4" i="16"/>
  <c r="AM4" i="16"/>
  <c r="Z5" i="16"/>
  <c r="Z6" i="16"/>
  <c r="Z4" i="16"/>
  <c r="P27" i="16"/>
  <c r="BS7" i="8"/>
  <c r="BS6" i="8"/>
  <c r="BR7" i="8"/>
  <c r="BR6" i="8"/>
  <c r="BF5" i="8"/>
  <c r="BB7" i="8"/>
  <c r="BB8" i="8"/>
  <c r="BB9" i="8"/>
  <c r="BB10" i="8"/>
  <c r="BB11" i="8"/>
  <c r="BB6" i="8"/>
  <c r="BA7" i="8"/>
  <c r="BA8" i="8"/>
  <c r="BA9" i="8"/>
  <c r="BA10" i="8"/>
  <c r="BA11" i="8"/>
  <c r="BA6" i="8"/>
  <c r="AD6" i="8"/>
  <c r="AD7" i="8"/>
  <c r="AD8" i="8"/>
  <c r="AD9" i="8"/>
  <c r="AD10" i="8"/>
  <c r="AD5" i="8"/>
  <c r="S4" i="8"/>
  <c r="S5" i="8"/>
  <c r="S6" i="8"/>
  <c r="S7" i="8"/>
  <c r="S8" i="8"/>
  <c r="S9" i="8"/>
  <c r="G5" i="8"/>
  <c r="G6" i="8"/>
  <c r="G7" i="8"/>
  <c r="G8" i="8"/>
  <c r="G9" i="8"/>
  <c r="G4" i="8"/>
  <c r="BJ2" i="8"/>
  <c r="AL5" i="8"/>
  <c r="H2" i="8"/>
  <c r="O5" i="8"/>
  <c r="D3" i="16"/>
  <c r="F6" i="17" l="1"/>
  <c r="Z8" i="16"/>
  <c r="D7" i="16"/>
  <c r="E3" i="16"/>
  <c r="H3" i="16"/>
  <c r="AM5" i="8"/>
  <c r="AF9" i="8"/>
  <c r="AF8" i="8"/>
  <c r="AF5" i="8"/>
  <c r="AF7" i="8"/>
  <c r="AF6" i="8"/>
  <c r="AF10" i="8"/>
  <c r="AE10" i="8"/>
  <c r="AE9" i="8"/>
  <c r="AE8" i="8"/>
  <c r="AE5" i="8"/>
  <c r="AE7" i="8"/>
  <c r="AE6" i="8"/>
  <c r="N5" i="8"/>
  <c r="H4" i="16" l="1"/>
  <c r="E7" i="16"/>
</calcChain>
</file>

<file path=xl/sharedStrings.xml><?xml version="1.0" encoding="utf-8"?>
<sst xmlns="http://schemas.openxmlformats.org/spreadsheetml/2006/main" count="28769" uniqueCount="124">
  <si>
    <t>Year</t>
  </si>
  <si>
    <t>Amount</t>
  </si>
  <si>
    <t>Target</t>
  </si>
  <si>
    <t>Country</t>
  </si>
  <si>
    <t>Egypt</t>
  </si>
  <si>
    <t>USA</t>
  </si>
  <si>
    <t>Russia</t>
  </si>
  <si>
    <t>United Kingdom</t>
  </si>
  <si>
    <t>Brazil</t>
  </si>
  <si>
    <t>Canada</t>
  </si>
  <si>
    <t>B2B</t>
  </si>
  <si>
    <t>Asset sale</t>
  </si>
  <si>
    <t>Dec</t>
  </si>
  <si>
    <t>Television Ad</t>
  </si>
  <si>
    <t>Advertising</t>
  </si>
  <si>
    <t>Lands</t>
  </si>
  <si>
    <t>Renting</t>
  </si>
  <si>
    <t>Youtube Channel</t>
  </si>
  <si>
    <t>Company Website</t>
  </si>
  <si>
    <t>Google Ad</t>
  </si>
  <si>
    <t>Facebook Page</t>
  </si>
  <si>
    <t>Offices</t>
  </si>
  <si>
    <t xml:space="preserve">New </t>
  </si>
  <si>
    <t>Usage fees</t>
  </si>
  <si>
    <t>Premium</t>
  </si>
  <si>
    <t>Subscription</t>
  </si>
  <si>
    <t>Renewal</t>
  </si>
  <si>
    <t>Prime</t>
  </si>
  <si>
    <t>Equipments</t>
  </si>
  <si>
    <t>Floating License</t>
  </si>
  <si>
    <t>Licensing</t>
  </si>
  <si>
    <t>Software Metered License</t>
  </si>
  <si>
    <t>Nov</t>
  </si>
  <si>
    <t>B2C</t>
  </si>
  <si>
    <t>Oct</t>
  </si>
  <si>
    <t>Sep</t>
  </si>
  <si>
    <t>Aug</t>
  </si>
  <si>
    <t>Jul</t>
  </si>
  <si>
    <t>Jun</t>
  </si>
  <si>
    <t>May</t>
  </si>
  <si>
    <t>Apr</t>
  </si>
  <si>
    <t>Mar</t>
  </si>
  <si>
    <t>Feb</t>
  </si>
  <si>
    <t>Jan</t>
  </si>
  <si>
    <t>Marketing Strategies</t>
  </si>
  <si>
    <t>operating profit</t>
  </si>
  <si>
    <t>Target Income</t>
  </si>
  <si>
    <t>Income</t>
  </si>
  <si>
    <t>Counts</t>
  </si>
  <si>
    <t>Income Breakdowns</t>
  </si>
  <si>
    <t>Income sources</t>
  </si>
  <si>
    <t>Month</t>
  </si>
  <si>
    <t>Row Labels</t>
  </si>
  <si>
    <t>Grand Total</t>
  </si>
  <si>
    <t>Sum of Amount</t>
  </si>
  <si>
    <t>Sum of Amount2</t>
  </si>
  <si>
    <t>Total Sales</t>
  </si>
  <si>
    <t>Sum of Target</t>
  </si>
  <si>
    <t>Remaining Percentage</t>
  </si>
  <si>
    <t>Actual</t>
  </si>
  <si>
    <t>------------</t>
  </si>
  <si>
    <t>pivot table</t>
  </si>
  <si>
    <t>Created table</t>
  </si>
  <si>
    <t>Earth points</t>
  </si>
  <si>
    <t>Sheet income sources</t>
  </si>
  <si>
    <t>Sum of Income</t>
  </si>
  <si>
    <t>Income Sources</t>
  </si>
  <si>
    <t>Share</t>
  </si>
  <si>
    <t>for scatter chart we need 2 points X and Y</t>
  </si>
  <si>
    <t>X</t>
  </si>
  <si>
    <t>Y</t>
  </si>
  <si>
    <t>Max</t>
  </si>
  <si>
    <t>Without Max</t>
  </si>
  <si>
    <t>Sum of Target Income</t>
  </si>
  <si>
    <t>We will analyze total income by months.</t>
  </si>
  <si>
    <t>Quantity of items</t>
  </si>
  <si>
    <t xml:space="preserve"> use the first pivot table</t>
  </si>
  <si>
    <t>Sum of Counts</t>
  </si>
  <si>
    <t>Count</t>
  </si>
  <si>
    <t>Count%</t>
  </si>
  <si>
    <t>Source_of_Income</t>
  </si>
  <si>
    <t>Monthly Average Income</t>
  </si>
  <si>
    <t xml:space="preserve">Operating profits </t>
  </si>
  <si>
    <t>Sum of operating profit</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</si>
  <si>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</si>
  <si>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</si>
  <si>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</si>
  <si>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</si>
  <si>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</si>
  <si>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</si>
  <si>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</si>
  <si>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</si>
  <si>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</si>
  <si>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</si>
  <si>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</si>
  <si>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</si>
  <si>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</si>
  <si>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</si>
  <si>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</si>
  <si>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</si>
  <si>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</si>
  <si>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</si>
  <si>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</si>
  <si>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</si>
  <si>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</si>
  <si>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</si>
  <si>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</si>
  <si>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</si>
  <si>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</si>
  <si>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Labels</t>
  </si>
  <si>
    <t>Count of POS</t>
  </si>
  <si>
    <t>Count of Payment Method</t>
  </si>
  <si>
    <t>Count of Registration Status</t>
  </si>
  <si>
    <t>Line</t>
  </si>
  <si>
    <t>Circle</t>
  </si>
  <si>
    <t>Count of Order Number</t>
  </si>
  <si>
    <t>Total sales by type of delivery</t>
  </si>
  <si>
    <t>Count of delivery types</t>
  </si>
  <si>
    <t>Count of Delivery Type</t>
  </si>
  <si>
    <t>Refunded percentage pei chart</t>
  </si>
  <si>
    <t>pie chart</t>
  </si>
  <si>
    <t>Count of Sale Status</t>
  </si>
  <si>
    <t>‮‮‮‮     Ô</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</si>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</sst>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_(* \(#,##0\);_(* &quot;-&quot;??_);_(@_)"/>
    <numFmt numFmtId="165" formatCode="_(* #,##0.00_);_(* \(#,##0.00\);_(* &quot;-&quot;??_);_(@_)"/>
    <numFmt numFmtId="166" formatCode="&quot;₹&quot;\ #,##0"/>
    <numFmt numFmtId="167" formatCode="_ * #,##0_ ;_ * \-#,##0_ ;_ * &quot;-&quot;??_ ;_ @_ "/>
  </numFmts>
  <fonts count="15" x14ac:knownFonts="1">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1"/>
      <name val="Calibri"/>
      <family val="2"/>
      <scheme val="minor"/>
    </font>
    <font>
      <b/>
      <sz val="11"/>
      <color theme="1"/>
      <name val="Calibri"/>
      <family val="2"/>
      <scheme val="minor"/>
    </font>
    <font>
      <sz val="11"/>
      <color theme="7" tint="0.39997558519241921"/>
      <name val="Calibri"/>
      <family val="2"/>
      <scheme val="minor"/>
    </font>
    <font>
      <sz val="11"/>
      <name val="Arial"/>
      <family val="2"/>
    </font>
    <font>
      <b/>
      <sz val="11"/>
      <color theme="0"/>
      <name val="Calibri"/>
      <family val="2"/>
      <scheme val="minor"/>
    </font>
    <font>
      <sz val="11"/>
      <color rgb="FFFF0000"/>
      <name val="Calibri"/>
      <family val="2"/>
      <scheme val="minor"/>
    </font>
    <font>
      <sz val="11"/>
      <color theme="0"/>
      <name val="Calibri"/>
      <family val="2"/>
      <scheme val="minor"/>
    </font>
    <font>
      <sz val="11"/>
      <color rgb="FFFF0000"/>
      <name val="Calibri"/>
      <family val="2"/>
    </font>
    <font>
      <b/>
      <sz val="11"/>
      <color theme="1"/>
      <name val="Arial"/>
      <family val="2"/>
    </font>
    <font>
      <sz val="11"/>
      <color theme="1"/>
      <name val="Calibri"/>
      <family val="2"/>
    </font>
  </fonts>
  <fills count="13">
    <fill>
      <patternFill patternType="none"/>
    </fill>
    <fill>
      <patternFill patternType="gray125"/>
    </fill>
    <fill>
      <patternFill patternType="solid">
        <fgColor rgb="FFCC0E62"/>
        <bgColor indexed="64"/>
      </patternFill>
    </fill>
    <fill>
      <patternFill patternType="solid">
        <fgColor rgb="FF5A2BCB"/>
        <bgColor indexed="64"/>
      </patternFill>
    </fill>
    <fill>
      <patternFill patternType="solid">
        <fgColor theme="1"/>
        <bgColor indexed="64"/>
      </patternFill>
    </fill>
    <fill>
      <patternFill patternType="solid">
        <fgColor rgb="FFFFFF00"/>
        <bgColor indexed="64"/>
      </patternFill>
    </fill>
    <fill>
      <patternFill patternType="solid">
        <fgColor theme="1"/>
        <bgColor theme="4" tint="0.79998168889431442"/>
      </patternFill>
    </fill>
    <fill>
      <patternFill patternType="solid">
        <fgColor rgb="FFFF0000"/>
        <bgColor indexed="64"/>
      </patternFill>
    </fill>
    <fill>
      <patternFill patternType="solid">
        <fgColor rgb="FF0070C0"/>
        <bgColor indexed="64"/>
      </patternFill>
    </fill>
    <fill>
      <patternFill patternType="solid">
        <fgColor theme="0"/>
        <bgColor indexed="64"/>
      </patternFill>
    </fill>
    <fill>
      <patternFill patternType="solid">
        <fgColor theme="4"/>
        <bgColor theme="4"/>
      </patternFill>
    </fill>
    <fill>
      <patternFill patternType="solid">
        <fgColor rgb="FF7030A0"/>
        <bgColor indexed="64"/>
      </patternFill>
    </fill>
    <fill>
      <patternFill patternType="solid">
        <fgColor theme="4" tint="0.79998168889431442"/>
        <bgColor theme="4" tint="0.79998168889431442"/>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medium">
        <color indexed="64"/>
      </left>
      <right/>
      <top/>
      <bottom/>
      <diagonal/>
    </border>
    <border>
      <left/>
      <right style="medium">
        <color indexed="64"/>
      </right>
      <top/>
      <bottom/>
      <diagonal/>
    </border>
    <border>
      <left/>
      <right/>
      <top style="thin">
        <color theme="0" tint="-0.14999847407452621"/>
      </top>
      <bottom style="thin">
        <color theme="0" tint="-0.14999847407452621"/>
      </bottom>
      <diagonal/>
    </border>
    <border>
      <left/>
      <right/>
      <top/>
      <bottom style="thin">
        <color theme="4" tint="0.39997558519241921"/>
      </bottom>
      <diagonal/>
    </border>
  </borders>
  <cellStyleXfs count="4">
    <xf numFmtId="0" fontId="0" fillId="0" borderId="0"/>
    <xf numFmtId="9"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cellStyleXfs>
  <cellXfs count="70">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1" fontId="4" fillId="0" borderId="0" xfId="0" applyNumberFormat="1" applyFont="1" applyAlignment="1">
      <alignment horizontal="center" vertical="center"/>
    </xf>
    <xf numFmtId="1" fontId="3" fillId="0" borderId="0" xfId="0" applyNumberFormat="1" applyFont="1" applyAlignment="1">
      <alignment horizontal="center" vertical="center"/>
    </xf>
    <xf numFmtId="164" fontId="0" fillId="0" borderId="0" xfId="0" applyNumberFormat="1" applyAlignment="1">
      <alignment horizontal="center" vertical="center"/>
    </xf>
    <xf numFmtId="164" fontId="0" fillId="0" borderId="0" xfId="0" applyNumberFormat="1"/>
    <xf numFmtId="164" fontId="0" fillId="0" borderId="0" xfId="2" applyNumberFormat="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164" fontId="0" fillId="0" borderId="0" xfId="2" applyNumberFormat="1" applyFont="1" applyFill="1" applyBorder="1"/>
    <xf numFmtId="0" fontId="2" fillId="3" borderId="0" xfId="0" applyFont="1" applyFill="1" applyAlignment="1">
      <alignment horizontal="center" vertical="center"/>
    </xf>
    <xf numFmtId="0" fontId="0" fillId="0" borderId="0" xfId="0" pivotButton="1"/>
    <xf numFmtId="10" fontId="0" fillId="0" borderId="0" xfId="0" applyNumberFormat="1"/>
    <xf numFmtId="0" fontId="0" fillId="4" borderId="0" xfId="0" applyFill="1"/>
    <xf numFmtId="0" fontId="7" fillId="4" borderId="0" xfId="0" applyFont="1" applyFill="1"/>
    <xf numFmtId="0" fontId="6" fillId="5" borderId="1" xfId="0" applyFont="1" applyFill="1" applyBorder="1"/>
    <xf numFmtId="0" fontId="6" fillId="5" borderId="2" xfId="0" applyFont="1" applyFill="1" applyBorder="1"/>
    <xf numFmtId="0" fontId="0" fillId="7" borderId="0" xfId="0" quotePrefix="1" applyFill="1"/>
    <xf numFmtId="0" fontId="0" fillId="7" borderId="0" xfId="0" applyFill="1"/>
    <xf numFmtId="0" fontId="6" fillId="0" borderId="0" xfId="0" applyFont="1"/>
    <xf numFmtId="0" fontId="6" fillId="7" borderId="0" xfId="0" applyFont="1" applyFill="1"/>
    <xf numFmtId="0" fontId="2" fillId="4" borderId="0" xfId="0" applyFont="1" applyFill="1" applyAlignment="1">
      <alignment horizontal="left"/>
    </xf>
    <xf numFmtId="0" fontId="2" fillId="4" borderId="1" xfId="0" applyFont="1" applyFill="1" applyBorder="1" applyAlignment="1">
      <alignment horizontal="left"/>
    </xf>
    <xf numFmtId="0" fontId="2" fillId="4" borderId="6" xfId="0" applyFont="1" applyFill="1" applyBorder="1" applyAlignment="1">
      <alignment horizontal="left"/>
    </xf>
    <xf numFmtId="0" fontId="2" fillId="4" borderId="3" xfId="0" applyFont="1" applyFill="1" applyBorder="1" applyAlignment="1">
      <alignment horizontal="left"/>
    </xf>
    <xf numFmtId="9" fontId="8" fillId="0" borderId="2" xfId="1" applyFont="1" applyBorder="1"/>
    <xf numFmtId="9" fontId="8" fillId="0" borderId="7" xfId="1" applyFont="1" applyBorder="1"/>
    <xf numFmtId="9" fontId="8" fillId="0" borderId="4" xfId="1" applyFont="1" applyBorder="1"/>
    <xf numFmtId="166" fontId="2" fillId="6" borderId="5" xfId="0" applyNumberFormat="1" applyFont="1" applyFill="1" applyBorder="1"/>
    <xf numFmtId="9" fontId="3" fillId="0" borderId="3" xfId="1" applyFont="1" applyBorder="1"/>
    <xf numFmtId="9" fontId="3" fillId="0" borderId="4" xfId="1" applyFont="1" applyBorder="1"/>
    <xf numFmtId="167" fontId="2" fillId="4" borderId="0" xfId="3" applyNumberFormat="1" applyFont="1" applyFill="1" applyAlignment="1">
      <alignment horizontal="left"/>
    </xf>
    <xf numFmtId="0" fontId="3" fillId="4" borderId="0" xfId="0" applyFont="1" applyFill="1"/>
    <xf numFmtId="0" fontId="0" fillId="8" borderId="0" xfId="0" applyFill="1"/>
    <xf numFmtId="0" fontId="0" fillId="0" borderId="8" xfId="0" applyBorder="1" applyAlignment="1">
      <alignment horizontal="left"/>
    </xf>
    <xf numFmtId="0" fontId="9" fillId="4" borderId="0" xfId="0" applyFont="1" applyFill="1" applyAlignment="1">
      <alignment horizontal="center"/>
    </xf>
    <xf numFmtId="167" fontId="0" fillId="0" borderId="0" xfId="3" applyNumberFormat="1" applyFont="1"/>
    <xf numFmtId="167" fontId="0" fillId="0" borderId="0" xfId="0" applyNumberFormat="1"/>
    <xf numFmtId="9" fontId="0" fillId="0" borderId="0" xfId="1" applyFont="1"/>
    <xf numFmtId="0" fontId="3" fillId="0" borderId="0" xfId="0" applyFont="1"/>
    <xf numFmtId="10" fontId="2" fillId="4" borderId="0" xfId="0" applyNumberFormat="1" applyFont="1" applyFill="1"/>
    <xf numFmtId="0" fontId="12" fillId="4" borderId="0" xfId="0" applyFont="1" applyFill="1"/>
    <xf numFmtId="0" fontId="10" fillId="7" borderId="0" xfId="0" applyFont="1" applyFill="1"/>
    <xf numFmtId="167" fontId="11" fillId="4" borderId="0" xfId="3" applyNumberFormat="1" applyFont="1" applyFill="1" applyAlignment="1">
      <alignment horizontal="center" vertical="center"/>
    </xf>
    <xf numFmtId="0" fontId="9" fillId="9" borderId="0" xfId="0" applyFont="1" applyFill="1" applyAlignment="1">
      <alignment horizontal="center"/>
    </xf>
    <xf numFmtId="167" fontId="0" fillId="0" borderId="8" xfId="3" applyNumberFormat="1" applyFont="1" applyBorder="1"/>
    <xf numFmtId="0" fontId="13" fillId="0" borderId="8" xfId="0" applyFont="1" applyBorder="1" applyAlignment="1">
      <alignment horizontal="left"/>
    </xf>
    <xf numFmtId="0" fontId="1" fillId="10" borderId="0" xfId="0" applyFont="1" applyFill="1" applyAlignment="1">
      <alignment horizontal="center" vertical="center"/>
    </xf>
    <xf numFmtId="9" fontId="0" fillId="0" borderId="0" xfId="0" applyNumberFormat="1"/>
    <xf numFmtId="0" fontId="9" fillId="11" borderId="0" xfId="0" applyFont="1" applyFill="1" applyAlignment="1">
      <alignment horizontal="center"/>
    </xf>
    <xf numFmtId="0" fontId="2" fillId="11" borderId="0" xfId="0" applyFont="1" applyFill="1" applyAlignment="1">
      <alignment horizontal="center" vertical="center"/>
    </xf>
    <xf numFmtId="167" fontId="0" fillId="0" borderId="0" xfId="0" pivotButton="1" applyNumberFormat="1"/>
    <xf numFmtId="167" fontId="0" fillId="0" borderId="0" xfId="0" applyNumberFormat="1" applyAlignment="1">
      <alignment horizontal="left"/>
    </xf>
    <xf numFmtId="0" fontId="14" fillId="0" borderId="0" xfId="0" applyFont="1"/>
    <xf numFmtId="0" fontId="14" fillId="0" borderId="0" xfId="0" applyFont="1" applyAlignment="1">
      <alignment horizontal="center" vertical="center"/>
    </xf>
    <xf numFmtId="0" fontId="11" fillId="4" borderId="0" xfId="0" applyFont="1" applyFill="1"/>
    <xf numFmtId="167" fontId="6" fillId="12" borderId="9" xfId="0" applyNumberFormat="1" applyFont="1" applyFill="1" applyBorder="1"/>
    <xf numFmtId="167" fontId="0" fillId="0" borderId="1" xfId="0" applyNumberFormat="1" applyBorder="1" applyAlignment="1">
      <alignment horizontal="left"/>
    </xf>
    <xf numFmtId="167" fontId="0" fillId="0" borderId="2" xfId="3" applyNumberFormat="1" applyFont="1" applyBorder="1"/>
    <xf numFmtId="167" fontId="0" fillId="0" borderId="6" xfId="0" applyNumberFormat="1" applyBorder="1" applyAlignment="1">
      <alignment horizontal="left"/>
    </xf>
    <xf numFmtId="167" fontId="0" fillId="0" borderId="7" xfId="3" applyNumberFormat="1" applyFont="1" applyBorder="1"/>
    <xf numFmtId="0" fontId="0" fillId="0" borderId="6" xfId="0" applyBorder="1"/>
    <xf numFmtId="0" fontId="0" fillId="0" borderId="7" xfId="0" applyBorder="1"/>
    <xf numFmtId="0" fontId="0" fillId="0" borderId="3" xfId="0" applyBorder="1"/>
    <xf numFmtId="167" fontId="0" fillId="0" borderId="4" xfId="3" applyNumberFormat="1" applyFont="1" applyBorder="1"/>
    <xf numFmtId="0" fontId="2" fillId="4" borderId="0" xfId="0" applyFont="1" applyFill="1"/>
    <xf numFmtId="0" fontId="14" fillId="0" borderId="0" xfId="0" applyFont="1" applyAlignment="1">
      <alignment horizontal="center"/>
    </xf>
  </cellXfs>
  <cellStyles count="4">
    <cellStyle name="Comma" xfId="3" builtinId="3"/>
    <cellStyle name="Comma 2" xfId="2" xr:uid="{484E167D-D230-48B1-BD4B-3FAFD3A7A717}"/>
    <cellStyle name="Normal" xfId="0" builtinId="0"/>
    <cellStyle name="Percent" xfId="1" builtinId="5"/>
  </cellStyles>
  <dxfs count="81">
    <dxf>
      <numFmt numFmtId="167" formatCode="_ * #,##0_ ;_ * \-#,##0_ ;_ * &quot;-&quot;??_ ;_ @_ "/>
    </dxf>
    <dxf>
      <numFmt numFmtId="167" formatCode="_ * #,##0_ ;_ * \-#,##0_ ;_ * &quot;-&quot;??_ ;_ @_ "/>
    </dxf>
    <dxf>
      <numFmt numFmtId="14" formatCode="0.00%"/>
    </dxf>
    <dxf>
      <numFmt numFmtId="13" formatCode="0%"/>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3" formatCode="0%"/>
    </dxf>
    <dxf>
      <numFmt numFmtId="14" formatCode="0.00%"/>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4" formatCode="0.00%"/>
    </dxf>
    <dxf>
      <font>
        <color theme="0"/>
      </font>
    </dxf>
    <dxf>
      <font>
        <color theme="0"/>
      </font>
    </dxf>
    <dxf>
      <fill>
        <patternFill patternType="solid">
          <bgColor theme="1"/>
        </patternFill>
      </fill>
    </dxf>
    <dxf>
      <fill>
        <patternFill patternType="solid">
          <bgColor theme="1"/>
        </patternFill>
      </fill>
    </dxf>
    <dxf>
      <font>
        <b/>
      </font>
    </dxf>
    <dxf>
      <font>
        <b/>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i val="0"/>
        <color theme="0"/>
        <name val="Arial"/>
        <family val="2"/>
        <scheme val="none"/>
      </font>
      <fill>
        <patternFill>
          <bgColor theme="1"/>
        </patternFill>
      </fill>
    </dxf>
    <dxf>
      <fill>
        <gradientFill degree="90">
          <stop position="0">
            <color theme="1"/>
          </stop>
          <stop position="1">
            <color theme="4"/>
          </stop>
        </gradientFill>
      </fill>
    </dxf>
  </dxfs>
  <tableStyles count="5" defaultTableStyle="TableStyleMedium2" defaultPivotStyle="PivotStyleLight16">
    <tableStyle name="Slicer Style 1" pivot="0" table="0" count="1" xr9:uid="{90CB05D8-8361-472D-AB39-3533F83B5EA1}"/>
    <tableStyle name="Slicer Style 2" pivot="0" table="0" count="1" xr9:uid="{4ECFF6DD-C8F7-403D-A0EF-C89FAB0A03C3}">
      <tableStyleElement type="wholeTable" dxfId="80"/>
    </tableStyle>
    <tableStyle name="Slicer Style 3" pivot="0" table="0" count="1" xr9:uid="{D37AB9EA-C503-48EA-ACC1-8995ECE12D68}"/>
    <tableStyle name="Slicer Style 4" pivot="0" table="0" count="1" xr9:uid="{4CF094A1-3502-4453-97D3-7E517D33DCD8}">
      <tableStyleElement type="wholeTable" dxfId="79"/>
    </tableStyle>
    <tableStyle name="Data Tables-style" pivot="0" count="3" xr9:uid="{A45BF7B6-B3C5-4CE2-812E-3999F518C56E}">
      <tableStyleElement type="headerRow" dxfId="78"/>
      <tableStyleElement type="firstRowStripe" dxfId="77"/>
      <tableStyleElement type="secondRowStripe" dxfId="76"/>
    </tableStyle>
  </tableStyles>
  <colors>
    <mruColors>
      <color rgb="FF3399FF"/>
      <color rgb="FFFF3399"/>
      <color rgb="FF4133FD"/>
      <color rgb="FF0B079D"/>
      <color rgb="FFFFFFFF"/>
      <color rgb="FF000000"/>
      <color rgb="FFFF99FF"/>
      <color rgb="FFFF00FF"/>
      <color rgb="FFF8F8F8"/>
      <color rgb="FFCC0066"/>
    </mruColors>
  </colors>
  <extLst>
    <ext xmlns:x14="http://schemas.microsoft.com/office/spreadsheetml/2009/9/main" uri="{46F421CA-312F-682f-3DD2-61675219B42D}">
      <x14:dxfs count="2">
        <dxf>
          <fill>
            <gradientFill degree="90">
              <stop position="0">
                <color theme="0"/>
              </stop>
              <stop position="1">
                <color theme="0"/>
              </stop>
            </gradientFill>
          </fill>
        </dxf>
        <dxf>
          <font>
            <b/>
            <i val="0"/>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s>
        </x14:slicerStyle>
        <x14:slicerStyle name="Slicer Style 2"/>
        <x14:slicerStyle name="Slicer Style 3">
          <x14:slicerStyleElements>
            <x14:slicerStyleElement type="un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77442403032927E-2"/>
          <c:y val="0.18563393117526975"/>
          <c:w val="0.76398585593467472"/>
          <c:h val="0.76398585593467472"/>
        </c:manualLayout>
      </c:layout>
      <c:doughnutChart>
        <c:varyColors val="1"/>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c:spPr>
          <c:dPt>
            <c:idx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shape">
                  <a:fillToRect l="50000" t="50000" r="50000" b="50000"/>
                </a:path>
                <a:tileRect/>
              </a:gradFill>
              <a:ln w="19050">
                <a:solidFill>
                  <a:schemeClr val="lt1"/>
                </a:solidFill>
              </a:ln>
              <a:effectLst/>
            </c:spPr>
            <c:extLst>
              <c:ext xmlns:c16="http://schemas.microsoft.com/office/drawing/2014/chart" uri="{C3380CC4-5D6E-409C-BE32-E72D297353CC}">
                <c16:uniqueId val="{00000001-42A2-4376-A73F-9B2348DB2774}"/>
              </c:ext>
            </c:extLst>
          </c:dPt>
          <c:dPt>
            <c:idx val="1"/>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19050">
                <a:solidFill>
                  <a:schemeClr val="lt1"/>
                </a:solidFill>
              </a:ln>
              <a:effectLst/>
            </c:spPr>
            <c:extLst>
              <c:ext xmlns:c16="http://schemas.microsoft.com/office/drawing/2014/chart" uri="{C3380CC4-5D6E-409C-BE32-E72D297353CC}">
                <c16:uniqueId val="{00000003-23EC-46CA-8D13-AF541693758A}"/>
              </c:ext>
            </c:extLst>
          </c:dPt>
          <c:cat>
            <c:strRef>
              <c:f>'Pivot tables'!$N$4:$O$4</c:f>
              <c:strCache>
                <c:ptCount val="2"/>
                <c:pt idx="0">
                  <c:v>Remaining Percentage</c:v>
                </c:pt>
                <c:pt idx="1">
                  <c:v>Actual</c:v>
                </c:pt>
              </c:strCache>
            </c:strRef>
          </c:cat>
          <c:val>
            <c:numRef>
              <c:f>'Pivot tables'!$N$5:$O$5</c:f>
              <c:numCache>
                <c:formatCode>0%</c:formatCode>
                <c:ptCount val="2"/>
                <c:pt idx="0">
                  <c:v>0.30091886554864467</c:v>
                </c:pt>
                <c:pt idx="1">
                  <c:v>0.69908113445135533</c:v>
                </c:pt>
              </c:numCache>
            </c:numRef>
          </c:val>
          <c:extLst>
            <c:ext xmlns:c16="http://schemas.microsoft.com/office/drawing/2014/chart" uri="{C3380CC4-5D6E-409C-BE32-E72D297353CC}">
              <c16:uniqueId val="{00000000-42A2-4376-A73F-9B2348DB27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8139281828074E-2"/>
          <c:y val="1.8200725700194997E-2"/>
          <c:w val="0.96010155966630395"/>
          <c:h val="0.9499480043244638"/>
        </c:manualLayout>
      </c:layout>
      <c:bubbleChart>
        <c:varyColors val="0"/>
        <c:ser>
          <c:idx val="0"/>
          <c:order val="0"/>
          <c:tx>
            <c:v>Income Sources</c:v>
          </c:tx>
          <c:spPr>
            <a:gradFill flip="none" rotWithShape="1">
              <a:gsLst>
                <a:gs pos="41000">
                  <a:schemeClr val="accent5">
                    <a:lumMod val="50000"/>
                  </a:schemeClr>
                </a:gs>
                <a:gs pos="79000">
                  <a:srgbClr val="5A379F"/>
                </a:gs>
                <a:gs pos="3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127000" sx="97000" sy="97000" algn="ctr" rotWithShape="0">
                <a:srgbClr val="7030A0"/>
              </a:outerShdw>
            </a:effectLst>
            <a:scene3d>
              <a:camera prst="orthographicFront"/>
              <a:lightRig rig="threePt" dir="t"/>
            </a:scene3d>
            <a:sp3d>
              <a:bevelT prst="angle"/>
            </a:sp3d>
          </c:spPr>
          <c:invertIfNegative val="0"/>
          <c:dPt>
            <c:idx val="3"/>
            <c:invertIfNegative val="0"/>
            <c:bubble3D val="0"/>
            <c:spPr>
              <a:gradFill flip="none" rotWithShape="1">
                <a:gsLst>
                  <a:gs pos="36000">
                    <a:schemeClr val="accent5">
                      <a:lumMod val="50000"/>
                      <a:alpha val="87000"/>
                    </a:schemeClr>
                  </a:gs>
                  <a:gs pos="79000">
                    <a:srgbClr val="5A379F"/>
                  </a:gs>
                  <a:gs pos="3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127000" sx="97000" sy="97000" algn="ctr" rotWithShape="0">
                  <a:srgbClr val="7030A0"/>
                </a:outerShdw>
              </a:effectLst>
              <a:scene3d>
                <a:camera prst="orthographicFront"/>
                <a:lightRig rig="threePt" dir="t"/>
              </a:scene3d>
              <a:sp3d>
                <a:bevelT prst="angle"/>
              </a:sp3d>
            </c:spPr>
            <c:extLst>
              <c:ext xmlns:c16="http://schemas.microsoft.com/office/drawing/2014/chart" uri="{C3380CC4-5D6E-409C-BE32-E72D297353CC}">
                <c16:uniqueId val="{00000001-2784-453E-B3D3-50DC5034B9F2}"/>
              </c:ext>
            </c:extLst>
          </c:dPt>
          <c:dLbls>
            <c:dLbl>
              <c:idx val="0"/>
              <c:tx>
                <c:rich>
                  <a:bodyPr/>
                  <a:lstStyle/>
                  <a:p>
                    <a:fld id="{F60A140F-1604-4CC8-BE6D-AAC033878C3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784-453E-B3D3-50DC5034B9F2}"/>
                </c:ext>
              </c:extLst>
            </c:dLbl>
            <c:dLbl>
              <c:idx val="1"/>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818AAAFE-0D70-4DA0-B0DB-BADEF427FB14}" type="CELLRANGE">
                      <a:rPr lang="en-US" sz="1600">
                        <a:latin typeface="Arial" panose="020B0604020202020204" pitchFamily="34" charset="0"/>
                        <a:cs typeface="Arial" panose="020B0604020202020204" pitchFamily="34" charset="0"/>
                      </a:rPr>
                      <a:pPr>
                        <a:defRPr b="1">
                          <a:solidFill>
                            <a:schemeClr val="bg1"/>
                          </a:solidFill>
                        </a:defRPr>
                      </a:pPr>
                      <a:t>[CELLRANGE]</a:t>
                    </a:fld>
                    <a:endParaRPr lang="en-IN"/>
                  </a:p>
                </c:rich>
              </c:tx>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1886182716584953"/>
                      <c:h val="6.8174188111720296E-2"/>
                    </c:manualLayout>
                  </c15:layout>
                  <c15:dlblFieldTable/>
                  <c15:showDataLabelsRange val="1"/>
                </c:ext>
                <c:ext xmlns:c16="http://schemas.microsoft.com/office/drawing/2014/chart" uri="{C3380CC4-5D6E-409C-BE32-E72D297353CC}">
                  <c16:uniqueId val="{00000003-2784-453E-B3D3-50DC5034B9F2}"/>
                </c:ext>
              </c:extLst>
            </c:dLbl>
            <c:dLbl>
              <c:idx val="2"/>
              <c:layout>
                <c:manualLayout>
                  <c:x val="7.6680345942167466E-2"/>
                  <c:y val="1.4615001727715691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50060FB4-CF0C-4647-B1EE-72DAF74D2B45}" type="CELLRANGE">
                      <a:rPr lang="en-US" sz="1600">
                        <a:latin typeface="Arial" panose="020B0604020202020204" pitchFamily="34" charset="0"/>
                        <a:cs typeface="Arial" panose="020B0604020202020204" pitchFamily="34" charset="0"/>
                      </a:rPr>
                      <a:pPr>
                        <a:defRPr b="1">
                          <a:solidFill>
                            <a:schemeClr val="bg1"/>
                          </a:solidFill>
                        </a:defRPr>
                      </a:pPr>
                      <a:t>[CELLRANGE]</a:t>
                    </a:fld>
                    <a:endParaRPr lang="en-IN"/>
                  </a:p>
                </c:rich>
              </c:tx>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3315620108865359"/>
                      <c:h val="5.6482186729547745E-2"/>
                    </c:manualLayout>
                  </c15:layout>
                  <c15:dlblFieldTable/>
                  <c15:showDataLabelsRange val="1"/>
                </c:ext>
                <c:ext xmlns:c16="http://schemas.microsoft.com/office/drawing/2014/chart" uri="{C3380CC4-5D6E-409C-BE32-E72D297353CC}">
                  <c16:uniqueId val="{00000004-2784-453E-B3D3-50DC5034B9F2}"/>
                </c:ext>
              </c:extLst>
            </c:dLbl>
            <c:dLbl>
              <c:idx val="3"/>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A4F062C4-BDBF-4E63-B14A-B9924B187B05}" type="CELLRANGE">
                      <a:rPr lang="en-US" sz="1600">
                        <a:solidFill>
                          <a:schemeClr val="bg1"/>
                        </a:solidFill>
                        <a:latin typeface="Arial" panose="020B0604020202020204" pitchFamily="34" charset="0"/>
                        <a:cs typeface="Arial" panose="020B0604020202020204" pitchFamily="34" charset="0"/>
                      </a:rPr>
                      <a:pPr>
                        <a:defRPr b="1">
                          <a:solidFill>
                            <a:schemeClr val="bg1"/>
                          </a:solidFill>
                        </a:defRPr>
                      </a:pPr>
                      <a:t>[CELLRANGE]</a:t>
                    </a:fld>
                    <a:endParaRPr lang="en-IN"/>
                  </a:p>
                </c:rich>
              </c:tx>
              <c:spPr>
                <a:solidFill>
                  <a:schemeClr val="tx1"/>
                </a:solid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110499353824424"/>
                      <c:h val="8.1002202310918037E-2"/>
                    </c:manualLayout>
                  </c15:layout>
                  <c15:dlblFieldTable/>
                  <c15:showDataLabelsRange val="1"/>
                </c:ext>
                <c:ext xmlns:c16="http://schemas.microsoft.com/office/drawing/2014/chart" uri="{C3380CC4-5D6E-409C-BE32-E72D297353CC}">
                  <c16:uniqueId val="{00000001-2784-453E-B3D3-50DC5034B9F2}"/>
                </c:ext>
              </c:extLst>
            </c:dLbl>
            <c:dLbl>
              <c:idx val="4"/>
              <c:tx>
                <c:rich>
                  <a:bodyPr rot="0" spcFirstLastPara="1" vertOverflow="ellipsis" vert="horz" wrap="square" lIns="38100" tIns="19050" rIns="38100" bIns="19050" anchor="ctr" anchorCtr="0">
                    <a:noAutofit/>
                  </a:bodyPr>
                  <a:lstStyle/>
                  <a:p>
                    <a:pPr algn="ctr">
                      <a:defRPr lang="en-US" sz="900" b="1" i="0" u="none" strike="noStrike" kern="1200" baseline="0">
                        <a:solidFill>
                          <a:schemeClr val="bg1"/>
                        </a:solidFill>
                        <a:latin typeface="+mn-lt"/>
                        <a:ea typeface="+mn-ea"/>
                        <a:cs typeface="+mn-cs"/>
                      </a:defRPr>
                    </a:pPr>
                    <a:fld id="{7503118F-F3D3-4F32-B522-385BDC66B7AD}" type="CELLRANGE">
                      <a:rPr lang="en-US" sz="1600">
                        <a:latin typeface="Arial" panose="020B0604020202020204" pitchFamily="34" charset="0"/>
                        <a:cs typeface="Arial" panose="020B0604020202020204" pitchFamily="34" charset="0"/>
                      </a:rPr>
                      <a:pPr algn="ctr">
                        <a:defRPr lang="en-US" b="1">
                          <a:solidFill>
                            <a:schemeClr val="bg1"/>
                          </a:solidFill>
                        </a:defRPr>
                      </a:pPr>
                      <a:t>[CELLRANGE]</a:t>
                    </a:fld>
                    <a:endParaRPr lang="en-IN"/>
                  </a:p>
                </c:rich>
              </c:tx>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0">
                  <a:noAutofit/>
                </a:bodyPr>
                <a:lstStyle/>
                <a:p>
                  <a:pPr algn="ctr">
                    <a:defRPr lang="en-US"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3315620108865359"/>
                      <c:h val="7.7917522596864089E-2"/>
                    </c:manualLayout>
                  </c15:layout>
                  <c15:dlblFieldTable/>
                  <c15:showDataLabelsRange val="1"/>
                </c:ext>
                <c:ext xmlns:c16="http://schemas.microsoft.com/office/drawing/2014/chart" uri="{C3380CC4-5D6E-409C-BE32-E72D297353CC}">
                  <c16:uniqueId val="{00000005-2784-453E-B3D3-50DC5034B9F2}"/>
                </c:ext>
              </c:extLst>
            </c:dLbl>
            <c:dLbl>
              <c:idx val="5"/>
              <c:layout>
                <c:manualLayout>
                  <c:x val="6.5105954101840169E-2"/>
                  <c:y val="1.8512335521773206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3E56E32F-0F6D-46AF-B61C-7B9D4F6BF912}" type="CELLRANGE">
                      <a:rPr lang="en-US" sz="1600">
                        <a:latin typeface="Arial" panose="020B0604020202020204" pitchFamily="34" charset="0"/>
                        <a:cs typeface="Arial" panose="020B0604020202020204" pitchFamily="34" charset="0"/>
                      </a:rPr>
                      <a:pPr>
                        <a:defRPr b="1">
                          <a:solidFill>
                            <a:schemeClr val="bg1"/>
                          </a:solidFill>
                        </a:defRPr>
                      </a:pPr>
                      <a:t>[CELLRANGE]</a:t>
                    </a:fld>
                    <a:endParaRPr lang="en-IN"/>
                  </a:p>
                </c:rich>
              </c:tx>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711381944791744"/>
                      <c:h val="6.8174188111720296E-2"/>
                    </c:manualLayout>
                  </c15:layout>
                  <c15:dlblFieldTable/>
                  <c15:showDataLabelsRange val="1"/>
                </c:ext>
                <c:ext xmlns:c16="http://schemas.microsoft.com/office/drawing/2014/chart" uri="{C3380CC4-5D6E-409C-BE32-E72D297353CC}">
                  <c16:uniqueId val="{00000006-2784-453E-B3D3-50DC5034B9F2}"/>
                </c:ext>
              </c:extLst>
            </c:dLbl>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tables'!$AB$5:$AB$10</c:f>
              <c:numCache>
                <c:formatCode>General</c:formatCode>
                <c:ptCount val="6"/>
                <c:pt idx="0">
                  <c:v>1</c:v>
                </c:pt>
                <c:pt idx="1">
                  <c:v>7</c:v>
                </c:pt>
                <c:pt idx="2">
                  <c:v>4</c:v>
                </c:pt>
                <c:pt idx="3">
                  <c:v>2</c:v>
                </c:pt>
                <c:pt idx="4">
                  <c:v>6</c:v>
                </c:pt>
                <c:pt idx="5">
                  <c:v>5</c:v>
                </c:pt>
              </c:numCache>
            </c:numRef>
          </c:xVal>
          <c:yVal>
            <c:numRef>
              <c:f>'Pivot tables'!$AC$5:$AC$10</c:f>
              <c:numCache>
                <c:formatCode>General</c:formatCode>
                <c:ptCount val="6"/>
                <c:pt idx="0">
                  <c:v>3</c:v>
                </c:pt>
                <c:pt idx="1">
                  <c:v>2</c:v>
                </c:pt>
                <c:pt idx="2">
                  <c:v>1</c:v>
                </c:pt>
                <c:pt idx="3">
                  <c:v>8</c:v>
                </c:pt>
                <c:pt idx="4">
                  <c:v>6</c:v>
                </c:pt>
                <c:pt idx="5">
                  <c:v>9</c:v>
                </c:pt>
              </c:numCache>
            </c:numRef>
          </c:yVal>
          <c:bubbleSize>
            <c:numRef>
              <c:f>'Pivot tables'!$AD$5:$AD$10</c:f>
              <c:numCache>
                <c:formatCode>_ * #,##0_ ;_ * \-#,##0_ ;_ * "-"??_ ;_ @_ </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'Pivot tables'!$AF$5:$AF$10</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7-2784-453E-B3D3-50DC5034B9F2}"/>
            </c:ext>
          </c:extLst>
        </c:ser>
        <c:ser>
          <c:idx val="1"/>
          <c:order val="1"/>
          <c:tx>
            <c:v>Maximum</c:v>
          </c:tx>
          <c:spPr>
            <a:gradFill flip="none" rotWithShape="1">
              <a:gsLst>
                <a:gs pos="91000">
                  <a:srgbClr val="CC0066"/>
                </a:gs>
                <a:gs pos="42000">
                  <a:srgbClr val="BE0E7B"/>
                </a:gs>
                <a:gs pos="10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50800" dir="5400000" sx="117000" sy="117000" algn="ctr" rotWithShape="0">
                <a:srgbClr val="CC0066">
                  <a:alpha val="66000"/>
                </a:srgbClr>
              </a:outerShdw>
            </a:effectLst>
          </c:spPr>
          <c:invertIfNegative val="0"/>
          <c:dLbls>
            <c:dLbl>
              <c:idx val="0"/>
              <c:tx>
                <c:rich>
                  <a:bodyPr/>
                  <a:lstStyle/>
                  <a:p>
                    <a:fld id="{0D057944-6549-4351-A3FB-0885887B96D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784-453E-B3D3-50DC5034B9F2}"/>
                </c:ext>
              </c:extLst>
            </c:dLbl>
            <c:dLbl>
              <c:idx val="1"/>
              <c:tx>
                <c:rich>
                  <a:bodyPr/>
                  <a:lstStyle/>
                  <a:p>
                    <a:fld id="{FAA2DD26-406B-4053-93B2-318E0CF9B33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784-453E-B3D3-50DC5034B9F2}"/>
                </c:ext>
              </c:extLst>
            </c:dLbl>
            <c:dLbl>
              <c:idx val="2"/>
              <c:tx>
                <c:rich>
                  <a:bodyPr/>
                  <a:lstStyle/>
                  <a:p>
                    <a:fld id="{0EAAC5F9-AADF-4A5A-A98A-21E9FEE22FC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784-453E-B3D3-50DC5034B9F2}"/>
                </c:ext>
              </c:extLst>
            </c:dLbl>
            <c:dLbl>
              <c:idx val="3"/>
              <c:tx>
                <c:rich>
                  <a:bodyPr/>
                  <a:lstStyle/>
                  <a:p>
                    <a:fld id="{BB383768-363A-450F-B38C-CF8AD57CA42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784-453E-B3D3-50DC5034B9F2}"/>
                </c:ext>
              </c:extLst>
            </c:dLbl>
            <c:dLbl>
              <c:idx val="4"/>
              <c:tx>
                <c:rich>
                  <a:bodyPr/>
                  <a:lstStyle/>
                  <a:p>
                    <a:fld id="{E8833B26-1545-4187-9506-2FCBC4AEA4C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784-453E-B3D3-50DC5034B9F2}"/>
                </c:ext>
              </c:extLst>
            </c:dLbl>
            <c:dLbl>
              <c:idx val="5"/>
              <c:tx>
                <c:rich>
                  <a:bodyPr/>
                  <a:lstStyle/>
                  <a:p>
                    <a:fld id="{F14EAC3F-F54C-4F05-8025-AA46B65D5C9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784-453E-B3D3-50DC5034B9F2}"/>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tables'!$AB$5:$AB$10</c:f>
              <c:numCache>
                <c:formatCode>General</c:formatCode>
                <c:ptCount val="6"/>
                <c:pt idx="0">
                  <c:v>1</c:v>
                </c:pt>
                <c:pt idx="1">
                  <c:v>7</c:v>
                </c:pt>
                <c:pt idx="2">
                  <c:v>4</c:v>
                </c:pt>
                <c:pt idx="3">
                  <c:v>2</c:v>
                </c:pt>
                <c:pt idx="4">
                  <c:v>6</c:v>
                </c:pt>
                <c:pt idx="5">
                  <c:v>5</c:v>
                </c:pt>
              </c:numCache>
            </c:numRef>
          </c:xVal>
          <c:yVal>
            <c:numRef>
              <c:f>'Pivot tables'!$AC$5:$AC$10</c:f>
              <c:numCache>
                <c:formatCode>General</c:formatCode>
                <c:ptCount val="6"/>
                <c:pt idx="0">
                  <c:v>3</c:v>
                </c:pt>
                <c:pt idx="1">
                  <c:v>2</c:v>
                </c:pt>
                <c:pt idx="2">
                  <c:v>1</c:v>
                </c:pt>
                <c:pt idx="3">
                  <c:v>8</c:v>
                </c:pt>
                <c:pt idx="4">
                  <c:v>6</c:v>
                </c:pt>
                <c:pt idx="5">
                  <c:v>9</c:v>
                </c:pt>
              </c:numCache>
            </c:numRef>
          </c:yVal>
          <c:bubbleSize>
            <c:numRef>
              <c:f>'Pivot tables'!$AE$5:$AE$10</c:f>
              <c:numCache>
                <c:formatCode>_ * #,##0_ ;_ * \-#,##0_ ;_ * "-"??_ ;_ @_ </c:formatCode>
                <c:ptCount val="6"/>
                <c:pt idx="0">
                  <c:v>227163.18499999991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'Pivot tables'!$AE$5:$AE$10</c15:f>
                <c15:dlblRangeCache>
                  <c:ptCount val="6"/>
                  <c:pt idx="0">
                    <c:v> 2,27,163 </c:v>
                  </c:pt>
                  <c:pt idx="1">
                    <c:v>  </c:v>
                  </c:pt>
                  <c:pt idx="2">
                    <c:v>  </c:v>
                  </c:pt>
                  <c:pt idx="3">
                    <c:v>  </c:v>
                  </c:pt>
                  <c:pt idx="4">
                    <c:v>  </c:v>
                  </c:pt>
                  <c:pt idx="5">
                    <c:v>  </c:v>
                  </c:pt>
                </c15:dlblRangeCache>
              </c15:datalabelsRange>
            </c:ext>
            <c:ext xmlns:c16="http://schemas.microsoft.com/office/drawing/2014/chart" uri="{C3380CC4-5D6E-409C-BE32-E72D297353CC}">
              <c16:uniqueId val="{0000000E-2784-453E-B3D3-50DC5034B9F2}"/>
            </c:ext>
          </c:extLst>
        </c:ser>
        <c:dLbls>
          <c:showLegendKey val="0"/>
          <c:showVal val="0"/>
          <c:showCatName val="0"/>
          <c:showSerName val="0"/>
          <c:showPercent val="0"/>
          <c:showBubbleSize val="0"/>
        </c:dLbls>
        <c:bubbleScale val="70"/>
        <c:showNegBubbles val="0"/>
        <c:sizeRepresents val="w"/>
        <c:axId val="706018336"/>
        <c:axId val="706017352"/>
      </c:bubbleChart>
      <c:valAx>
        <c:axId val="706018336"/>
        <c:scaling>
          <c:orientation val="minMax"/>
          <c:max val="10"/>
          <c:min val="0"/>
        </c:scaling>
        <c:delete val="1"/>
        <c:axPos val="b"/>
        <c:numFmt formatCode="General" sourceLinked="1"/>
        <c:majorTickMark val="none"/>
        <c:minorTickMark val="none"/>
        <c:tickLblPos val="nextTo"/>
        <c:crossAx val="706017352"/>
        <c:crosses val="autoZero"/>
        <c:crossBetween val="midCat"/>
      </c:valAx>
      <c:valAx>
        <c:axId val="706017352"/>
        <c:scaling>
          <c:orientation val="minMax"/>
          <c:max val="10"/>
          <c:min val="0"/>
        </c:scaling>
        <c:delete val="1"/>
        <c:axPos val="l"/>
        <c:numFmt formatCode="General" sourceLinked="1"/>
        <c:majorTickMark val="none"/>
        <c:minorTickMark val="none"/>
        <c:tickLblPos val="nextTo"/>
        <c:crossAx val="706018336"/>
        <c:crosses val="autoZero"/>
        <c:crossBetween val="midCat"/>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tables'!$AP$5</c:f>
              <c:strCache>
                <c:ptCount val="1"/>
                <c:pt idx="0">
                  <c:v>Sum of Income</c:v>
                </c:pt>
              </c:strCache>
            </c:strRef>
          </c:tx>
          <c:spPr>
            <a:solidFill>
              <a:schemeClr val="accent1"/>
            </a:solidFill>
            <a:ln>
              <a:noFill/>
            </a:ln>
            <a:effectLst/>
          </c:spPr>
          <c:cat>
            <c:strRef>
              <c:f>'Pivot tables'!$AO$6:$AO$18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tables'!$AP$6:$AP$18</c:f>
              <c:numCache>
                <c:formatCode>General</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0411-42F7-B2EE-9BC8B8E99B1D}"/>
            </c:ext>
          </c:extLst>
        </c:ser>
        <c:ser>
          <c:idx val="1"/>
          <c:order val="1"/>
          <c:tx>
            <c:strRef>
              <c:f>'Pivot tables'!$AQ$5</c:f>
              <c:strCache>
                <c:ptCount val="1"/>
                <c:pt idx="0">
                  <c:v>Source_of_Income</c:v>
                </c:pt>
              </c:strCache>
            </c:strRef>
          </c:tx>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cat>
            <c:strRef>
              <c:f>'Pivot tables'!$AO$6:$AO$18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tables'!$AQ$6:$AQ$18</c:f>
              <c:numCache>
                <c:formatCode>General</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0411-42F7-B2EE-9BC8B8E99B1D}"/>
            </c:ext>
          </c:extLst>
        </c:ser>
        <c:dLbls>
          <c:showLegendKey val="0"/>
          <c:showVal val="0"/>
          <c:showCatName val="0"/>
          <c:showSerName val="0"/>
          <c:showPercent val="0"/>
          <c:showBubbleSize val="0"/>
        </c:dLbls>
        <c:axId val="598292976"/>
        <c:axId val="598291992"/>
      </c:areaChart>
      <c:catAx>
        <c:axId val="598292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291992"/>
        <c:crosses val="autoZero"/>
        <c:auto val="1"/>
        <c:lblAlgn val="ctr"/>
        <c:lblOffset val="100"/>
        <c:noMultiLvlLbl val="0"/>
      </c:catAx>
      <c:valAx>
        <c:axId val="598291992"/>
        <c:scaling>
          <c:orientation val="minMax"/>
        </c:scaling>
        <c:delete val="1"/>
        <c:axPos val="l"/>
        <c:numFmt formatCode="General" sourceLinked="1"/>
        <c:majorTickMark val="out"/>
        <c:minorTickMark val="none"/>
        <c:tickLblPos val="nextTo"/>
        <c:crossAx val="598292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tables!PivotTable7</c:name>
    <c:fmtId val="19"/>
  </c:pivotSource>
  <c:chart>
    <c:autoTitleDeleted val="1"/>
    <c:pivotFmts>
      <c:pivotFmt>
        <c:idx val="0"/>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15077282006413"/>
          <c:y val="7.654746281714786E-2"/>
          <c:w val="0.48235540001944199"/>
          <c:h val="0.87468285214348207"/>
        </c:manualLayout>
      </c:layout>
      <c:barChart>
        <c:barDir val="bar"/>
        <c:grouping val="clustered"/>
        <c:varyColors val="0"/>
        <c:ser>
          <c:idx val="0"/>
          <c:order val="0"/>
          <c:tx>
            <c:strRef>
              <c:f>'Pivot tables'!$BJ$5</c:f>
              <c:strCache>
                <c:ptCount val="1"/>
                <c:pt idx="0">
                  <c:v>Total</c:v>
                </c:pt>
              </c:strCache>
            </c:strRef>
          </c:tx>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invertIfNegative val="0"/>
          <c:cat>
            <c:strRef>
              <c:f>'Pivot tables'!$BI$6:$BI$18</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tables'!$BJ$6:$BJ$18</c:f>
              <c:numCache>
                <c:formatCode>General</c:formatCode>
                <c:ptCount val="12"/>
                <c:pt idx="0">
                  <c:v>13376.960000000003</c:v>
                </c:pt>
                <c:pt idx="1">
                  <c:v>14015.124000000003</c:v>
                </c:pt>
                <c:pt idx="2">
                  <c:v>13376.960000000003</c:v>
                </c:pt>
                <c:pt idx="3">
                  <c:v>14345.809000000001</c:v>
                </c:pt>
                <c:pt idx="4">
                  <c:v>14278.237000000001</c:v>
                </c:pt>
                <c:pt idx="5">
                  <c:v>13376.960000000003</c:v>
                </c:pt>
                <c:pt idx="6">
                  <c:v>13376.960000000003</c:v>
                </c:pt>
                <c:pt idx="7">
                  <c:v>15040.024000000001</c:v>
                </c:pt>
                <c:pt idx="8">
                  <c:v>13640.960000000003</c:v>
                </c:pt>
                <c:pt idx="9">
                  <c:v>13376.960000000003</c:v>
                </c:pt>
                <c:pt idx="10">
                  <c:v>13376.960000000003</c:v>
                </c:pt>
                <c:pt idx="11">
                  <c:v>14208.490000000002</c:v>
                </c:pt>
              </c:numCache>
            </c:numRef>
          </c:val>
          <c:extLst>
            <c:ext xmlns:c16="http://schemas.microsoft.com/office/drawing/2014/chart" uri="{C3380CC4-5D6E-409C-BE32-E72D297353CC}">
              <c16:uniqueId val="{00000000-342A-4C76-99E8-DB47D3F64A7F}"/>
            </c:ext>
          </c:extLst>
        </c:ser>
        <c:dLbls>
          <c:showLegendKey val="0"/>
          <c:showVal val="0"/>
          <c:showCatName val="0"/>
          <c:showSerName val="0"/>
          <c:showPercent val="0"/>
          <c:showBubbleSize val="0"/>
        </c:dLbls>
        <c:gapWidth val="182"/>
        <c:axId val="533926224"/>
        <c:axId val="533926552"/>
      </c:barChart>
      <c:catAx>
        <c:axId val="533926224"/>
        <c:scaling>
          <c:orientation val="minMax"/>
        </c:scaling>
        <c:delete val="0"/>
        <c:axPos val="l"/>
        <c:numFmt formatCode="General" sourceLinked="1"/>
        <c:majorTickMark val="out"/>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3926552"/>
        <c:crosses val="autoZero"/>
        <c:auto val="1"/>
        <c:lblAlgn val="ctr"/>
        <c:lblOffset val="100"/>
        <c:noMultiLvlLbl val="0"/>
      </c:catAx>
      <c:valAx>
        <c:axId val="533926552"/>
        <c:scaling>
          <c:orientation val="minMax"/>
        </c:scaling>
        <c:delete val="1"/>
        <c:axPos val="b"/>
        <c:numFmt formatCode="General" sourceLinked="1"/>
        <c:majorTickMark val="out"/>
        <c:minorTickMark val="none"/>
        <c:tickLblPos val="nextTo"/>
        <c:crossAx val="53392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7980417118518"/>
          <c:y val="4.4031950879786237E-2"/>
          <c:w val="0.77701604664686375"/>
          <c:h val="0.93690743530704867"/>
        </c:manualLayout>
      </c:layout>
      <c:doughnutChart>
        <c:varyColors val="1"/>
        <c:ser>
          <c:idx val="0"/>
          <c:order val="0"/>
          <c:tx>
            <c:v>Doughnut</c:v>
          </c:tx>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c:spPr>
          <c:dPt>
            <c:idx val="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37A7-4135-A5E8-D585C48340E0}"/>
              </c:ext>
            </c:extLst>
          </c:dPt>
          <c:dPt>
            <c:idx val="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3-37A7-4135-A5E8-D585C48340E0}"/>
              </c:ext>
            </c:extLst>
          </c:dPt>
          <c:dPt>
            <c:idx val="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5-37A7-4135-A5E8-D585C48340E0}"/>
              </c:ext>
            </c:extLst>
          </c:dPt>
          <c:dPt>
            <c:idx val="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7-37A7-4135-A5E8-D585C48340E0}"/>
              </c:ext>
            </c:extLst>
          </c:dPt>
          <c:dPt>
            <c:idx val="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9-37A7-4135-A5E8-D585C48340E0}"/>
              </c:ext>
            </c:extLst>
          </c:dPt>
          <c:dPt>
            <c:idx val="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B-37A7-4135-A5E8-D585C48340E0}"/>
              </c:ext>
            </c:extLst>
          </c:dPt>
          <c:dPt>
            <c:idx val="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D-37A7-4135-A5E8-D585C48340E0}"/>
              </c:ext>
            </c:extLst>
          </c:dPt>
          <c:dPt>
            <c:idx val="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F-37A7-4135-A5E8-D585C48340E0}"/>
              </c:ext>
            </c:extLst>
          </c:dPt>
          <c:dPt>
            <c:idx val="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1-37A7-4135-A5E8-D585C48340E0}"/>
              </c:ext>
            </c:extLst>
          </c:dPt>
          <c:dPt>
            <c:idx val="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3-37A7-4135-A5E8-D585C48340E0}"/>
              </c:ext>
            </c:extLst>
          </c:dPt>
          <c:dPt>
            <c:idx val="1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5-37A7-4135-A5E8-D585C48340E0}"/>
              </c:ext>
            </c:extLst>
          </c:dPt>
          <c:dPt>
            <c:idx val="1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7-37A7-4135-A5E8-D585C48340E0}"/>
              </c:ext>
            </c:extLst>
          </c:dPt>
          <c:dPt>
            <c:idx val="1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9-37A7-4135-A5E8-D585C48340E0}"/>
              </c:ext>
            </c:extLst>
          </c:dPt>
          <c:dPt>
            <c:idx val="1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B-37A7-4135-A5E8-D585C48340E0}"/>
              </c:ext>
            </c:extLst>
          </c:dPt>
          <c:dPt>
            <c:idx val="1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D-37A7-4135-A5E8-D585C48340E0}"/>
              </c:ext>
            </c:extLst>
          </c:dPt>
          <c:dPt>
            <c:idx val="1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F-37A7-4135-A5E8-D585C48340E0}"/>
              </c:ext>
            </c:extLst>
          </c:dPt>
          <c:dPt>
            <c:idx val="1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1-37A7-4135-A5E8-D585C48340E0}"/>
              </c:ext>
            </c:extLst>
          </c:dPt>
          <c:dPt>
            <c:idx val="1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3-37A7-4135-A5E8-D585C48340E0}"/>
              </c:ext>
            </c:extLst>
          </c:dPt>
          <c:dPt>
            <c:idx val="1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5-37A7-4135-A5E8-D585C48340E0}"/>
              </c:ext>
            </c:extLst>
          </c:dPt>
          <c:dPt>
            <c:idx val="1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7-37A7-4135-A5E8-D585C48340E0}"/>
              </c:ext>
            </c:extLst>
          </c:dPt>
          <c:dPt>
            <c:idx val="2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9-37A7-4135-A5E8-D585C48340E0}"/>
              </c:ext>
            </c:extLst>
          </c:dPt>
          <c:dPt>
            <c:idx val="2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B-37A7-4135-A5E8-D585C48340E0}"/>
              </c:ext>
            </c:extLst>
          </c:dPt>
          <c:dPt>
            <c:idx val="2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D-37A7-4135-A5E8-D585C48340E0}"/>
              </c:ext>
            </c:extLst>
          </c:dPt>
          <c:dPt>
            <c:idx val="2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F-37A7-4135-A5E8-D585C48340E0}"/>
              </c:ext>
            </c:extLst>
          </c:dPt>
          <c:dPt>
            <c:idx val="2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1-37A7-4135-A5E8-D585C48340E0}"/>
              </c:ext>
            </c:extLst>
          </c:dPt>
          <c:dPt>
            <c:idx val="2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3-37A7-4135-A5E8-D585C48340E0}"/>
              </c:ext>
            </c:extLst>
          </c:dPt>
          <c:dPt>
            <c:idx val="2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5-37A7-4135-A5E8-D585C48340E0}"/>
              </c:ext>
            </c:extLst>
          </c:dPt>
          <c:dPt>
            <c:idx val="2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7-37A7-4135-A5E8-D585C48340E0}"/>
              </c:ext>
            </c:extLst>
          </c:dPt>
          <c:dPt>
            <c:idx val="2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9-37A7-4135-A5E8-D585C48340E0}"/>
              </c:ext>
            </c:extLst>
          </c:dPt>
          <c:dPt>
            <c:idx val="2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B-37A7-4135-A5E8-D585C48340E0}"/>
              </c:ext>
            </c:extLst>
          </c:dPt>
          <c:dPt>
            <c:idx val="3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D-37A7-4135-A5E8-D585C48340E0}"/>
              </c:ext>
            </c:extLst>
          </c:dPt>
          <c:dPt>
            <c:idx val="3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F-37A7-4135-A5E8-D585C48340E0}"/>
              </c:ext>
            </c:extLst>
          </c:dPt>
          <c:dPt>
            <c:idx val="3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1-37A7-4135-A5E8-D585C48340E0}"/>
              </c:ext>
            </c:extLst>
          </c:dPt>
          <c:dPt>
            <c:idx val="3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3-37A7-4135-A5E8-D585C48340E0}"/>
              </c:ext>
            </c:extLst>
          </c:dPt>
          <c:dPt>
            <c:idx val="3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5-37A7-4135-A5E8-D585C48340E0}"/>
              </c:ext>
            </c:extLst>
          </c:dPt>
          <c:dPt>
            <c:idx val="3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7-37A7-4135-A5E8-D585C48340E0}"/>
              </c:ext>
            </c:extLst>
          </c:dPt>
          <c:dPt>
            <c:idx val="3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9-37A7-4135-A5E8-D585C48340E0}"/>
              </c:ext>
            </c:extLst>
          </c:dPt>
          <c:dPt>
            <c:idx val="3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B-37A7-4135-A5E8-D585C48340E0}"/>
              </c:ext>
            </c:extLst>
          </c:dPt>
          <c:dPt>
            <c:idx val="3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D-37A7-4135-A5E8-D585C48340E0}"/>
              </c:ext>
            </c:extLst>
          </c:dPt>
          <c:dPt>
            <c:idx val="3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F-37A7-4135-A5E8-D585C48340E0}"/>
              </c:ext>
            </c:extLst>
          </c:dPt>
          <c:dPt>
            <c:idx val="4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1-37A7-4135-A5E8-D585C48340E0}"/>
              </c:ext>
            </c:extLst>
          </c:dPt>
          <c:dPt>
            <c:idx val="4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3-37A7-4135-A5E8-D585C48340E0}"/>
              </c:ext>
            </c:extLst>
          </c:dPt>
          <c:dPt>
            <c:idx val="4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5-37A7-4135-A5E8-D585C48340E0}"/>
              </c:ext>
            </c:extLst>
          </c:dPt>
          <c:dPt>
            <c:idx val="4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7-37A7-4135-A5E8-D585C48340E0}"/>
              </c:ext>
            </c:extLst>
          </c:dPt>
          <c:dPt>
            <c:idx val="4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9-37A7-4135-A5E8-D585C48340E0}"/>
              </c:ext>
            </c:extLst>
          </c:dPt>
          <c:dPt>
            <c:idx val="4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B-37A7-4135-A5E8-D585C48340E0}"/>
              </c:ext>
            </c:extLst>
          </c:dPt>
          <c:dPt>
            <c:idx val="4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D-37A7-4135-A5E8-D585C48340E0}"/>
              </c:ext>
            </c:extLst>
          </c:dPt>
          <c:dPt>
            <c:idx val="4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F-37A7-4135-A5E8-D585C48340E0}"/>
              </c:ext>
            </c:extLst>
          </c:dPt>
          <c:dPt>
            <c:idx val="4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1-37A7-4135-A5E8-D585C48340E0}"/>
              </c:ext>
            </c:extLst>
          </c:dPt>
          <c:dPt>
            <c:idx val="4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3-37A7-4135-A5E8-D585C48340E0}"/>
              </c:ext>
            </c:extLst>
          </c:dPt>
          <c:dPt>
            <c:idx val="5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5-37A7-4135-A5E8-D585C48340E0}"/>
              </c:ext>
            </c:extLst>
          </c:dPt>
          <c:dPt>
            <c:idx val="5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7-37A7-4135-A5E8-D585C48340E0}"/>
              </c:ext>
            </c:extLst>
          </c:dPt>
          <c:dPt>
            <c:idx val="5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9-37A7-4135-A5E8-D585C48340E0}"/>
              </c:ext>
            </c:extLst>
          </c:dPt>
          <c:dPt>
            <c:idx val="5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B-37A7-4135-A5E8-D585C48340E0}"/>
              </c:ext>
            </c:extLst>
          </c:dPt>
          <c:dPt>
            <c:idx val="5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D-37A7-4135-A5E8-D585C48340E0}"/>
              </c:ext>
            </c:extLst>
          </c:dPt>
          <c:dPt>
            <c:idx val="5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F-37A7-4135-A5E8-D585C48340E0}"/>
              </c:ext>
            </c:extLst>
          </c:dPt>
          <c:dPt>
            <c:idx val="5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71-37A7-4135-A5E8-D585C48340E0}"/>
              </c:ext>
            </c:extLst>
          </c:dPt>
          <c:dPt>
            <c:idx val="5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73-37A7-4135-A5E8-D585C48340E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7A7-4135-A5E8-D585C48340E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First</c:v>
          </c:tx>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c:spPr>
          <c:dPt>
            <c:idx val="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1-2423-4C8A-B29F-0F2DAB7EAF54}"/>
              </c:ext>
            </c:extLst>
          </c:dPt>
          <c:dPt>
            <c:idx val="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3-2423-4C8A-B29F-0F2DAB7EAF54}"/>
              </c:ext>
            </c:extLst>
          </c:dPt>
          <c:dPt>
            <c:idx val="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5-2423-4C8A-B29F-0F2DAB7EAF54}"/>
              </c:ext>
            </c:extLst>
          </c:dPt>
          <c:dPt>
            <c:idx val="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7-2423-4C8A-B29F-0F2DAB7EAF54}"/>
              </c:ext>
            </c:extLst>
          </c:dPt>
          <c:dPt>
            <c:idx val="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9-2423-4C8A-B29F-0F2DAB7EAF54}"/>
              </c:ext>
            </c:extLst>
          </c:dPt>
          <c:dPt>
            <c:idx val="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B-2423-4C8A-B29F-0F2DAB7EAF54}"/>
              </c:ext>
            </c:extLst>
          </c:dPt>
          <c:dPt>
            <c:idx val="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D-2423-4C8A-B29F-0F2DAB7EAF54}"/>
              </c:ext>
            </c:extLst>
          </c:dPt>
          <c:dPt>
            <c:idx val="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F-2423-4C8A-B29F-0F2DAB7EAF54}"/>
              </c:ext>
            </c:extLst>
          </c:dPt>
          <c:dPt>
            <c:idx val="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1-2423-4C8A-B29F-0F2DAB7EAF54}"/>
              </c:ext>
            </c:extLst>
          </c:dPt>
          <c:dPt>
            <c:idx val="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3-2423-4C8A-B29F-0F2DAB7EAF54}"/>
              </c:ext>
            </c:extLst>
          </c:dPt>
          <c:dPt>
            <c:idx val="1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5-2423-4C8A-B29F-0F2DAB7EAF54}"/>
              </c:ext>
            </c:extLst>
          </c:dPt>
          <c:dPt>
            <c:idx val="1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7-2423-4C8A-B29F-0F2DAB7EAF54}"/>
              </c:ext>
            </c:extLst>
          </c:dPt>
          <c:dPt>
            <c:idx val="1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9-2423-4C8A-B29F-0F2DAB7EAF54}"/>
              </c:ext>
            </c:extLst>
          </c:dPt>
          <c:dPt>
            <c:idx val="1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B-2423-4C8A-B29F-0F2DAB7EAF54}"/>
              </c:ext>
            </c:extLst>
          </c:dPt>
          <c:dPt>
            <c:idx val="1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D-2423-4C8A-B29F-0F2DAB7EAF54}"/>
              </c:ext>
            </c:extLst>
          </c:dPt>
          <c:dPt>
            <c:idx val="1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F-2423-4C8A-B29F-0F2DAB7EAF54}"/>
              </c:ext>
            </c:extLst>
          </c:dPt>
          <c:dPt>
            <c:idx val="1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1-2423-4C8A-B29F-0F2DAB7EAF54}"/>
              </c:ext>
            </c:extLst>
          </c:dPt>
          <c:dPt>
            <c:idx val="1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3-2423-4C8A-B29F-0F2DAB7EAF54}"/>
              </c:ext>
            </c:extLst>
          </c:dPt>
          <c:dPt>
            <c:idx val="1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5-2423-4C8A-B29F-0F2DAB7EAF54}"/>
              </c:ext>
            </c:extLst>
          </c:dPt>
          <c:dPt>
            <c:idx val="1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7-2423-4C8A-B29F-0F2DAB7EAF54}"/>
              </c:ext>
            </c:extLst>
          </c:dPt>
          <c:dPt>
            <c:idx val="2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9-2423-4C8A-B29F-0F2DAB7EAF54}"/>
              </c:ext>
            </c:extLst>
          </c:dPt>
          <c:dPt>
            <c:idx val="2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B-2423-4C8A-B29F-0F2DAB7EAF54}"/>
              </c:ext>
            </c:extLst>
          </c:dPt>
          <c:dPt>
            <c:idx val="2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D-2423-4C8A-B29F-0F2DAB7EAF54}"/>
              </c:ext>
            </c:extLst>
          </c:dPt>
          <c:dPt>
            <c:idx val="2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F-2423-4C8A-B29F-0F2DAB7EAF54}"/>
              </c:ext>
            </c:extLst>
          </c:dPt>
          <c:dPt>
            <c:idx val="2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1-2423-4C8A-B29F-0F2DAB7EAF54}"/>
              </c:ext>
            </c:extLst>
          </c:dPt>
          <c:dPt>
            <c:idx val="2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3-2423-4C8A-B29F-0F2DAB7EAF54}"/>
              </c:ext>
            </c:extLst>
          </c:dPt>
          <c:dPt>
            <c:idx val="2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5-2423-4C8A-B29F-0F2DAB7EAF54}"/>
              </c:ext>
            </c:extLst>
          </c:dPt>
          <c:dPt>
            <c:idx val="2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7-2423-4C8A-B29F-0F2DAB7EAF54}"/>
              </c:ext>
            </c:extLst>
          </c:dPt>
          <c:dPt>
            <c:idx val="2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9-2423-4C8A-B29F-0F2DAB7EAF54}"/>
              </c:ext>
            </c:extLst>
          </c:dPt>
          <c:dPt>
            <c:idx val="2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B-2423-4C8A-B29F-0F2DAB7EAF54}"/>
              </c:ext>
            </c:extLst>
          </c:dPt>
          <c:dPt>
            <c:idx val="3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D-2423-4C8A-B29F-0F2DAB7EAF54}"/>
              </c:ext>
            </c:extLst>
          </c:dPt>
          <c:dPt>
            <c:idx val="3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F-2423-4C8A-B29F-0F2DAB7EAF54}"/>
              </c:ext>
            </c:extLst>
          </c:dPt>
          <c:dPt>
            <c:idx val="3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1-2423-4C8A-B29F-0F2DAB7EAF54}"/>
              </c:ext>
            </c:extLst>
          </c:dPt>
          <c:dPt>
            <c:idx val="3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3-2423-4C8A-B29F-0F2DAB7EAF54}"/>
              </c:ext>
            </c:extLst>
          </c:dPt>
          <c:dPt>
            <c:idx val="3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5-2423-4C8A-B29F-0F2DAB7EAF54}"/>
              </c:ext>
            </c:extLst>
          </c:dPt>
          <c:dPt>
            <c:idx val="3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7-2423-4C8A-B29F-0F2DAB7EAF54}"/>
              </c:ext>
            </c:extLst>
          </c:dPt>
          <c:dPt>
            <c:idx val="3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9-2423-4C8A-B29F-0F2DAB7EAF54}"/>
              </c:ext>
            </c:extLst>
          </c:dPt>
          <c:dPt>
            <c:idx val="3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B-2423-4C8A-B29F-0F2DAB7EAF54}"/>
              </c:ext>
            </c:extLst>
          </c:dPt>
          <c:dPt>
            <c:idx val="3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D-2423-4C8A-B29F-0F2DAB7EAF54}"/>
              </c:ext>
            </c:extLst>
          </c:dPt>
          <c:dPt>
            <c:idx val="3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F-2423-4C8A-B29F-0F2DAB7EAF54}"/>
              </c:ext>
            </c:extLst>
          </c:dPt>
          <c:dPt>
            <c:idx val="4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1-2423-4C8A-B29F-0F2DAB7EAF54}"/>
              </c:ext>
            </c:extLst>
          </c:dPt>
          <c:dPt>
            <c:idx val="4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3-2423-4C8A-B29F-0F2DAB7EAF54}"/>
              </c:ext>
            </c:extLst>
          </c:dPt>
          <c:dPt>
            <c:idx val="4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5-2423-4C8A-B29F-0F2DAB7EAF54}"/>
              </c:ext>
            </c:extLst>
          </c:dPt>
          <c:dPt>
            <c:idx val="4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7-2423-4C8A-B29F-0F2DAB7EAF54}"/>
              </c:ext>
            </c:extLst>
          </c:dPt>
          <c:dPt>
            <c:idx val="4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9-2423-4C8A-B29F-0F2DAB7EAF54}"/>
              </c:ext>
            </c:extLst>
          </c:dPt>
          <c:dPt>
            <c:idx val="4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B-2423-4C8A-B29F-0F2DAB7EAF54}"/>
              </c:ext>
            </c:extLst>
          </c:dPt>
          <c:dPt>
            <c:idx val="4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D-2423-4C8A-B29F-0F2DAB7EAF54}"/>
              </c:ext>
            </c:extLst>
          </c:dPt>
          <c:dPt>
            <c:idx val="4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F-2423-4C8A-B29F-0F2DAB7EAF54}"/>
              </c:ext>
            </c:extLst>
          </c:dPt>
          <c:dPt>
            <c:idx val="4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1-2423-4C8A-B29F-0F2DAB7EAF54}"/>
              </c:ext>
            </c:extLst>
          </c:dPt>
          <c:dPt>
            <c:idx val="4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3-2423-4C8A-B29F-0F2DAB7EAF54}"/>
              </c:ext>
            </c:extLst>
          </c:dPt>
          <c:dPt>
            <c:idx val="5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5-2423-4C8A-B29F-0F2DAB7EAF54}"/>
              </c:ext>
            </c:extLst>
          </c:dPt>
          <c:dPt>
            <c:idx val="5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7-2423-4C8A-B29F-0F2DAB7EAF54}"/>
              </c:ext>
            </c:extLst>
          </c:dPt>
          <c:dPt>
            <c:idx val="5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9-2423-4C8A-B29F-0F2DAB7EAF54}"/>
              </c:ext>
            </c:extLst>
          </c:dPt>
          <c:dPt>
            <c:idx val="5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B-2423-4C8A-B29F-0F2DAB7EAF54}"/>
              </c:ext>
            </c:extLst>
          </c:dPt>
          <c:dPt>
            <c:idx val="5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D-2423-4C8A-B29F-0F2DAB7EAF54}"/>
              </c:ext>
            </c:extLst>
          </c:dPt>
          <c:dPt>
            <c:idx val="5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F-2423-4C8A-B29F-0F2DAB7EAF54}"/>
              </c:ext>
            </c:extLst>
          </c:dPt>
          <c:dPt>
            <c:idx val="5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71-2423-4C8A-B29F-0F2DAB7EAF54}"/>
              </c:ext>
            </c:extLst>
          </c:dPt>
          <c:dPt>
            <c:idx val="5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73-2423-4C8A-B29F-0F2DAB7EAF5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423-4C8A-B29F-0F2DAB7EAF54}"/>
            </c:ext>
          </c:extLst>
        </c:ser>
        <c:dLbls>
          <c:showLegendKey val="0"/>
          <c:showVal val="0"/>
          <c:showCatName val="0"/>
          <c:showSerName val="0"/>
          <c:showPercent val="0"/>
          <c:showBubbleSize val="0"/>
          <c:showLeaderLines val="1"/>
        </c:dLbls>
        <c:firstSliceAng val="0"/>
        <c:holeSize val="75"/>
      </c:doughnutChart>
      <c:pieChart>
        <c:varyColors val="1"/>
        <c:ser>
          <c:idx val="1"/>
          <c:order val="1"/>
          <c:tx>
            <c:v>Second</c:v>
          </c:tx>
          <c:spPr>
            <a:noFill/>
            <a:ln>
              <a:noFill/>
            </a:ln>
          </c:spPr>
          <c:dPt>
            <c:idx val="0"/>
            <c:bubble3D val="0"/>
            <c:spPr>
              <a:noFill/>
              <a:ln w="19050">
                <a:noFill/>
              </a:ln>
              <a:effectLst/>
            </c:spPr>
            <c:extLst>
              <c:ext xmlns:c16="http://schemas.microsoft.com/office/drawing/2014/chart" uri="{C3380CC4-5D6E-409C-BE32-E72D297353CC}">
                <c16:uniqueId val="{00000076-2423-4C8A-B29F-0F2DAB7EAF54}"/>
              </c:ext>
            </c:extLst>
          </c:dPt>
          <c:dPt>
            <c:idx val="1"/>
            <c:bubble3D val="0"/>
            <c:spPr>
              <a:solidFill>
                <a:schemeClr val="tx1">
                  <a:alpha val="55000"/>
                </a:schemeClr>
              </a:solidFill>
              <a:ln w="19050">
                <a:solidFill>
                  <a:schemeClr val="tx1"/>
                </a:solidFill>
              </a:ln>
              <a:effectLst/>
            </c:spPr>
            <c:extLst>
              <c:ext xmlns:c16="http://schemas.microsoft.com/office/drawing/2014/chart" uri="{C3380CC4-5D6E-409C-BE32-E72D297353CC}">
                <c16:uniqueId val="{00000078-2423-4C8A-B29F-0F2DAB7EAF54}"/>
              </c:ext>
            </c:extLst>
          </c:dPt>
          <c:val>
            <c:numRef>
              <c:f>'Pivot Tables for Sales process'!$D$3:$E$3</c:f>
              <c:numCache>
                <c:formatCode>0%</c:formatCode>
                <c:ptCount val="2"/>
                <c:pt idx="0">
                  <c:v>0.70301623785988598</c:v>
                </c:pt>
                <c:pt idx="1">
                  <c:v>0.29698376214011402</c:v>
                </c:pt>
              </c:numCache>
            </c:numRef>
          </c:val>
          <c:extLst>
            <c:ext xmlns:c16="http://schemas.microsoft.com/office/drawing/2014/chart" uri="{C3380CC4-5D6E-409C-BE32-E72D297353CC}">
              <c16:uniqueId val="{00000079-2423-4C8A-B29F-0F2DAB7EAF54}"/>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Third</c:v>
          </c:tx>
          <c:spPr>
            <a:ln w="25400" cap="rnd">
              <a:noFill/>
              <a:round/>
            </a:ln>
            <a:effectLst/>
          </c:spPr>
          <c:marker>
            <c:symbol val="circle"/>
            <c:size val="30"/>
            <c:spPr>
              <a:solidFill>
                <a:schemeClr val="tx1"/>
              </a:solidFill>
              <a:ln w="12700" cmpd="thickThin">
                <a:solidFill>
                  <a:schemeClr val="bg1"/>
                </a:solidFill>
                <a:prstDash val="solid"/>
              </a:ln>
              <a:effectLst/>
            </c:spPr>
          </c:marker>
          <c:dLbls>
            <c:dLbl>
              <c:idx val="0"/>
              <c:tx>
                <c:rich>
                  <a:bodyPr rot="0" spcFirstLastPara="1" vertOverflow="ellipsis" vert="horz" wrap="square" lIns="36000" tIns="108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CB1B4C0-B7EF-4B0E-A32D-C98CE2105382}" type="CELLRANGE">
                      <a:rPr lang="en-US" sz="1050" b="1">
                        <a:solidFill>
                          <a:schemeClr val="bg1"/>
                        </a:solidFill>
                        <a:latin typeface="Arial" panose="020B0604020202020204" pitchFamily="34" charset="0"/>
                        <a:cs typeface="Arial" panose="020B0604020202020204" pitchFamily="34" charset="0"/>
                      </a:rPr>
                      <a:pPr>
                        <a:defRPr/>
                      </a:pPr>
                      <a:t>[CELLRANGE]</a:t>
                    </a:fld>
                    <a:endParaRPr lang="en-IN"/>
                  </a:p>
                </c:rich>
              </c:tx>
              <c:spPr>
                <a:noFill/>
                <a:ln>
                  <a:noFill/>
                </a:ln>
                <a:effectLst/>
              </c:spPr>
              <c:txPr>
                <a:bodyPr rot="0" spcFirstLastPara="1" vertOverflow="ellipsis" vert="horz" wrap="square" lIns="36000" tIns="108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381406271584473"/>
                      <c:h val="0.11482939632545931"/>
                    </c:manualLayout>
                  </c15:layout>
                  <c15:dlblFieldTable/>
                  <c15:showDataLabelsRange val="1"/>
                </c:ext>
                <c:ext xmlns:c16="http://schemas.microsoft.com/office/drawing/2014/chart" uri="{C3380CC4-5D6E-409C-BE32-E72D297353CC}">
                  <c16:uniqueId val="{0000007A-2423-4C8A-B29F-0F2DAB7EAF54}"/>
                </c:ext>
              </c:extLst>
            </c:dLbl>
            <c:dLbl>
              <c:idx val="1"/>
              <c:tx>
                <c:rich>
                  <a:bodyPr rot="0" spcFirstLastPara="1" vertOverflow="ellipsis" horzOverflow="clip" vert="horz" wrap="square" lIns="36000" tIns="108000" rIns="38100" bIns="19050" anchor="ctr" anchorCtr="0">
                    <a:spAutoFit/>
                  </a:bodyPr>
                  <a:lstStyle/>
                  <a:p>
                    <a:pPr algn="ctr" rtl="0">
                      <a:defRPr lang="en-US" sz="1050" b="1" i="0" u="none" strike="noStrike" kern="1200" baseline="0">
                        <a:solidFill>
                          <a:schemeClr val="bg1"/>
                        </a:solidFill>
                        <a:latin typeface="Arial" panose="020B0604020202020204" pitchFamily="34" charset="0"/>
                        <a:ea typeface="+mn-ea"/>
                        <a:cs typeface="Arial" panose="020B0604020202020204" pitchFamily="34" charset="0"/>
                      </a:defRPr>
                    </a:pPr>
                    <a:fld id="{E2EC4C93-3BAB-4A18-B22F-09212D9A7FD7}" type="CELLRANGE">
                      <a:rPr lang="en-US" sz="1050" b="1" i="0" u="none" strike="noStrike" kern="1200" baseline="0">
                        <a:solidFill>
                          <a:schemeClr val="bg1"/>
                        </a:solidFill>
                        <a:latin typeface="Arial" panose="020B0604020202020204" pitchFamily="34" charset="0"/>
                        <a:ea typeface="+mn-ea"/>
                        <a:cs typeface="Arial" panose="020B0604020202020204" pitchFamily="34" charset="0"/>
                      </a:rPr>
                      <a:pPr algn="ctr" rtl="0">
                        <a:defRPr lang="en-US" sz="105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horzOverflow="clip" vert="horz" wrap="square" lIns="36000" tIns="108000" rIns="38100" bIns="19050" anchor="ctr" anchorCtr="0">
                  <a:spAutoFit/>
                </a:bodyPr>
                <a:lstStyle/>
                <a:p>
                  <a:pPr algn="ctr" rtl="0">
                    <a:defRPr lang="en-US"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908289972525363"/>
                      <c:h val="0.16994750656167978"/>
                    </c:manualLayout>
                  </c15:layout>
                  <c15:dlblFieldTable/>
                  <c15:showDataLabelsRange val="1"/>
                </c:ext>
                <c:ext xmlns:c16="http://schemas.microsoft.com/office/drawing/2014/chart" uri="{C3380CC4-5D6E-409C-BE32-E72D297353CC}">
                  <c16:uniqueId val="{0000007B-2423-4C8A-B29F-0F2DAB7EAF54}"/>
                </c:ext>
              </c:extLst>
            </c:dLbl>
            <c:spPr>
              <a:noFill/>
              <a:ln>
                <a:noFill/>
              </a:ln>
              <a:effectLst/>
            </c:spPr>
            <c:txPr>
              <a:bodyPr rot="0" spcFirstLastPara="1" vertOverflow="ellipsis" vert="horz" wrap="square" lIns="36000" tIns="108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 for Sales process'!$D$6:$D$7</c:f>
              <c:numCache>
                <c:formatCode>General</c:formatCode>
                <c:ptCount val="2"/>
                <c:pt idx="0">
                  <c:v>0</c:v>
                </c:pt>
                <c:pt idx="1">
                  <c:v>-0.95674173968486675</c:v>
                </c:pt>
              </c:numCache>
            </c:numRef>
          </c:xVal>
          <c:yVal>
            <c:numRef>
              <c:f>'Pivot Tables for Sales process'!$E$6:$E$7</c:f>
              <c:numCache>
                <c:formatCode>General</c:formatCode>
                <c:ptCount val="2"/>
                <c:pt idx="0">
                  <c:v>1</c:v>
                </c:pt>
                <c:pt idx="1">
                  <c:v>-0.29093855630489157</c:v>
                </c:pt>
              </c:numCache>
            </c:numRef>
          </c:yVal>
          <c:smooth val="0"/>
          <c:extLst>
            <c:ext xmlns:c15="http://schemas.microsoft.com/office/drawing/2012/chart" uri="{02D57815-91ED-43cb-92C2-25804820EDAC}">
              <c15:datalabelsRange>
                <c15:f>'Pivot Tables for Sales process'!$H$3:$H$4</c15:f>
                <c15:dlblRangeCache>
                  <c:ptCount val="2"/>
                  <c:pt idx="0">
                    <c:v>70%</c:v>
                  </c:pt>
                  <c:pt idx="1">
                    <c:v>30%</c:v>
                  </c:pt>
                </c15:dlblRangeCache>
              </c15:datalabelsRange>
            </c:ext>
            <c:ext xmlns:c16="http://schemas.microsoft.com/office/drawing/2014/chart" uri="{C3380CC4-5D6E-409C-BE32-E72D297353CC}">
              <c16:uniqueId val="{0000007C-2423-4C8A-B29F-0F2DAB7EAF54}"/>
            </c:ext>
          </c:extLst>
        </c:ser>
        <c:dLbls>
          <c:showLegendKey val="0"/>
          <c:showVal val="0"/>
          <c:showCatName val="0"/>
          <c:showSerName val="0"/>
          <c:showPercent val="0"/>
          <c:showBubbleSize val="0"/>
        </c:dLbls>
        <c:axId val="782197816"/>
        <c:axId val="782199128"/>
      </c:scatterChart>
      <c:valAx>
        <c:axId val="782199128"/>
        <c:scaling>
          <c:orientation val="minMax"/>
          <c:max val="1.1500000000000001"/>
          <c:min val="-1.1500000000000001"/>
        </c:scaling>
        <c:delete val="1"/>
        <c:axPos val="l"/>
        <c:majorGridlines>
          <c:spPr>
            <a:ln w="9525" cap="flat" cmpd="sng" algn="ctr">
              <a:noFill/>
              <a:round/>
            </a:ln>
            <a:effectLst/>
          </c:spPr>
        </c:majorGridlines>
        <c:numFmt formatCode="General" sourceLinked="1"/>
        <c:majorTickMark val="out"/>
        <c:minorTickMark val="none"/>
        <c:tickLblPos val="nextTo"/>
        <c:crossAx val="782197816"/>
        <c:crosses val="autoZero"/>
        <c:crossBetween val="midCat"/>
      </c:valAx>
      <c:valAx>
        <c:axId val="782197816"/>
        <c:scaling>
          <c:orientation val="minMax"/>
          <c:max val="1.1500000000000001"/>
          <c:min val="-1.1500000000000001"/>
        </c:scaling>
        <c:delete val="1"/>
        <c:axPos val="b"/>
        <c:majorGridlines>
          <c:spPr>
            <a:ln w="9525" cap="flat" cmpd="sng" algn="ctr">
              <a:noFill/>
              <a:round/>
            </a:ln>
            <a:effectLst/>
          </c:spPr>
        </c:majorGridlines>
        <c:numFmt formatCode="General" sourceLinked="1"/>
        <c:majorTickMark val="out"/>
        <c:minorTickMark val="none"/>
        <c:tickLblPos val="nextTo"/>
        <c:crossAx val="782199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 for Sales process!PivotTable8</c:name>
    <c:fmtId val="7"/>
  </c:pivotSource>
  <c:chart>
    <c:autoTitleDeleted val="1"/>
    <c:pivotFmts>
      <c:pivotFmt>
        <c:idx val="0"/>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Sales process'!$AE$3</c:f>
              <c:strCache>
                <c:ptCount val="1"/>
                <c:pt idx="0">
                  <c:v>Total</c:v>
                </c:pt>
              </c:strCache>
            </c:strRef>
          </c:tx>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 process'!$AD$4:$AD$7</c:f>
              <c:strCache>
                <c:ptCount val="3"/>
                <c:pt idx="0">
                  <c:v>Branch </c:v>
                </c:pt>
                <c:pt idx="1">
                  <c:v>Download</c:v>
                </c:pt>
                <c:pt idx="2">
                  <c:v>Shipment</c:v>
                </c:pt>
              </c:strCache>
            </c:strRef>
          </c:cat>
          <c:val>
            <c:numRef>
              <c:f>'Pivot Tables for Sales process'!$AE$4:$AE$7</c:f>
              <c:numCache>
                <c:formatCode>_ * #,##0_ ;_ * \-#,##0_ ;_ * "-"??_ ;_ @_ </c:formatCode>
                <c:ptCount val="3"/>
                <c:pt idx="0">
                  <c:v>215</c:v>
                </c:pt>
                <c:pt idx="1">
                  <c:v>214</c:v>
                </c:pt>
                <c:pt idx="2">
                  <c:v>339</c:v>
                </c:pt>
              </c:numCache>
            </c:numRef>
          </c:val>
          <c:extLst>
            <c:ext xmlns:c16="http://schemas.microsoft.com/office/drawing/2014/chart" uri="{C3380CC4-5D6E-409C-BE32-E72D297353CC}">
              <c16:uniqueId val="{00000000-2656-4D33-83BB-BFADE54D52AB}"/>
            </c:ext>
          </c:extLst>
        </c:ser>
        <c:dLbls>
          <c:dLblPos val="outEnd"/>
          <c:showLegendKey val="0"/>
          <c:showVal val="1"/>
          <c:showCatName val="0"/>
          <c:showSerName val="0"/>
          <c:showPercent val="0"/>
          <c:showBubbleSize val="0"/>
        </c:dLbls>
        <c:gapWidth val="500"/>
        <c:axId val="846433800"/>
        <c:axId val="846426912"/>
      </c:barChart>
      <c:catAx>
        <c:axId val="846433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46426912"/>
        <c:crosses val="autoZero"/>
        <c:auto val="1"/>
        <c:lblAlgn val="ctr"/>
        <c:lblOffset val="100"/>
        <c:noMultiLvlLbl val="0"/>
      </c:catAx>
      <c:valAx>
        <c:axId val="846426912"/>
        <c:scaling>
          <c:orientation val="minMax"/>
        </c:scaling>
        <c:delete val="1"/>
        <c:axPos val="b"/>
        <c:numFmt formatCode="_ * #,##0_ ;_ * \-#,##0_ ;_ * &quot;-&quot;??_ ;_ @_ " sourceLinked="1"/>
        <c:majorTickMark val="out"/>
        <c:minorTickMark val="none"/>
        <c:tickLblPos val="nextTo"/>
        <c:crossAx val="84643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 for Sales process!PivotTable9</c:name>
    <c:fmtId val="17"/>
  </c:pivotSource>
  <c:chart>
    <c:autoTitleDeleted val="1"/>
    <c:pivotFmts>
      <c:pivotFmt>
        <c:idx val="0"/>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
        <c:idx val="2"/>
        <c:spPr>
          <a:solidFill>
            <a:schemeClr val="bg1"/>
          </a:solidFill>
          <a:ln w="19050">
            <a:noFill/>
          </a:ln>
          <a:effectLst/>
        </c:spPr>
      </c:pivotFmt>
      <c:pivotFmt>
        <c:idx val="3"/>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noFill/>
          </a:ln>
          <a:effectLst/>
        </c:spPr>
      </c:pivotFmt>
      <c:pivotFmt>
        <c:idx val="5"/>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
        <c:idx val="6"/>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noFill/>
          </a:ln>
          <a:effectLst/>
        </c:spPr>
      </c:pivotFmt>
      <c:pivotFmt>
        <c:idx val="8"/>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
        <c:idx val="9"/>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w="19050">
            <a:noFill/>
          </a:ln>
          <a:effectLst/>
        </c:spPr>
      </c:pivotFmt>
      <c:pivotFmt>
        <c:idx val="11"/>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
        <c:idx val="12"/>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w="19050">
            <a:noFill/>
          </a:ln>
          <a:effectLst/>
        </c:spPr>
      </c:pivotFmt>
      <c:pivotFmt>
        <c:idx val="14"/>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s>
    <c:plotArea>
      <c:layout>
        <c:manualLayout>
          <c:layoutTarget val="inner"/>
          <c:xMode val="edge"/>
          <c:yMode val="edge"/>
          <c:x val="3.8636363636363649E-2"/>
          <c:y val="0"/>
          <c:w val="0.89242424242424245"/>
          <c:h val="0.96715927750410513"/>
        </c:manualLayout>
      </c:layout>
      <c:pieChart>
        <c:varyColors val="1"/>
        <c:ser>
          <c:idx val="0"/>
          <c:order val="0"/>
          <c:tx>
            <c:strRef>
              <c:f>'Pivot Tables for Sales process'!$AJ$3</c:f>
              <c:strCache>
                <c:ptCount val="1"/>
                <c:pt idx="0">
                  <c:v>Total</c:v>
                </c:pt>
              </c:strCache>
            </c:strRef>
          </c:tx>
          <c:spPr>
            <a:solidFill>
              <a:schemeClr val="tx1"/>
            </a:solidFill>
            <a:ln>
              <a:noFill/>
            </a:ln>
          </c:spPr>
          <c:dPt>
            <c:idx val="0"/>
            <c:bubble3D val="0"/>
            <c:spPr>
              <a:solidFill>
                <a:schemeClr val="bg1"/>
              </a:solidFill>
              <a:ln w="19050">
                <a:noFill/>
              </a:ln>
              <a:effectLst/>
            </c:spPr>
            <c:extLst>
              <c:ext xmlns:c16="http://schemas.microsoft.com/office/drawing/2014/chart" uri="{C3380CC4-5D6E-409C-BE32-E72D297353CC}">
                <c16:uniqueId val="{00000001-B295-49EF-95BD-E6AFC777C486}"/>
              </c:ext>
            </c:extLst>
          </c:dPt>
          <c:dPt>
            <c:idx val="1"/>
            <c:bubble3D val="0"/>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extLst>
              <c:ext xmlns:c16="http://schemas.microsoft.com/office/drawing/2014/chart" uri="{C3380CC4-5D6E-409C-BE32-E72D297353CC}">
                <c16:uniqueId val="{00000003-B295-49EF-95BD-E6AFC777C486}"/>
              </c:ext>
            </c:extLst>
          </c:dPt>
          <c:cat>
            <c:strRef>
              <c:f>'Pivot Tables for Sales process'!$AI$4:$AI$6</c:f>
              <c:strCache>
                <c:ptCount val="2"/>
                <c:pt idx="0">
                  <c:v>Paid</c:v>
                </c:pt>
                <c:pt idx="1">
                  <c:v>Refunded</c:v>
                </c:pt>
              </c:strCache>
            </c:strRef>
          </c:cat>
          <c:val>
            <c:numRef>
              <c:f>'Pivot Tables for Sales process'!$AJ$4:$AJ$6</c:f>
              <c:numCache>
                <c:formatCode>0%</c:formatCode>
                <c:ptCount val="2"/>
                <c:pt idx="0">
                  <c:v>0.81770833333333337</c:v>
                </c:pt>
                <c:pt idx="1">
                  <c:v>0.18229166666666666</c:v>
                </c:pt>
              </c:numCache>
            </c:numRef>
          </c:val>
          <c:extLst>
            <c:ext xmlns:c16="http://schemas.microsoft.com/office/drawing/2014/chart" uri="{C3380CC4-5D6E-409C-BE32-E72D297353CC}">
              <c16:uniqueId val="{00000004-B295-49EF-95BD-E6AFC777C486}"/>
            </c:ext>
          </c:extLst>
        </c:ser>
        <c:dLbls>
          <c:showLegendKey val="0"/>
          <c:showVal val="0"/>
          <c:showCatName val="0"/>
          <c:showSerName val="0"/>
          <c:showPercent val="0"/>
          <c:showBubbleSize val="0"/>
          <c:showLeaderLines val="1"/>
        </c:dLbls>
        <c:firstSliceAng val="0"/>
      </c:pieChart>
      <c:spPr>
        <a:noFill/>
        <a:ln>
          <a:noFill/>
        </a:ln>
        <a:effectLst>
          <a:innerShdw blurRad="63500" dist="50800" dir="54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First</c:v>
          </c:tx>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c:spPr>
          <c:dPt>
            <c:idx val="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1-94EE-4986-84D0-30DF6B2EA9F5}"/>
              </c:ext>
            </c:extLst>
          </c:dPt>
          <c:dPt>
            <c:idx val="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3-94EE-4986-84D0-30DF6B2EA9F5}"/>
              </c:ext>
            </c:extLst>
          </c:dPt>
          <c:dPt>
            <c:idx val="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5-94EE-4986-84D0-30DF6B2EA9F5}"/>
              </c:ext>
            </c:extLst>
          </c:dPt>
          <c:dPt>
            <c:idx val="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7-94EE-4986-84D0-30DF6B2EA9F5}"/>
              </c:ext>
            </c:extLst>
          </c:dPt>
          <c:dPt>
            <c:idx val="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9-94EE-4986-84D0-30DF6B2EA9F5}"/>
              </c:ext>
            </c:extLst>
          </c:dPt>
          <c:dPt>
            <c:idx val="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B-94EE-4986-84D0-30DF6B2EA9F5}"/>
              </c:ext>
            </c:extLst>
          </c:dPt>
          <c:dPt>
            <c:idx val="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D-94EE-4986-84D0-30DF6B2EA9F5}"/>
              </c:ext>
            </c:extLst>
          </c:dPt>
          <c:dPt>
            <c:idx val="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0F-94EE-4986-84D0-30DF6B2EA9F5}"/>
              </c:ext>
            </c:extLst>
          </c:dPt>
          <c:dPt>
            <c:idx val="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1-94EE-4986-84D0-30DF6B2EA9F5}"/>
              </c:ext>
            </c:extLst>
          </c:dPt>
          <c:dPt>
            <c:idx val="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3-94EE-4986-84D0-30DF6B2EA9F5}"/>
              </c:ext>
            </c:extLst>
          </c:dPt>
          <c:dPt>
            <c:idx val="1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5-94EE-4986-84D0-30DF6B2EA9F5}"/>
              </c:ext>
            </c:extLst>
          </c:dPt>
          <c:dPt>
            <c:idx val="1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7-94EE-4986-84D0-30DF6B2EA9F5}"/>
              </c:ext>
            </c:extLst>
          </c:dPt>
          <c:dPt>
            <c:idx val="1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9-94EE-4986-84D0-30DF6B2EA9F5}"/>
              </c:ext>
            </c:extLst>
          </c:dPt>
          <c:dPt>
            <c:idx val="1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B-94EE-4986-84D0-30DF6B2EA9F5}"/>
              </c:ext>
            </c:extLst>
          </c:dPt>
          <c:dPt>
            <c:idx val="1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D-94EE-4986-84D0-30DF6B2EA9F5}"/>
              </c:ext>
            </c:extLst>
          </c:dPt>
          <c:dPt>
            <c:idx val="1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1F-94EE-4986-84D0-30DF6B2EA9F5}"/>
              </c:ext>
            </c:extLst>
          </c:dPt>
          <c:dPt>
            <c:idx val="1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1-94EE-4986-84D0-30DF6B2EA9F5}"/>
              </c:ext>
            </c:extLst>
          </c:dPt>
          <c:dPt>
            <c:idx val="1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3-94EE-4986-84D0-30DF6B2EA9F5}"/>
              </c:ext>
            </c:extLst>
          </c:dPt>
          <c:dPt>
            <c:idx val="1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5-94EE-4986-84D0-30DF6B2EA9F5}"/>
              </c:ext>
            </c:extLst>
          </c:dPt>
          <c:dPt>
            <c:idx val="1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7-94EE-4986-84D0-30DF6B2EA9F5}"/>
              </c:ext>
            </c:extLst>
          </c:dPt>
          <c:dPt>
            <c:idx val="2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9-94EE-4986-84D0-30DF6B2EA9F5}"/>
              </c:ext>
            </c:extLst>
          </c:dPt>
          <c:dPt>
            <c:idx val="2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B-94EE-4986-84D0-30DF6B2EA9F5}"/>
              </c:ext>
            </c:extLst>
          </c:dPt>
          <c:dPt>
            <c:idx val="2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D-94EE-4986-84D0-30DF6B2EA9F5}"/>
              </c:ext>
            </c:extLst>
          </c:dPt>
          <c:dPt>
            <c:idx val="2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2F-94EE-4986-84D0-30DF6B2EA9F5}"/>
              </c:ext>
            </c:extLst>
          </c:dPt>
          <c:dPt>
            <c:idx val="2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1-94EE-4986-84D0-30DF6B2EA9F5}"/>
              </c:ext>
            </c:extLst>
          </c:dPt>
          <c:dPt>
            <c:idx val="2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3-94EE-4986-84D0-30DF6B2EA9F5}"/>
              </c:ext>
            </c:extLst>
          </c:dPt>
          <c:dPt>
            <c:idx val="2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5-94EE-4986-84D0-30DF6B2EA9F5}"/>
              </c:ext>
            </c:extLst>
          </c:dPt>
          <c:dPt>
            <c:idx val="2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7-94EE-4986-84D0-30DF6B2EA9F5}"/>
              </c:ext>
            </c:extLst>
          </c:dPt>
          <c:dPt>
            <c:idx val="2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9-94EE-4986-84D0-30DF6B2EA9F5}"/>
              </c:ext>
            </c:extLst>
          </c:dPt>
          <c:dPt>
            <c:idx val="2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B-94EE-4986-84D0-30DF6B2EA9F5}"/>
              </c:ext>
            </c:extLst>
          </c:dPt>
          <c:dPt>
            <c:idx val="3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D-94EE-4986-84D0-30DF6B2EA9F5}"/>
              </c:ext>
            </c:extLst>
          </c:dPt>
          <c:dPt>
            <c:idx val="3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3F-94EE-4986-84D0-30DF6B2EA9F5}"/>
              </c:ext>
            </c:extLst>
          </c:dPt>
          <c:dPt>
            <c:idx val="3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1-94EE-4986-84D0-30DF6B2EA9F5}"/>
              </c:ext>
            </c:extLst>
          </c:dPt>
          <c:dPt>
            <c:idx val="3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3-94EE-4986-84D0-30DF6B2EA9F5}"/>
              </c:ext>
            </c:extLst>
          </c:dPt>
          <c:dPt>
            <c:idx val="3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5-94EE-4986-84D0-30DF6B2EA9F5}"/>
              </c:ext>
            </c:extLst>
          </c:dPt>
          <c:dPt>
            <c:idx val="3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7-94EE-4986-84D0-30DF6B2EA9F5}"/>
              </c:ext>
            </c:extLst>
          </c:dPt>
          <c:dPt>
            <c:idx val="3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9-94EE-4986-84D0-30DF6B2EA9F5}"/>
              </c:ext>
            </c:extLst>
          </c:dPt>
          <c:dPt>
            <c:idx val="3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B-94EE-4986-84D0-30DF6B2EA9F5}"/>
              </c:ext>
            </c:extLst>
          </c:dPt>
          <c:dPt>
            <c:idx val="3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D-94EE-4986-84D0-30DF6B2EA9F5}"/>
              </c:ext>
            </c:extLst>
          </c:dPt>
          <c:dPt>
            <c:idx val="3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4F-94EE-4986-84D0-30DF6B2EA9F5}"/>
              </c:ext>
            </c:extLst>
          </c:dPt>
          <c:dPt>
            <c:idx val="4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1-94EE-4986-84D0-30DF6B2EA9F5}"/>
              </c:ext>
            </c:extLst>
          </c:dPt>
          <c:dPt>
            <c:idx val="4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3-94EE-4986-84D0-30DF6B2EA9F5}"/>
              </c:ext>
            </c:extLst>
          </c:dPt>
          <c:dPt>
            <c:idx val="4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5-94EE-4986-84D0-30DF6B2EA9F5}"/>
              </c:ext>
            </c:extLst>
          </c:dPt>
          <c:dPt>
            <c:idx val="4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7-94EE-4986-84D0-30DF6B2EA9F5}"/>
              </c:ext>
            </c:extLst>
          </c:dPt>
          <c:dPt>
            <c:idx val="4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9-94EE-4986-84D0-30DF6B2EA9F5}"/>
              </c:ext>
            </c:extLst>
          </c:dPt>
          <c:dPt>
            <c:idx val="4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B-94EE-4986-84D0-30DF6B2EA9F5}"/>
              </c:ext>
            </c:extLst>
          </c:dPt>
          <c:dPt>
            <c:idx val="4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D-94EE-4986-84D0-30DF6B2EA9F5}"/>
              </c:ext>
            </c:extLst>
          </c:dPt>
          <c:dPt>
            <c:idx val="4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5F-94EE-4986-84D0-30DF6B2EA9F5}"/>
              </c:ext>
            </c:extLst>
          </c:dPt>
          <c:dPt>
            <c:idx val="48"/>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1-94EE-4986-84D0-30DF6B2EA9F5}"/>
              </c:ext>
            </c:extLst>
          </c:dPt>
          <c:dPt>
            <c:idx val="49"/>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3-94EE-4986-84D0-30DF6B2EA9F5}"/>
              </c:ext>
            </c:extLst>
          </c:dPt>
          <c:dPt>
            <c:idx val="50"/>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5-94EE-4986-84D0-30DF6B2EA9F5}"/>
              </c:ext>
            </c:extLst>
          </c:dPt>
          <c:dPt>
            <c:idx val="51"/>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7-94EE-4986-84D0-30DF6B2EA9F5}"/>
              </c:ext>
            </c:extLst>
          </c:dPt>
          <c:dPt>
            <c:idx val="52"/>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9-94EE-4986-84D0-30DF6B2EA9F5}"/>
              </c:ext>
            </c:extLst>
          </c:dPt>
          <c:dPt>
            <c:idx val="53"/>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B-94EE-4986-84D0-30DF6B2EA9F5}"/>
              </c:ext>
            </c:extLst>
          </c:dPt>
          <c:dPt>
            <c:idx val="54"/>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D-94EE-4986-84D0-30DF6B2EA9F5}"/>
              </c:ext>
            </c:extLst>
          </c:dPt>
          <c:dPt>
            <c:idx val="55"/>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6F-94EE-4986-84D0-30DF6B2EA9F5}"/>
              </c:ext>
            </c:extLst>
          </c:dPt>
          <c:dPt>
            <c:idx val="56"/>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71-94EE-4986-84D0-30DF6B2EA9F5}"/>
              </c:ext>
            </c:extLst>
          </c:dPt>
          <c:dPt>
            <c:idx val="57"/>
            <c:bubble3D val="0"/>
            <c:spPr>
              <a:gradFill flip="none" rotWithShape="1">
                <a:gsLst>
                  <a:gs pos="31000">
                    <a:srgbClr val="CC18F0"/>
                  </a:gs>
                  <a:gs pos="78000">
                    <a:schemeClr val="accent1">
                      <a:lumMod val="45000"/>
                      <a:lumOff val="55000"/>
                    </a:schemeClr>
                  </a:gs>
                  <a:gs pos="0">
                    <a:srgbClr val="4133FD"/>
                  </a:gs>
                  <a:gs pos="100000">
                    <a:schemeClr val="accent1">
                      <a:lumMod val="30000"/>
                      <a:lumOff val="70000"/>
                    </a:schemeClr>
                  </a:gs>
                </a:gsLst>
                <a:lin ang="0" scaled="1"/>
                <a:tileRect/>
              </a:gradFill>
              <a:ln w="50800">
                <a:solidFill>
                  <a:schemeClr val="tx1">
                    <a:alpha val="99000"/>
                  </a:schemeClr>
                </a:solidFill>
              </a:ln>
              <a:effectLst/>
            </c:spPr>
            <c:extLst>
              <c:ext xmlns:c16="http://schemas.microsoft.com/office/drawing/2014/chart" uri="{C3380CC4-5D6E-409C-BE32-E72D297353CC}">
                <c16:uniqueId val="{00000073-94EE-4986-84D0-30DF6B2EA9F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4809-4955-85B8-51D84FD9CF81}"/>
            </c:ext>
          </c:extLst>
        </c:ser>
        <c:dLbls>
          <c:showLegendKey val="0"/>
          <c:showVal val="0"/>
          <c:showCatName val="0"/>
          <c:showSerName val="0"/>
          <c:showPercent val="0"/>
          <c:showBubbleSize val="0"/>
          <c:showLeaderLines val="1"/>
        </c:dLbls>
        <c:firstSliceAng val="0"/>
        <c:holeSize val="75"/>
      </c:doughnutChart>
      <c:pieChart>
        <c:varyColors val="1"/>
        <c:ser>
          <c:idx val="1"/>
          <c:order val="1"/>
          <c:tx>
            <c:v>Second</c:v>
          </c:tx>
          <c:spPr>
            <a:noFill/>
            <a:ln>
              <a:noFill/>
            </a:ln>
          </c:spPr>
          <c:dPt>
            <c:idx val="0"/>
            <c:bubble3D val="0"/>
            <c:spPr>
              <a:noFill/>
              <a:ln w="19050">
                <a:noFill/>
              </a:ln>
              <a:effectLst/>
            </c:spPr>
            <c:extLst>
              <c:ext xmlns:c16="http://schemas.microsoft.com/office/drawing/2014/chart" uri="{C3380CC4-5D6E-409C-BE32-E72D297353CC}">
                <c16:uniqueId val="{00000002-4809-4955-85B8-51D84FD9CF81}"/>
              </c:ext>
            </c:extLst>
          </c:dPt>
          <c:dPt>
            <c:idx val="1"/>
            <c:bubble3D val="0"/>
            <c:spPr>
              <a:solidFill>
                <a:schemeClr val="tx1">
                  <a:alpha val="55000"/>
                </a:schemeClr>
              </a:solidFill>
              <a:ln w="19050">
                <a:solidFill>
                  <a:schemeClr val="tx1"/>
                </a:solidFill>
              </a:ln>
              <a:effectLst/>
            </c:spPr>
            <c:extLst>
              <c:ext xmlns:c16="http://schemas.microsoft.com/office/drawing/2014/chart" uri="{C3380CC4-5D6E-409C-BE32-E72D297353CC}">
                <c16:uniqueId val="{00000003-4809-4955-85B8-51D84FD9CF81}"/>
              </c:ext>
            </c:extLst>
          </c:dPt>
          <c:val>
            <c:numRef>
              <c:f>'Pivot Tables for Sales process'!$D$3:$E$3</c:f>
              <c:numCache>
                <c:formatCode>0%</c:formatCode>
                <c:ptCount val="2"/>
                <c:pt idx="0">
                  <c:v>0.70301623785988598</c:v>
                </c:pt>
                <c:pt idx="1">
                  <c:v>0.29698376214011402</c:v>
                </c:pt>
              </c:numCache>
            </c:numRef>
          </c:val>
          <c:extLst>
            <c:ext xmlns:c16="http://schemas.microsoft.com/office/drawing/2014/chart" uri="{C3380CC4-5D6E-409C-BE32-E72D297353CC}">
              <c16:uniqueId val="{00000001-4809-4955-85B8-51D84FD9CF81}"/>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Third</c:v>
          </c:tx>
          <c:spPr>
            <a:ln w="25400" cap="rnd">
              <a:noFill/>
              <a:round/>
            </a:ln>
            <a:effectLst/>
          </c:spPr>
          <c:marker>
            <c:symbol val="circle"/>
            <c:size val="30"/>
            <c:spPr>
              <a:solidFill>
                <a:schemeClr val="tx1"/>
              </a:solidFill>
              <a:ln w="12700" cmpd="thickThin">
                <a:solidFill>
                  <a:schemeClr val="bg1"/>
                </a:solidFill>
                <a:prstDash val="solid"/>
              </a:ln>
              <a:effectLst/>
            </c:spPr>
          </c:marker>
          <c:dLbls>
            <c:dLbl>
              <c:idx val="0"/>
              <c:tx>
                <c:rich>
                  <a:bodyPr rot="0" spcFirstLastPara="1" vertOverflow="ellipsis" vert="horz" wrap="square" lIns="36000" tIns="108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CB1B4C0-B7EF-4B0E-A32D-C98CE2105382}" type="CELLRANGE">
                      <a:rPr lang="en-US" sz="1050" b="1">
                        <a:solidFill>
                          <a:schemeClr val="bg1"/>
                        </a:solidFill>
                        <a:latin typeface="Arial" panose="020B0604020202020204" pitchFamily="34" charset="0"/>
                        <a:cs typeface="Arial" panose="020B0604020202020204" pitchFamily="34" charset="0"/>
                      </a:rPr>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ctr"/>
              <c:showLegendKey val="0"/>
              <c:showVal val="1"/>
              <c:showCatName val="0"/>
              <c:showSerName val="0"/>
              <c:showPercent val="0"/>
              <c:showBubbleSize val="0"/>
              <c:extLst>
                <c:ext xmlns:c15="http://schemas.microsoft.com/office/drawing/2012/chart" uri="{CE6537A1-D6FC-4f65-9D91-7224C49458BB}">
                  <c15:layout>
                    <c:manualLayout>
                      <c:w val="0.1381406271584473"/>
                      <c:h val="0.11482939632545931"/>
                    </c:manualLayout>
                  </c15:layout>
                  <c15:dlblFieldTable/>
                  <c15:showDataLabelsRange val="1"/>
                </c:ext>
                <c:ext xmlns:c16="http://schemas.microsoft.com/office/drawing/2014/chart" uri="{C3380CC4-5D6E-409C-BE32-E72D297353CC}">
                  <c16:uniqueId val="{00000005-4809-4955-85B8-51D84FD9CF81}"/>
                </c:ext>
              </c:extLst>
            </c:dLbl>
            <c:dLbl>
              <c:idx val="1"/>
              <c:tx>
                <c:rich>
                  <a:bodyPr rot="0" spcFirstLastPara="1" vertOverflow="ellipsis" vert="horz" wrap="square" lIns="36000" tIns="108000" rIns="38100" bIns="19050" anchor="ctr" anchorCtr="0">
                    <a:spAutoFit/>
                  </a:bodyPr>
                  <a:lstStyle/>
                  <a:p>
                    <a:pPr algn="ctr" rtl="0">
                      <a:defRPr lang="en-US" sz="1050" b="1" i="0" u="none" strike="noStrike" kern="1200" baseline="0">
                        <a:solidFill>
                          <a:schemeClr val="bg1"/>
                        </a:solidFill>
                        <a:latin typeface="Arial" panose="020B0604020202020204" pitchFamily="34" charset="0"/>
                        <a:ea typeface="+mn-ea"/>
                        <a:cs typeface="Arial" panose="020B0604020202020204" pitchFamily="34" charset="0"/>
                      </a:defRPr>
                    </a:pPr>
                    <a:fld id="{E2EC4C93-3BAB-4A18-B22F-09212D9A7FD7}" type="CELLRANGE">
                      <a:rPr lang="en-US" sz="1050" b="1" i="0" u="none" strike="noStrike" kern="1200" baseline="0">
                        <a:solidFill>
                          <a:schemeClr val="bg1"/>
                        </a:solidFill>
                        <a:latin typeface="Arial" panose="020B0604020202020204" pitchFamily="34" charset="0"/>
                        <a:ea typeface="+mn-ea"/>
                        <a:cs typeface="Arial" panose="020B0604020202020204" pitchFamily="34" charset="0"/>
                      </a:rPr>
                      <a:pPr algn="ctr" rtl="0">
                        <a:defRPr lang="en-US" sz="1050" b="1" i="0" u="none" strike="noStrike" kern="1200" baseline="0">
                          <a:solidFill>
                            <a:schemeClr val="bg1"/>
                          </a:solidFill>
                          <a:latin typeface="Arial" panose="020B0604020202020204" pitchFamily="34" charset="0"/>
                          <a:ea typeface="+mn-ea"/>
                          <a:cs typeface="Arial" panose="020B0604020202020204" pitchFamily="34" charset="0"/>
                        </a:defRPr>
                      </a:pPr>
                      <a:t>[CELLRANGE]</a:t>
                    </a:fld>
                    <a:endParaRPr lang="en-IN"/>
                  </a:p>
                </c:rich>
              </c:tx>
              <c:spPr>
                <a:noFill/>
                <a:ln>
                  <a:noFill/>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908289972525363"/>
                      <c:h val="0.16994750656167978"/>
                    </c:manualLayout>
                  </c15:layout>
                  <c15:dlblFieldTable/>
                  <c15:showDataLabelsRange val="1"/>
                </c:ext>
                <c:ext xmlns:c16="http://schemas.microsoft.com/office/drawing/2014/chart" uri="{C3380CC4-5D6E-409C-BE32-E72D297353CC}">
                  <c16:uniqueId val="{00000006-4809-4955-85B8-51D84FD9CF81}"/>
                </c:ext>
              </c:extLst>
            </c:dLbl>
            <c:spPr>
              <a:noFill/>
              <a:ln>
                <a:noFill/>
              </a:ln>
              <a:effectLst/>
            </c:spPr>
            <c:txPr>
              <a:bodyPr rot="0" spcFirstLastPara="1" vertOverflow="ellipsis" vert="horz" wrap="square" lIns="36000" tIns="108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 for Sales process'!$D$6:$D$7</c:f>
              <c:numCache>
                <c:formatCode>General</c:formatCode>
                <c:ptCount val="2"/>
                <c:pt idx="0">
                  <c:v>0</c:v>
                </c:pt>
                <c:pt idx="1">
                  <c:v>-0.95674173968486675</c:v>
                </c:pt>
              </c:numCache>
            </c:numRef>
          </c:xVal>
          <c:yVal>
            <c:numRef>
              <c:f>'Pivot Tables for Sales process'!$E$6:$E$7</c:f>
              <c:numCache>
                <c:formatCode>General</c:formatCode>
                <c:ptCount val="2"/>
                <c:pt idx="0">
                  <c:v>1</c:v>
                </c:pt>
                <c:pt idx="1">
                  <c:v>-0.29093855630489157</c:v>
                </c:pt>
              </c:numCache>
            </c:numRef>
          </c:yVal>
          <c:smooth val="0"/>
          <c:extLst>
            <c:ext xmlns:c15="http://schemas.microsoft.com/office/drawing/2012/chart" uri="{02D57815-91ED-43cb-92C2-25804820EDAC}">
              <c15:datalabelsRange>
                <c15:f>'Pivot Tables for Sales process'!$H$3:$H$4</c15:f>
                <c15:dlblRangeCache>
                  <c:ptCount val="2"/>
                  <c:pt idx="0">
                    <c:v>70%</c:v>
                  </c:pt>
                  <c:pt idx="1">
                    <c:v>30%</c:v>
                  </c:pt>
                </c15:dlblRangeCache>
              </c15:datalabelsRange>
            </c:ext>
            <c:ext xmlns:c16="http://schemas.microsoft.com/office/drawing/2014/chart" uri="{C3380CC4-5D6E-409C-BE32-E72D297353CC}">
              <c16:uniqueId val="{00000004-4809-4955-85B8-51D84FD9CF81}"/>
            </c:ext>
          </c:extLst>
        </c:ser>
        <c:dLbls>
          <c:showLegendKey val="0"/>
          <c:showVal val="0"/>
          <c:showCatName val="0"/>
          <c:showSerName val="0"/>
          <c:showPercent val="0"/>
          <c:showBubbleSize val="0"/>
        </c:dLbls>
        <c:axId val="782197816"/>
        <c:axId val="782199128"/>
      </c:scatterChart>
      <c:valAx>
        <c:axId val="782199128"/>
        <c:scaling>
          <c:orientation val="minMax"/>
          <c:max val="1.1500000000000001"/>
          <c:min val="-1.1500000000000001"/>
        </c:scaling>
        <c:delete val="1"/>
        <c:axPos val="l"/>
        <c:majorGridlines>
          <c:spPr>
            <a:ln w="9525" cap="flat" cmpd="sng" algn="ctr">
              <a:noFill/>
              <a:round/>
            </a:ln>
            <a:effectLst/>
          </c:spPr>
        </c:majorGridlines>
        <c:numFmt formatCode="General" sourceLinked="1"/>
        <c:majorTickMark val="out"/>
        <c:minorTickMark val="none"/>
        <c:tickLblPos val="nextTo"/>
        <c:crossAx val="782197816"/>
        <c:crosses val="autoZero"/>
        <c:crossBetween val="midCat"/>
      </c:valAx>
      <c:valAx>
        <c:axId val="782197816"/>
        <c:scaling>
          <c:orientation val="minMax"/>
          <c:max val="1.1500000000000001"/>
          <c:min val="-1.1500000000000001"/>
        </c:scaling>
        <c:delete val="1"/>
        <c:axPos val="b"/>
        <c:majorGridlines>
          <c:spPr>
            <a:ln w="9525" cap="flat" cmpd="sng" algn="ctr">
              <a:noFill/>
              <a:round/>
            </a:ln>
            <a:effectLst/>
          </c:spPr>
        </c:majorGridlines>
        <c:numFmt formatCode="General" sourceLinked="1"/>
        <c:majorTickMark val="out"/>
        <c:minorTickMark val="none"/>
        <c:tickLblPos val="nextTo"/>
        <c:crossAx val="782199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 for Sales process!PivotTable8</c:name>
    <c:fmtId val="0"/>
  </c:pivotSource>
  <c:chart>
    <c:autoTitleDeleted val="1"/>
    <c:pivotFmts>
      <c:pivotFmt>
        <c:idx val="0"/>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Sales process'!$AE$3</c:f>
              <c:strCache>
                <c:ptCount val="1"/>
                <c:pt idx="0">
                  <c:v>Total</c:v>
                </c:pt>
              </c:strCache>
            </c:strRef>
          </c:tx>
          <c:spPr>
            <a:gradFill flip="none" rotWithShape="1">
              <a:gsLst>
                <a:gs pos="96000">
                  <a:srgbClr val="7030A0"/>
                </a:gs>
                <a:gs pos="18000">
                  <a:srgbClr val="00B0F0"/>
                </a:gs>
                <a:gs pos="48000">
                  <a:srgbClr val="56B8EA"/>
                </a:gs>
                <a:gs pos="0">
                  <a:schemeClr val="accent1">
                    <a:lumMod val="45000"/>
                    <a:lumOff val="55000"/>
                  </a:schemeClr>
                </a:gs>
                <a:gs pos="100000">
                  <a:schemeClr val="accent1">
                    <a:lumMod val="30000"/>
                    <a:lumOff val="70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Sales process'!$AD$4:$AD$7</c:f>
              <c:strCache>
                <c:ptCount val="3"/>
                <c:pt idx="0">
                  <c:v>Branch </c:v>
                </c:pt>
                <c:pt idx="1">
                  <c:v>Download</c:v>
                </c:pt>
                <c:pt idx="2">
                  <c:v>Shipment</c:v>
                </c:pt>
              </c:strCache>
            </c:strRef>
          </c:cat>
          <c:val>
            <c:numRef>
              <c:f>'Pivot Tables for Sales process'!$AE$4:$AE$7</c:f>
              <c:numCache>
                <c:formatCode>_ * #,##0_ ;_ * \-#,##0_ ;_ * "-"??_ ;_ @_ </c:formatCode>
                <c:ptCount val="3"/>
                <c:pt idx="0">
                  <c:v>215</c:v>
                </c:pt>
                <c:pt idx="1">
                  <c:v>214</c:v>
                </c:pt>
                <c:pt idx="2">
                  <c:v>339</c:v>
                </c:pt>
              </c:numCache>
            </c:numRef>
          </c:val>
          <c:extLst>
            <c:ext xmlns:c16="http://schemas.microsoft.com/office/drawing/2014/chart" uri="{C3380CC4-5D6E-409C-BE32-E72D297353CC}">
              <c16:uniqueId val="{00000000-540A-4886-B0B4-D7A7113EAFA0}"/>
            </c:ext>
          </c:extLst>
        </c:ser>
        <c:dLbls>
          <c:dLblPos val="outEnd"/>
          <c:showLegendKey val="0"/>
          <c:showVal val="1"/>
          <c:showCatName val="0"/>
          <c:showSerName val="0"/>
          <c:showPercent val="0"/>
          <c:showBubbleSize val="0"/>
        </c:dLbls>
        <c:gapWidth val="182"/>
        <c:axId val="846433800"/>
        <c:axId val="846426912"/>
      </c:barChart>
      <c:catAx>
        <c:axId val="846433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46426912"/>
        <c:crosses val="autoZero"/>
        <c:auto val="1"/>
        <c:lblAlgn val="ctr"/>
        <c:lblOffset val="100"/>
        <c:noMultiLvlLbl val="0"/>
      </c:catAx>
      <c:valAx>
        <c:axId val="846426912"/>
        <c:scaling>
          <c:orientation val="minMax"/>
        </c:scaling>
        <c:delete val="1"/>
        <c:axPos val="b"/>
        <c:numFmt formatCode="_ * #,##0_ ;_ * \-#,##0_ ;_ * &quot;-&quot;??_ ;_ @_ " sourceLinked="1"/>
        <c:majorTickMark val="out"/>
        <c:minorTickMark val="none"/>
        <c:tickLblPos val="nextTo"/>
        <c:crossAx val="84643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 for Sales process!PivotTable9</c:name>
    <c:fmtId val="11"/>
  </c:pivotSource>
  <c:chart>
    <c:autoTitleDeleted val="1"/>
    <c:pivotFmts>
      <c:pivotFmt>
        <c:idx val="0"/>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pivotFmt>
      <c:pivotFmt>
        <c:idx val="2"/>
        <c:spPr>
          <a:solidFill>
            <a:schemeClr val="bg1"/>
          </a:solidFill>
          <a:ln w="19050">
            <a:noFill/>
          </a:ln>
          <a:effectLst/>
        </c:spPr>
      </c:pivotFmt>
    </c:pivotFmts>
    <c:plotArea>
      <c:layout>
        <c:manualLayout>
          <c:layoutTarget val="inner"/>
          <c:xMode val="edge"/>
          <c:yMode val="edge"/>
          <c:x val="3.8636363636363649E-2"/>
          <c:y val="0"/>
          <c:w val="0.89242424242424245"/>
          <c:h val="0.96715927750410513"/>
        </c:manualLayout>
      </c:layout>
      <c:pieChart>
        <c:varyColors val="1"/>
        <c:ser>
          <c:idx val="0"/>
          <c:order val="0"/>
          <c:tx>
            <c:strRef>
              <c:f>'Pivot Tables for Sales process'!$AJ$3</c:f>
              <c:strCache>
                <c:ptCount val="1"/>
                <c:pt idx="0">
                  <c:v>Total</c:v>
                </c:pt>
              </c:strCache>
            </c:strRef>
          </c:tx>
          <c:spPr>
            <a:solidFill>
              <a:schemeClr val="tx1"/>
            </a:solidFill>
            <a:ln>
              <a:noFill/>
            </a:ln>
          </c:spPr>
          <c:dPt>
            <c:idx val="0"/>
            <c:bubble3D val="0"/>
            <c:spPr>
              <a:solidFill>
                <a:schemeClr val="bg1"/>
              </a:solidFill>
              <a:ln w="19050">
                <a:noFill/>
              </a:ln>
              <a:effectLst/>
            </c:spPr>
            <c:extLst>
              <c:ext xmlns:c16="http://schemas.microsoft.com/office/drawing/2014/chart" uri="{C3380CC4-5D6E-409C-BE32-E72D297353CC}">
                <c16:uniqueId val="{00000003-E087-4380-B2C9-1F7C3F9BB45D}"/>
              </c:ext>
            </c:extLst>
          </c:dPt>
          <c:dPt>
            <c:idx val="1"/>
            <c:bubble3D val="0"/>
            <c:spPr>
              <a:gradFill>
                <a:gsLst>
                  <a:gs pos="60000">
                    <a:srgbClr val="FF99FF"/>
                  </a:gs>
                  <a:gs pos="20000">
                    <a:srgbClr val="4133FD"/>
                  </a:gs>
                  <a:gs pos="84000">
                    <a:schemeClr val="accent1">
                      <a:lumMod val="45000"/>
                      <a:lumOff val="55000"/>
                    </a:schemeClr>
                  </a:gs>
                  <a:gs pos="100000">
                    <a:schemeClr val="accent1">
                      <a:lumMod val="45000"/>
                      <a:lumOff val="55000"/>
                    </a:schemeClr>
                  </a:gs>
                  <a:gs pos="100000">
                    <a:schemeClr val="accent1">
                      <a:lumMod val="30000"/>
                      <a:lumOff val="70000"/>
                    </a:schemeClr>
                  </a:gs>
                </a:gsLst>
                <a:lin ang="2700000" scaled="1"/>
              </a:gradFill>
              <a:ln w="19050">
                <a:noFill/>
              </a:ln>
              <a:effectLst/>
            </c:spPr>
            <c:extLst>
              <c:ext xmlns:c16="http://schemas.microsoft.com/office/drawing/2014/chart" uri="{C3380CC4-5D6E-409C-BE32-E72D297353CC}">
                <c16:uniqueId val="{00000002-E087-4380-B2C9-1F7C3F9BB45D}"/>
              </c:ext>
            </c:extLst>
          </c:dPt>
          <c:cat>
            <c:strRef>
              <c:f>'Pivot Tables for Sales process'!$AI$4:$AI$6</c:f>
              <c:strCache>
                <c:ptCount val="2"/>
                <c:pt idx="0">
                  <c:v>Paid</c:v>
                </c:pt>
                <c:pt idx="1">
                  <c:v>Refunded</c:v>
                </c:pt>
              </c:strCache>
            </c:strRef>
          </c:cat>
          <c:val>
            <c:numRef>
              <c:f>'Pivot Tables for Sales process'!$AJ$4:$AJ$6</c:f>
              <c:numCache>
                <c:formatCode>0%</c:formatCode>
                <c:ptCount val="2"/>
                <c:pt idx="0">
                  <c:v>0.81770833333333337</c:v>
                </c:pt>
                <c:pt idx="1">
                  <c:v>0.18229166666666666</c:v>
                </c:pt>
              </c:numCache>
            </c:numRef>
          </c:val>
          <c:extLst>
            <c:ext xmlns:c16="http://schemas.microsoft.com/office/drawing/2014/chart" uri="{C3380CC4-5D6E-409C-BE32-E72D297353CC}">
              <c16:uniqueId val="{00000000-E087-4380-B2C9-1F7C3F9BB45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4.9019607843137254E-2"/>
          <c:w val="0.93888888888888888"/>
          <c:h val="0.42518685164354458"/>
        </c:manualLayout>
      </c:layout>
      <c:barChart>
        <c:barDir val="bar"/>
        <c:grouping val="percentStacked"/>
        <c:varyColors val="0"/>
        <c:ser>
          <c:idx val="0"/>
          <c:order val="0"/>
          <c:tx>
            <c:strRef>
              <c:f>'Pivot tables'!$F$4</c:f>
              <c:strCache>
                <c:ptCount val="1"/>
                <c:pt idx="0">
                  <c:v>Brazil</c:v>
                </c:pt>
              </c:strCache>
            </c:strRef>
          </c:tx>
          <c:spPr>
            <a:solidFill>
              <a:schemeClr val="bg1">
                <a:lumMod val="65000"/>
              </a:schemeClr>
            </a:solidFill>
            <a:ln>
              <a:noFill/>
            </a:ln>
            <a:effectLst/>
          </c:spPr>
          <c:invertIfNegative val="0"/>
          <c:val>
            <c:numRef>
              <c:f>'Pivot tables'!$G$4</c:f>
              <c:numCache>
                <c:formatCode>0%</c:formatCode>
                <c:ptCount val="1"/>
                <c:pt idx="0">
                  <c:v>9.7504108509935128E-2</c:v>
                </c:pt>
              </c:numCache>
            </c:numRef>
          </c:val>
          <c:extLst>
            <c:ext xmlns:c16="http://schemas.microsoft.com/office/drawing/2014/chart" uri="{C3380CC4-5D6E-409C-BE32-E72D297353CC}">
              <c16:uniqueId val="{00000000-C78A-4EA0-95CB-DB443D1CE61F}"/>
            </c:ext>
          </c:extLst>
        </c:ser>
        <c:ser>
          <c:idx val="1"/>
          <c:order val="1"/>
          <c:tx>
            <c:strRef>
              <c:f>'Pivot tables'!$F$5</c:f>
              <c:strCache>
                <c:ptCount val="1"/>
                <c:pt idx="0">
                  <c:v>Canada</c:v>
                </c:pt>
              </c:strCache>
            </c:strRef>
          </c:tx>
          <c:spPr>
            <a:solidFill>
              <a:schemeClr val="accent2"/>
            </a:solidFill>
            <a:ln>
              <a:noFill/>
            </a:ln>
            <a:effectLst/>
          </c:spPr>
          <c:invertIfNegative val="0"/>
          <c:val>
            <c:numRef>
              <c:f>'Pivot tables'!$G$5</c:f>
              <c:numCache>
                <c:formatCode>0%</c:formatCode>
                <c:ptCount val="1"/>
                <c:pt idx="0">
                  <c:v>9.8703838683828093E-2</c:v>
                </c:pt>
              </c:numCache>
            </c:numRef>
          </c:val>
          <c:extLst>
            <c:ext xmlns:c16="http://schemas.microsoft.com/office/drawing/2014/chart" uri="{C3380CC4-5D6E-409C-BE32-E72D297353CC}">
              <c16:uniqueId val="{00000001-C78A-4EA0-95CB-DB443D1CE61F}"/>
            </c:ext>
          </c:extLst>
        </c:ser>
        <c:ser>
          <c:idx val="2"/>
          <c:order val="2"/>
          <c:tx>
            <c:strRef>
              <c:f>'Pivot tables'!$F$6</c:f>
              <c:strCache>
                <c:ptCount val="1"/>
                <c:pt idx="0">
                  <c:v>United Kingdom</c:v>
                </c:pt>
              </c:strCache>
            </c:strRef>
          </c:tx>
          <c:spPr>
            <a:solidFill>
              <a:srgbClr val="FFFF00"/>
            </a:solidFill>
            <a:ln>
              <a:noFill/>
            </a:ln>
            <a:effectLst/>
          </c:spPr>
          <c:invertIfNegative val="0"/>
          <c:val>
            <c:numRef>
              <c:f>'Pivot tables'!$G$6</c:f>
              <c:numCache>
                <c:formatCode>0%</c:formatCode>
                <c:ptCount val="1"/>
                <c:pt idx="0">
                  <c:v>0.14956862532049395</c:v>
                </c:pt>
              </c:numCache>
            </c:numRef>
          </c:val>
          <c:extLst>
            <c:ext xmlns:c16="http://schemas.microsoft.com/office/drawing/2014/chart" uri="{C3380CC4-5D6E-409C-BE32-E72D297353CC}">
              <c16:uniqueId val="{00000002-C78A-4EA0-95CB-DB443D1CE61F}"/>
            </c:ext>
          </c:extLst>
        </c:ser>
        <c:ser>
          <c:idx val="3"/>
          <c:order val="3"/>
          <c:tx>
            <c:strRef>
              <c:f>'Pivot tables'!$F$7</c:f>
              <c:strCache>
                <c:ptCount val="1"/>
                <c:pt idx="0">
                  <c:v>Russia</c:v>
                </c:pt>
              </c:strCache>
            </c:strRef>
          </c:tx>
          <c:spPr>
            <a:solidFill>
              <a:srgbClr val="00B050"/>
            </a:solidFill>
            <a:ln>
              <a:noFill/>
            </a:ln>
            <a:effectLst/>
          </c:spPr>
          <c:invertIfNegative val="0"/>
          <c:val>
            <c:numRef>
              <c:f>'Pivot tables'!$G$7</c:f>
              <c:numCache>
                <c:formatCode>0%</c:formatCode>
                <c:ptCount val="1"/>
                <c:pt idx="0">
                  <c:v>0.17713676471254011</c:v>
                </c:pt>
              </c:numCache>
            </c:numRef>
          </c:val>
          <c:extLst>
            <c:ext xmlns:c16="http://schemas.microsoft.com/office/drawing/2014/chart" uri="{C3380CC4-5D6E-409C-BE32-E72D297353CC}">
              <c16:uniqueId val="{00000003-C78A-4EA0-95CB-DB443D1CE61F}"/>
            </c:ext>
          </c:extLst>
        </c:ser>
        <c:ser>
          <c:idx val="4"/>
          <c:order val="4"/>
          <c:tx>
            <c:strRef>
              <c:f>'Pivot tables'!$F$8</c:f>
              <c:strCache>
                <c:ptCount val="1"/>
                <c:pt idx="0">
                  <c:v>USA</c:v>
                </c:pt>
              </c:strCache>
            </c:strRef>
          </c:tx>
          <c:spPr>
            <a:solidFill>
              <a:srgbClr val="00B0F0"/>
            </a:solidFill>
            <a:ln>
              <a:noFill/>
            </a:ln>
            <a:effectLst/>
          </c:spPr>
          <c:invertIfNegative val="0"/>
          <c:val>
            <c:numRef>
              <c:f>'Pivot tables'!$G$8</c:f>
              <c:numCache>
                <c:formatCode>0%</c:formatCode>
                <c:ptCount val="1"/>
                <c:pt idx="0">
                  <c:v>0.20021308415163985</c:v>
                </c:pt>
              </c:numCache>
            </c:numRef>
          </c:val>
          <c:extLst>
            <c:ext xmlns:c16="http://schemas.microsoft.com/office/drawing/2014/chart" uri="{C3380CC4-5D6E-409C-BE32-E72D297353CC}">
              <c16:uniqueId val="{00000004-C78A-4EA0-95CB-DB443D1CE61F}"/>
            </c:ext>
          </c:extLst>
        </c:ser>
        <c:ser>
          <c:idx val="5"/>
          <c:order val="5"/>
          <c:tx>
            <c:strRef>
              <c:f>'Pivot tables'!$F$9</c:f>
              <c:strCache>
                <c:ptCount val="1"/>
                <c:pt idx="0">
                  <c:v>Egypt</c:v>
                </c:pt>
              </c:strCache>
            </c:strRef>
          </c:tx>
          <c:spPr>
            <a:solidFill>
              <a:srgbClr val="FF0000"/>
            </a:solidFill>
            <a:ln>
              <a:noFill/>
            </a:ln>
            <a:effectLst/>
          </c:spPr>
          <c:invertIfNegative val="0"/>
          <c:val>
            <c:numRef>
              <c:f>'Pivot tables'!$G$9</c:f>
              <c:numCache>
                <c:formatCode>0%</c:formatCode>
                <c:ptCount val="1"/>
                <c:pt idx="0">
                  <c:v>0.27687357862156287</c:v>
                </c:pt>
              </c:numCache>
            </c:numRef>
          </c:val>
          <c:extLst>
            <c:ext xmlns:c16="http://schemas.microsoft.com/office/drawing/2014/chart" uri="{C3380CC4-5D6E-409C-BE32-E72D297353CC}">
              <c16:uniqueId val="{00000005-C78A-4EA0-95CB-DB443D1CE61F}"/>
            </c:ext>
          </c:extLst>
        </c:ser>
        <c:dLbls>
          <c:showLegendKey val="0"/>
          <c:showVal val="0"/>
          <c:showCatName val="0"/>
          <c:showSerName val="0"/>
          <c:showPercent val="0"/>
          <c:showBubbleSize val="0"/>
        </c:dLbls>
        <c:gapWidth val="182"/>
        <c:overlap val="100"/>
        <c:axId val="746955112"/>
        <c:axId val="746954456"/>
      </c:barChart>
      <c:catAx>
        <c:axId val="746955112"/>
        <c:scaling>
          <c:orientation val="minMax"/>
        </c:scaling>
        <c:delete val="1"/>
        <c:axPos val="l"/>
        <c:numFmt formatCode="General" sourceLinked="1"/>
        <c:majorTickMark val="none"/>
        <c:minorTickMark val="none"/>
        <c:tickLblPos val="nextTo"/>
        <c:crossAx val="746954456"/>
        <c:crosses val="autoZero"/>
        <c:auto val="1"/>
        <c:lblAlgn val="ctr"/>
        <c:lblOffset val="100"/>
        <c:noMultiLvlLbl val="0"/>
      </c:catAx>
      <c:valAx>
        <c:axId val="746954456"/>
        <c:scaling>
          <c:orientation val="minMax"/>
        </c:scaling>
        <c:delete val="1"/>
        <c:axPos val="b"/>
        <c:numFmt formatCode="0%" sourceLinked="1"/>
        <c:majorTickMark val="none"/>
        <c:minorTickMark val="none"/>
        <c:tickLblPos val="nextTo"/>
        <c:crossAx val="746955112"/>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41000">
                  <a:schemeClr val="accent5">
                    <a:lumMod val="50000"/>
                  </a:schemeClr>
                </a:gs>
                <a:gs pos="79000">
                  <a:srgbClr val="5A379F"/>
                </a:gs>
                <a:gs pos="3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127000" sx="97000" sy="97000" algn="ctr" rotWithShape="0">
                <a:srgbClr val="7030A0"/>
              </a:outerShdw>
            </a:effectLst>
            <a:scene3d>
              <a:camera prst="orthographicFront"/>
              <a:lightRig rig="threePt" dir="t"/>
            </a:scene3d>
            <a:sp3d>
              <a:bevelT prst="angle"/>
            </a:sp3d>
          </c:spPr>
          <c:invertIfNegative val="0"/>
          <c:dPt>
            <c:idx val="3"/>
            <c:invertIfNegative val="0"/>
            <c:bubble3D val="0"/>
            <c:spPr>
              <a:gradFill flip="none" rotWithShape="1">
                <a:gsLst>
                  <a:gs pos="36000">
                    <a:schemeClr val="accent5">
                      <a:lumMod val="50000"/>
                      <a:alpha val="87000"/>
                    </a:schemeClr>
                  </a:gs>
                  <a:gs pos="79000">
                    <a:srgbClr val="5A379F"/>
                  </a:gs>
                  <a:gs pos="3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127000" sx="97000" sy="97000" algn="ctr" rotWithShape="0">
                  <a:srgbClr val="7030A0"/>
                </a:outerShdw>
              </a:effectLst>
              <a:scene3d>
                <a:camera prst="orthographicFront"/>
                <a:lightRig rig="threePt" dir="t"/>
              </a:scene3d>
              <a:sp3d>
                <a:bevelT prst="angle"/>
              </a:sp3d>
            </c:spPr>
            <c:extLst>
              <c:ext xmlns:c16="http://schemas.microsoft.com/office/drawing/2014/chart" uri="{C3380CC4-5D6E-409C-BE32-E72D297353CC}">
                <c16:uniqueId val="{0000000C-6867-4EF8-8EF7-982312E31725}"/>
              </c:ext>
            </c:extLst>
          </c:dPt>
          <c:dLbls>
            <c:dLbl>
              <c:idx val="0"/>
              <c:tx>
                <c:rich>
                  <a:bodyPr/>
                  <a:lstStyle/>
                  <a:p>
                    <a:fld id="{24ABBA87-54F5-4B2A-9971-6A0F87EEC29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867-4EF8-8EF7-982312E31725}"/>
                </c:ext>
              </c:extLst>
            </c:dLbl>
            <c:dLbl>
              <c:idx val="1"/>
              <c:tx>
                <c:rich>
                  <a:bodyPr/>
                  <a:lstStyle/>
                  <a:p>
                    <a:fld id="{531DB417-50B4-423C-93B6-D2FE77E8C00B}" type="CELLRANGE">
                      <a:rPr lang="en-IN"/>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867-4EF8-8EF7-982312E31725}"/>
                </c:ext>
              </c:extLst>
            </c:dLbl>
            <c:dLbl>
              <c:idx val="2"/>
              <c:tx>
                <c:rich>
                  <a:bodyPr/>
                  <a:lstStyle/>
                  <a:p>
                    <a:fld id="{6EC284D3-3B43-491D-9E6D-E171207187A5}" type="CELLRANGE">
                      <a:rPr lang="en-IN"/>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867-4EF8-8EF7-982312E31725}"/>
                </c:ext>
              </c:extLst>
            </c:dLbl>
            <c:dLbl>
              <c:idx val="3"/>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A4F062C4-BDBF-4E63-B14A-B9924B187B05}" type="CELLRANGE">
                      <a:rPr lang="en-US" sz="900">
                        <a:solidFill>
                          <a:schemeClr val="bg1"/>
                        </a:solidFill>
                      </a:rPr>
                      <a:pPr>
                        <a:defRPr b="1">
                          <a:solidFill>
                            <a:schemeClr val="bg1"/>
                          </a:solidFill>
                        </a:defRPr>
                      </a:pPr>
                      <a:t>[CELLRANGE]</a:t>
                    </a:fld>
                    <a:endParaRPr lang="en-IN"/>
                  </a:p>
                </c:rich>
              </c:tx>
              <c:spPr>
                <a:solidFill>
                  <a:schemeClr val="tx1"/>
                </a:solid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110499353824424"/>
                      <c:h val="8.1002202310918037E-2"/>
                    </c:manualLayout>
                  </c15:layout>
                  <c15:dlblFieldTable/>
                  <c15:showDataLabelsRange val="1"/>
                </c:ext>
                <c:ext xmlns:c16="http://schemas.microsoft.com/office/drawing/2014/chart" uri="{C3380CC4-5D6E-409C-BE32-E72D297353CC}">
                  <c16:uniqueId val="{0000000C-6867-4EF8-8EF7-982312E31725}"/>
                </c:ext>
              </c:extLst>
            </c:dLbl>
            <c:dLbl>
              <c:idx val="4"/>
              <c:tx>
                <c:rich>
                  <a:bodyPr/>
                  <a:lstStyle/>
                  <a:p>
                    <a:fld id="{45A2C719-5175-47A2-9831-49B4675B93A8}" type="CELLRANGE">
                      <a:rPr lang="en-IN"/>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867-4EF8-8EF7-982312E31725}"/>
                </c:ext>
              </c:extLst>
            </c:dLbl>
            <c:dLbl>
              <c:idx val="5"/>
              <c:tx>
                <c:rich>
                  <a:bodyPr/>
                  <a:lstStyle/>
                  <a:p>
                    <a:fld id="{C5B01F8B-B627-48B9-86C7-86D1CF38C2D6}" type="CELLRANGE">
                      <a:rPr lang="en-IN"/>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867-4EF8-8EF7-982312E31725}"/>
                </c:ext>
              </c:extLst>
            </c:dLbl>
            <c:spPr>
              <a:noFill/>
              <a:ln>
                <a:noFill/>
              </a:ln>
              <a:effectLst>
                <a:outerShdw blurRad="50800" dist="50800" dir="5400000" sx="46000" sy="46000" algn="ctr" rotWithShape="0">
                  <a:srgbClr val="7030A0">
                    <a:alpha val="71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tables'!$AB$5:$AB$10</c:f>
              <c:numCache>
                <c:formatCode>General</c:formatCode>
                <c:ptCount val="6"/>
                <c:pt idx="0">
                  <c:v>1</c:v>
                </c:pt>
                <c:pt idx="1">
                  <c:v>7</c:v>
                </c:pt>
                <c:pt idx="2">
                  <c:v>4</c:v>
                </c:pt>
                <c:pt idx="3">
                  <c:v>2</c:v>
                </c:pt>
                <c:pt idx="4">
                  <c:v>6</c:v>
                </c:pt>
                <c:pt idx="5">
                  <c:v>5</c:v>
                </c:pt>
              </c:numCache>
            </c:numRef>
          </c:xVal>
          <c:yVal>
            <c:numRef>
              <c:f>'Pivot tables'!$AC$5:$AC$10</c:f>
              <c:numCache>
                <c:formatCode>General</c:formatCode>
                <c:ptCount val="6"/>
                <c:pt idx="0">
                  <c:v>3</c:v>
                </c:pt>
                <c:pt idx="1">
                  <c:v>2</c:v>
                </c:pt>
                <c:pt idx="2">
                  <c:v>1</c:v>
                </c:pt>
                <c:pt idx="3">
                  <c:v>8</c:v>
                </c:pt>
                <c:pt idx="4">
                  <c:v>6</c:v>
                </c:pt>
                <c:pt idx="5">
                  <c:v>9</c:v>
                </c:pt>
              </c:numCache>
            </c:numRef>
          </c:yVal>
          <c:bubbleSize>
            <c:numRef>
              <c:f>'Pivot tables'!$AD$5:$AD$10</c:f>
              <c:numCache>
                <c:formatCode>_ * #,##0_ ;_ * \-#,##0_ ;_ * "-"??_ ;_ @_ </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'Pivot tables'!$AF$5:$AF$10</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4-6867-4EF8-8EF7-982312E31725}"/>
            </c:ext>
          </c:extLst>
        </c:ser>
        <c:ser>
          <c:idx val="1"/>
          <c:order val="1"/>
          <c:tx>
            <c:v>Maximum</c:v>
          </c:tx>
          <c:spPr>
            <a:gradFill flip="none" rotWithShape="1">
              <a:gsLst>
                <a:gs pos="91000">
                  <a:srgbClr val="CC0066"/>
                </a:gs>
                <a:gs pos="42000">
                  <a:srgbClr val="BE0E7B"/>
                </a:gs>
                <a:gs pos="10000">
                  <a:schemeClr val="accent1">
                    <a:lumMod val="45000"/>
                    <a:lumOff val="55000"/>
                    <a:alpha val="0"/>
                  </a:schemeClr>
                </a:gs>
                <a:gs pos="100000">
                  <a:schemeClr val="accent1">
                    <a:lumMod val="30000"/>
                    <a:lumOff val="70000"/>
                  </a:schemeClr>
                </a:gs>
              </a:gsLst>
              <a:path path="circle">
                <a:fillToRect l="100000" t="100000"/>
              </a:path>
              <a:tileRect r="-100000" b="-100000"/>
            </a:gradFill>
            <a:ln w="25400">
              <a:noFill/>
            </a:ln>
            <a:effectLst>
              <a:outerShdw blurRad="50800" dir="5400000" sx="117000" sy="117000" algn="ctr" rotWithShape="0">
                <a:srgbClr val="CC0066">
                  <a:alpha val="66000"/>
                </a:srgbClr>
              </a:outerShdw>
            </a:effectLst>
          </c:spPr>
          <c:invertIfNegative val="0"/>
          <c:dLbls>
            <c:dLbl>
              <c:idx val="0"/>
              <c:tx>
                <c:rich>
                  <a:bodyPr/>
                  <a:lstStyle/>
                  <a:p>
                    <a:fld id="{CC52E704-BDBF-4B1F-8EBD-D337D0E3260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867-4EF8-8EF7-982312E31725}"/>
                </c:ext>
              </c:extLst>
            </c:dLbl>
            <c:dLbl>
              <c:idx val="1"/>
              <c:tx>
                <c:rich>
                  <a:bodyPr/>
                  <a:lstStyle/>
                  <a:p>
                    <a:fld id="{FAA2DD26-406B-4053-93B2-318E0CF9B33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867-4EF8-8EF7-982312E31725}"/>
                </c:ext>
              </c:extLst>
            </c:dLbl>
            <c:dLbl>
              <c:idx val="2"/>
              <c:tx>
                <c:rich>
                  <a:bodyPr/>
                  <a:lstStyle/>
                  <a:p>
                    <a:fld id="{0EAAC5F9-AADF-4A5A-A98A-21E9FEE22FC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867-4EF8-8EF7-982312E31725}"/>
                </c:ext>
              </c:extLst>
            </c:dLbl>
            <c:dLbl>
              <c:idx val="3"/>
              <c:tx>
                <c:rich>
                  <a:bodyPr/>
                  <a:lstStyle/>
                  <a:p>
                    <a:fld id="{BB383768-363A-450F-B38C-CF8AD57CA42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867-4EF8-8EF7-982312E31725}"/>
                </c:ext>
              </c:extLst>
            </c:dLbl>
            <c:dLbl>
              <c:idx val="4"/>
              <c:tx>
                <c:rich>
                  <a:bodyPr/>
                  <a:lstStyle/>
                  <a:p>
                    <a:fld id="{A85EBAF9-6040-4551-8614-C8E542A2C7A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867-4EF8-8EF7-982312E31725}"/>
                </c:ext>
              </c:extLst>
            </c:dLbl>
            <c:dLbl>
              <c:idx val="5"/>
              <c:tx>
                <c:rich>
                  <a:bodyPr/>
                  <a:lstStyle/>
                  <a:p>
                    <a:fld id="{643BABD4-DD45-4390-B17B-1D8A445F170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867-4EF8-8EF7-982312E3172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tables'!$AB$5:$AB$10</c:f>
              <c:numCache>
                <c:formatCode>General</c:formatCode>
                <c:ptCount val="6"/>
                <c:pt idx="0">
                  <c:v>1</c:v>
                </c:pt>
                <c:pt idx="1">
                  <c:v>7</c:v>
                </c:pt>
                <c:pt idx="2">
                  <c:v>4</c:v>
                </c:pt>
                <c:pt idx="3">
                  <c:v>2</c:v>
                </c:pt>
                <c:pt idx="4">
                  <c:v>6</c:v>
                </c:pt>
                <c:pt idx="5">
                  <c:v>5</c:v>
                </c:pt>
              </c:numCache>
            </c:numRef>
          </c:xVal>
          <c:yVal>
            <c:numRef>
              <c:f>'Pivot tables'!$AC$5:$AC$10</c:f>
              <c:numCache>
                <c:formatCode>General</c:formatCode>
                <c:ptCount val="6"/>
                <c:pt idx="0">
                  <c:v>3</c:v>
                </c:pt>
                <c:pt idx="1">
                  <c:v>2</c:v>
                </c:pt>
                <c:pt idx="2">
                  <c:v>1</c:v>
                </c:pt>
                <c:pt idx="3">
                  <c:v>8</c:v>
                </c:pt>
                <c:pt idx="4">
                  <c:v>6</c:v>
                </c:pt>
                <c:pt idx="5">
                  <c:v>9</c:v>
                </c:pt>
              </c:numCache>
            </c:numRef>
          </c:yVal>
          <c:bubbleSize>
            <c:numRef>
              <c:f>'Pivot tables'!$AE$5:$AE$10</c:f>
              <c:numCache>
                <c:formatCode>_ * #,##0_ ;_ * \-#,##0_ ;_ * "-"??_ ;_ @_ </c:formatCode>
                <c:ptCount val="6"/>
                <c:pt idx="0">
                  <c:v>227163.18499999991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'Pivot tables'!$AE$5:$AE$10</c15:f>
                <c15:dlblRangeCache>
                  <c:ptCount val="6"/>
                  <c:pt idx="0">
                    <c:v> 2,27,163 </c:v>
                  </c:pt>
                  <c:pt idx="1">
                    <c:v>  </c:v>
                  </c:pt>
                  <c:pt idx="2">
                    <c:v>  </c:v>
                  </c:pt>
                  <c:pt idx="3">
                    <c:v>  </c:v>
                  </c:pt>
                  <c:pt idx="4">
                    <c:v>  </c:v>
                  </c:pt>
                  <c:pt idx="5">
                    <c:v>  </c:v>
                  </c:pt>
                </c15:dlblRangeCache>
              </c15:datalabelsRange>
            </c:ext>
            <c:ext xmlns:c16="http://schemas.microsoft.com/office/drawing/2014/chart" uri="{C3380CC4-5D6E-409C-BE32-E72D297353CC}">
              <c16:uniqueId val="{00000005-6867-4EF8-8EF7-982312E31725}"/>
            </c:ext>
          </c:extLst>
        </c:ser>
        <c:dLbls>
          <c:showLegendKey val="0"/>
          <c:showVal val="0"/>
          <c:showCatName val="0"/>
          <c:showSerName val="0"/>
          <c:showPercent val="0"/>
          <c:showBubbleSize val="0"/>
        </c:dLbls>
        <c:bubbleScale val="70"/>
        <c:showNegBubbles val="0"/>
        <c:sizeRepresents val="w"/>
        <c:axId val="706018336"/>
        <c:axId val="706017352"/>
      </c:bubbleChart>
      <c:valAx>
        <c:axId val="706018336"/>
        <c:scaling>
          <c:orientation val="minMax"/>
          <c:max val="10"/>
          <c:min val="0"/>
        </c:scaling>
        <c:delete val="1"/>
        <c:axPos val="b"/>
        <c:numFmt formatCode="General" sourceLinked="1"/>
        <c:majorTickMark val="none"/>
        <c:minorTickMark val="none"/>
        <c:tickLblPos val="nextTo"/>
        <c:crossAx val="706017352"/>
        <c:crosses val="autoZero"/>
        <c:crossBetween val="midCat"/>
      </c:valAx>
      <c:valAx>
        <c:axId val="706017352"/>
        <c:scaling>
          <c:orientation val="minMax"/>
          <c:max val="10"/>
          <c:min val="0"/>
        </c:scaling>
        <c:delete val="1"/>
        <c:axPos val="l"/>
        <c:numFmt formatCode="General" sourceLinked="1"/>
        <c:majorTickMark val="none"/>
        <c:minorTickMark val="none"/>
        <c:tickLblPos val="nextTo"/>
        <c:crossAx val="706018336"/>
        <c:crosses val="autoZero"/>
        <c:crossBetween val="midCat"/>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tables'!$AP$5</c:f>
              <c:strCache>
                <c:ptCount val="1"/>
                <c:pt idx="0">
                  <c:v>Sum of Income</c:v>
                </c:pt>
              </c:strCache>
            </c:strRef>
          </c:tx>
          <c:spPr>
            <a:solidFill>
              <a:schemeClr val="accent1"/>
            </a:solidFill>
            <a:ln>
              <a:noFill/>
            </a:ln>
            <a:effectLst/>
          </c:spPr>
          <c:cat>
            <c:strRef>
              <c:f>'Pivot tables'!$AO$6:$AO$18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tables'!$AP$6:$AP$18</c:f>
              <c:numCache>
                <c:formatCode>General</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229F-4C37-A088-2989D97CF126}"/>
            </c:ext>
          </c:extLst>
        </c:ser>
        <c:ser>
          <c:idx val="1"/>
          <c:order val="1"/>
          <c:tx>
            <c:strRef>
              <c:f>'Pivot tables'!$AQ$5</c:f>
              <c:strCache>
                <c:ptCount val="1"/>
                <c:pt idx="0">
                  <c:v>Source_of_Income</c:v>
                </c:pt>
              </c:strCache>
            </c:strRef>
          </c:tx>
          <c:spPr>
            <a:gradFill flip="none" rotWithShape="1">
              <a:gsLst>
                <a:gs pos="16798">
                  <a:srgbClr val="5953F7"/>
                </a:gs>
                <a:gs pos="0">
                  <a:srgbClr val="4133FD"/>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38100">
              <a:solidFill>
                <a:srgbClr val="0070C0"/>
              </a:solidFill>
            </a:ln>
            <a:effectLst/>
          </c:spPr>
          <c:cat>
            <c:strRef>
              <c:f>'Pivot tables'!$AO$6:$AO$18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tables'!$AQ$6:$AQ$18</c:f>
              <c:numCache>
                <c:formatCode>General</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229F-4C37-A088-2989D97CF126}"/>
            </c:ext>
          </c:extLst>
        </c:ser>
        <c:dLbls>
          <c:showLegendKey val="0"/>
          <c:showVal val="0"/>
          <c:showCatName val="0"/>
          <c:showSerName val="0"/>
          <c:showPercent val="0"/>
          <c:showBubbleSize val="0"/>
        </c:dLbls>
        <c:axId val="598292976"/>
        <c:axId val="598291992"/>
      </c:areaChart>
      <c:catAx>
        <c:axId val="598292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291992"/>
        <c:crosses val="autoZero"/>
        <c:auto val="1"/>
        <c:lblAlgn val="ctr"/>
        <c:lblOffset val="100"/>
        <c:noMultiLvlLbl val="0"/>
      </c:catAx>
      <c:valAx>
        <c:axId val="598291992"/>
        <c:scaling>
          <c:orientation val="minMax"/>
        </c:scaling>
        <c:delete val="1"/>
        <c:axPos val="l"/>
        <c:numFmt formatCode="General" sourceLinked="1"/>
        <c:majorTickMark val="out"/>
        <c:minorTickMark val="none"/>
        <c:tickLblPos val="nextTo"/>
        <c:crossAx val="598292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tables!PivotTable7</c:name>
    <c:fmtId val="17"/>
  </c:pivotSource>
  <c:chart>
    <c:autoTitleDeleted val="1"/>
    <c:pivotFmts>
      <c:pivotFmt>
        <c:idx val="0"/>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15077282006413"/>
          <c:y val="7.654746281714786E-2"/>
          <c:w val="0.48235540001944199"/>
          <c:h val="0.87468285214348207"/>
        </c:manualLayout>
      </c:layout>
      <c:barChart>
        <c:barDir val="bar"/>
        <c:grouping val="clustered"/>
        <c:varyColors val="0"/>
        <c:ser>
          <c:idx val="0"/>
          <c:order val="0"/>
          <c:tx>
            <c:strRef>
              <c:f>'Pivot tables'!$BJ$5</c:f>
              <c:strCache>
                <c:ptCount val="1"/>
                <c:pt idx="0">
                  <c:v>Total</c:v>
                </c:pt>
              </c:strCache>
            </c:strRef>
          </c:tx>
          <c:spPr>
            <a:gradFill flip="none" rotWithShape="1">
              <a:gsLst>
                <a:gs pos="49000">
                  <a:srgbClr val="FF00FF"/>
                </a:gs>
                <a:gs pos="4000">
                  <a:schemeClr val="accent1">
                    <a:lumMod val="45000"/>
                    <a:lumOff val="55000"/>
                  </a:schemeClr>
                </a:gs>
                <a:gs pos="7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invertIfNegative val="0"/>
          <c:cat>
            <c:strRef>
              <c:f>'Pivot tables'!$BI$6:$BI$18</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tables'!$BJ$6:$BJ$18</c:f>
              <c:numCache>
                <c:formatCode>General</c:formatCode>
                <c:ptCount val="12"/>
                <c:pt idx="0">
                  <c:v>13376.960000000003</c:v>
                </c:pt>
                <c:pt idx="1">
                  <c:v>14015.124000000003</c:v>
                </c:pt>
                <c:pt idx="2">
                  <c:v>13376.960000000003</c:v>
                </c:pt>
                <c:pt idx="3">
                  <c:v>14345.809000000001</c:v>
                </c:pt>
                <c:pt idx="4">
                  <c:v>14278.237000000001</c:v>
                </c:pt>
                <c:pt idx="5">
                  <c:v>13376.960000000003</c:v>
                </c:pt>
                <c:pt idx="6">
                  <c:v>13376.960000000003</c:v>
                </c:pt>
                <c:pt idx="7">
                  <c:v>15040.024000000001</c:v>
                </c:pt>
                <c:pt idx="8">
                  <c:v>13640.960000000003</c:v>
                </c:pt>
                <c:pt idx="9">
                  <c:v>13376.960000000003</c:v>
                </c:pt>
                <c:pt idx="10">
                  <c:v>13376.960000000003</c:v>
                </c:pt>
                <c:pt idx="11">
                  <c:v>14208.490000000002</c:v>
                </c:pt>
              </c:numCache>
            </c:numRef>
          </c:val>
          <c:extLst>
            <c:ext xmlns:c16="http://schemas.microsoft.com/office/drawing/2014/chart" uri="{C3380CC4-5D6E-409C-BE32-E72D297353CC}">
              <c16:uniqueId val="{00000000-51E4-417B-A4AC-656FD8F51C68}"/>
            </c:ext>
          </c:extLst>
        </c:ser>
        <c:dLbls>
          <c:showLegendKey val="0"/>
          <c:showVal val="0"/>
          <c:showCatName val="0"/>
          <c:showSerName val="0"/>
          <c:showPercent val="0"/>
          <c:showBubbleSize val="0"/>
        </c:dLbls>
        <c:gapWidth val="182"/>
        <c:axId val="533926224"/>
        <c:axId val="533926552"/>
      </c:barChart>
      <c:catAx>
        <c:axId val="533926224"/>
        <c:scaling>
          <c:orientation val="minMax"/>
        </c:scaling>
        <c:delete val="0"/>
        <c:axPos val="l"/>
        <c:numFmt formatCode="General" sourceLinked="1"/>
        <c:majorTickMark val="out"/>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3926552"/>
        <c:crosses val="autoZero"/>
        <c:auto val="1"/>
        <c:lblAlgn val="ctr"/>
        <c:lblOffset val="100"/>
        <c:noMultiLvlLbl val="0"/>
      </c:catAx>
      <c:valAx>
        <c:axId val="533926552"/>
        <c:scaling>
          <c:orientation val="minMax"/>
        </c:scaling>
        <c:delete val="1"/>
        <c:axPos val="b"/>
        <c:numFmt formatCode="General" sourceLinked="1"/>
        <c:majorTickMark val="out"/>
        <c:minorTickMark val="none"/>
        <c:tickLblPos val="nextTo"/>
        <c:crossAx val="53392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 - Copy.xlsx]Pivot tables!PivotTable8</c:name>
    <c:fmtId val="2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079D"/>
          </a:solidFill>
          <a:ln w="19050">
            <a:solidFill>
              <a:schemeClr val="lt1"/>
            </a:solidFill>
          </a:ln>
          <a:effectLst/>
        </c:spPr>
      </c:pivotFmt>
      <c:pivotFmt>
        <c:idx val="3"/>
        <c:spPr>
          <a:solidFill>
            <a:srgbClr val="0B079D"/>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tables'!$BN$5</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09-4232-82E5-58FBE145CA2A}"/>
              </c:ext>
            </c:extLst>
          </c:dPt>
          <c:dPt>
            <c:idx val="1"/>
            <c:bubble3D val="0"/>
            <c:spPr>
              <a:solidFill>
                <a:srgbClr val="0B079D"/>
              </a:solidFill>
              <a:ln w="19050">
                <a:solidFill>
                  <a:schemeClr val="lt1"/>
                </a:solidFill>
              </a:ln>
              <a:effectLst/>
            </c:spPr>
            <c:extLst>
              <c:ext xmlns:c16="http://schemas.microsoft.com/office/drawing/2014/chart" uri="{C3380CC4-5D6E-409C-BE32-E72D297353CC}">
                <c16:uniqueId val="{00000003-D806-445E-BAE1-26052081A025}"/>
              </c:ext>
            </c:extLst>
          </c:dPt>
          <c:cat>
            <c:strRef>
              <c:f>'Pivot tables'!$BM$6:$BM$7</c:f>
              <c:strCache>
                <c:ptCount val="2"/>
                <c:pt idx="0">
                  <c:v>B2B</c:v>
                </c:pt>
                <c:pt idx="1">
                  <c:v>B2C</c:v>
                </c:pt>
              </c:strCache>
            </c:strRef>
          </c:cat>
          <c:val>
            <c:numRef>
              <c:f>'Pivot tables'!$BN$6:$BN$7</c:f>
              <c:numCache>
                <c:formatCode>General</c:formatCode>
                <c:ptCount val="2"/>
                <c:pt idx="0">
                  <c:v>714241.08000000019</c:v>
                </c:pt>
                <c:pt idx="1">
                  <c:v>114710.94000000002</c:v>
                </c:pt>
              </c:numCache>
            </c:numRef>
          </c:val>
          <c:extLst>
            <c:ext xmlns:c16="http://schemas.microsoft.com/office/drawing/2014/chart" uri="{C3380CC4-5D6E-409C-BE32-E72D297353CC}">
              <c16:uniqueId val="{00000000-D806-445E-BAE1-26052081A025}"/>
            </c:ext>
          </c:extLst>
        </c:ser>
        <c:ser>
          <c:idx val="1"/>
          <c:order val="1"/>
          <c:tx>
            <c:strRef>
              <c:f>'Pivot tables'!$BO$5</c:f>
              <c:strCache>
                <c:ptCount val="1"/>
                <c:pt idx="0">
                  <c:v>Share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D09-4232-82E5-58FBE145CA2A}"/>
              </c:ext>
            </c:extLst>
          </c:dPt>
          <c:dPt>
            <c:idx val="1"/>
            <c:bubble3D val="0"/>
            <c:spPr>
              <a:solidFill>
                <a:srgbClr val="0B079D"/>
              </a:solidFill>
              <a:ln w="19050">
                <a:solidFill>
                  <a:schemeClr val="lt1"/>
                </a:solidFill>
              </a:ln>
              <a:effectLst/>
            </c:spPr>
            <c:extLst>
              <c:ext xmlns:c16="http://schemas.microsoft.com/office/drawing/2014/chart" uri="{C3380CC4-5D6E-409C-BE32-E72D297353CC}">
                <c16:uniqueId val="{00000004-D806-445E-BAE1-26052081A025}"/>
              </c:ext>
            </c:extLst>
          </c:dPt>
          <c:cat>
            <c:strRef>
              <c:f>'Pivot tables'!$BM$6:$BM$7</c:f>
              <c:strCache>
                <c:ptCount val="2"/>
                <c:pt idx="0">
                  <c:v>B2B</c:v>
                </c:pt>
                <c:pt idx="1">
                  <c:v>B2C</c:v>
                </c:pt>
              </c:strCache>
            </c:strRef>
          </c:cat>
          <c:val>
            <c:numRef>
              <c:f>'Pivot tables'!$BO$6:$BO$7</c:f>
              <c:numCache>
                <c:formatCode>0.00%</c:formatCode>
                <c:ptCount val="2"/>
                <c:pt idx="0">
                  <c:v>0.86161932508470152</c:v>
                </c:pt>
                <c:pt idx="1">
                  <c:v>0.13838067491529846</c:v>
                </c:pt>
              </c:numCache>
            </c:numRef>
          </c:val>
          <c:extLst>
            <c:ext xmlns:c16="http://schemas.microsoft.com/office/drawing/2014/chart" uri="{C3380CC4-5D6E-409C-BE32-E72D297353CC}">
              <c16:uniqueId val="{00000001-D806-445E-BAE1-26052081A02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Doughnut</c:v>
          </c:tx>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c:spPr>
          <c:dPt>
            <c:idx val="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6703-4F0E-8354-51BD260AEE44}"/>
              </c:ext>
            </c:extLst>
          </c:dPt>
          <c:dPt>
            <c:idx val="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3-6703-4F0E-8354-51BD260AEE44}"/>
              </c:ext>
            </c:extLst>
          </c:dPt>
          <c:dPt>
            <c:idx val="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5-6703-4F0E-8354-51BD260AEE44}"/>
              </c:ext>
            </c:extLst>
          </c:dPt>
          <c:dPt>
            <c:idx val="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7-6703-4F0E-8354-51BD260AEE44}"/>
              </c:ext>
            </c:extLst>
          </c:dPt>
          <c:dPt>
            <c:idx val="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9-6703-4F0E-8354-51BD260AEE44}"/>
              </c:ext>
            </c:extLst>
          </c:dPt>
          <c:dPt>
            <c:idx val="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B-6703-4F0E-8354-51BD260AEE44}"/>
              </c:ext>
            </c:extLst>
          </c:dPt>
          <c:dPt>
            <c:idx val="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D-6703-4F0E-8354-51BD260AEE44}"/>
              </c:ext>
            </c:extLst>
          </c:dPt>
          <c:dPt>
            <c:idx val="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F-6703-4F0E-8354-51BD260AEE44}"/>
              </c:ext>
            </c:extLst>
          </c:dPt>
          <c:dPt>
            <c:idx val="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1-6703-4F0E-8354-51BD260AEE44}"/>
              </c:ext>
            </c:extLst>
          </c:dPt>
          <c:dPt>
            <c:idx val="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3-6703-4F0E-8354-51BD260AEE44}"/>
              </c:ext>
            </c:extLst>
          </c:dPt>
          <c:dPt>
            <c:idx val="1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5-6703-4F0E-8354-51BD260AEE44}"/>
              </c:ext>
            </c:extLst>
          </c:dPt>
          <c:dPt>
            <c:idx val="1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7-6703-4F0E-8354-51BD260AEE44}"/>
              </c:ext>
            </c:extLst>
          </c:dPt>
          <c:dPt>
            <c:idx val="1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9-6703-4F0E-8354-51BD260AEE44}"/>
              </c:ext>
            </c:extLst>
          </c:dPt>
          <c:dPt>
            <c:idx val="1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B-6703-4F0E-8354-51BD260AEE44}"/>
              </c:ext>
            </c:extLst>
          </c:dPt>
          <c:dPt>
            <c:idx val="1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D-6703-4F0E-8354-51BD260AEE44}"/>
              </c:ext>
            </c:extLst>
          </c:dPt>
          <c:dPt>
            <c:idx val="1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1F-6703-4F0E-8354-51BD260AEE44}"/>
              </c:ext>
            </c:extLst>
          </c:dPt>
          <c:dPt>
            <c:idx val="1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1-6703-4F0E-8354-51BD260AEE44}"/>
              </c:ext>
            </c:extLst>
          </c:dPt>
          <c:dPt>
            <c:idx val="1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3-6703-4F0E-8354-51BD260AEE44}"/>
              </c:ext>
            </c:extLst>
          </c:dPt>
          <c:dPt>
            <c:idx val="1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5-6703-4F0E-8354-51BD260AEE44}"/>
              </c:ext>
            </c:extLst>
          </c:dPt>
          <c:dPt>
            <c:idx val="1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7-6703-4F0E-8354-51BD260AEE44}"/>
              </c:ext>
            </c:extLst>
          </c:dPt>
          <c:dPt>
            <c:idx val="2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9-6703-4F0E-8354-51BD260AEE44}"/>
              </c:ext>
            </c:extLst>
          </c:dPt>
          <c:dPt>
            <c:idx val="2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B-6703-4F0E-8354-51BD260AEE44}"/>
              </c:ext>
            </c:extLst>
          </c:dPt>
          <c:dPt>
            <c:idx val="2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D-6703-4F0E-8354-51BD260AEE44}"/>
              </c:ext>
            </c:extLst>
          </c:dPt>
          <c:dPt>
            <c:idx val="2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2F-6703-4F0E-8354-51BD260AEE44}"/>
              </c:ext>
            </c:extLst>
          </c:dPt>
          <c:dPt>
            <c:idx val="2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1-6703-4F0E-8354-51BD260AEE44}"/>
              </c:ext>
            </c:extLst>
          </c:dPt>
          <c:dPt>
            <c:idx val="2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3-6703-4F0E-8354-51BD260AEE44}"/>
              </c:ext>
            </c:extLst>
          </c:dPt>
          <c:dPt>
            <c:idx val="2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5-6703-4F0E-8354-51BD260AEE44}"/>
              </c:ext>
            </c:extLst>
          </c:dPt>
          <c:dPt>
            <c:idx val="2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7-6703-4F0E-8354-51BD260AEE44}"/>
              </c:ext>
            </c:extLst>
          </c:dPt>
          <c:dPt>
            <c:idx val="2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9-6703-4F0E-8354-51BD260AEE44}"/>
              </c:ext>
            </c:extLst>
          </c:dPt>
          <c:dPt>
            <c:idx val="2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B-6703-4F0E-8354-51BD260AEE44}"/>
              </c:ext>
            </c:extLst>
          </c:dPt>
          <c:dPt>
            <c:idx val="3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D-6703-4F0E-8354-51BD260AEE44}"/>
              </c:ext>
            </c:extLst>
          </c:dPt>
          <c:dPt>
            <c:idx val="3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3F-6703-4F0E-8354-51BD260AEE44}"/>
              </c:ext>
            </c:extLst>
          </c:dPt>
          <c:dPt>
            <c:idx val="3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1-6703-4F0E-8354-51BD260AEE44}"/>
              </c:ext>
            </c:extLst>
          </c:dPt>
          <c:dPt>
            <c:idx val="3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3-6703-4F0E-8354-51BD260AEE44}"/>
              </c:ext>
            </c:extLst>
          </c:dPt>
          <c:dPt>
            <c:idx val="3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5-6703-4F0E-8354-51BD260AEE44}"/>
              </c:ext>
            </c:extLst>
          </c:dPt>
          <c:dPt>
            <c:idx val="3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7-6703-4F0E-8354-51BD260AEE44}"/>
              </c:ext>
            </c:extLst>
          </c:dPt>
          <c:dPt>
            <c:idx val="3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9-6703-4F0E-8354-51BD260AEE44}"/>
              </c:ext>
            </c:extLst>
          </c:dPt>
          <c:dPt>
            <c:idx val="3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B-6703-4F0E-8354-51BD260AEE44}"/>
              </c:ext>
            </c:extLst>
          </c:dPt>
          <c:dPt>
            <c:idx val="3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D-6703-4F0E-8354-51BD260AEE44}"/>
              </c:ext>
            </c:extLst>
          </c:dPt>
          <c:dPt>
            <c:idx val="3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4F-6703-4F0E-8354-51BD260AEE44}"/>
              </c:ext>
            </c:extLst>
          </c:dPt>
          <c:dPt>
            <c:idx val="4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1-6703-4F0E-8354-51BD260AEE44}"/>
              </c:ext>
            </c:extLst>
          </c:dPt>
          <c:dPt>
            <c:idx val="4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3-6703-4F0E-8354-51BD260AEE44}"/>
              </c:ext>
            </c:extLst>
          </c:dPt>
          <c:dPt>
            <c:idx val="4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5-6703-4F0E-8354-51BD260AEE44}"/>
              </c:ext>
            </c:extLst>
          </c:dPt>
          <c:dPt>
            <c:idx val="4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7-6703-4F0E-8354-51BD260AEE44}"/>
              </c:ext>
            </c:extLst>
          </c:dPt>
          <c:dPt>
            <c:idx val="4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9-6703-4F0E-8354-51BD260AEE44}"/>
              </c:ext>
            </c:extLst>
          </c:dPt>
          <c:dPt>
            <c:idx val="4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B-6703-4F0E-8354-51BD260AEE44}"/>
              </c:ext>
            </c:extLst>
          </c:dPt>
          <c:dPt>
            <c:idx val="4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D-6703-4F0E-8354-51BD260AEE44}"/>
              </c:ext>
            </c:extLst>
          </c:dPt>
          <c:dPt>
            <c:idx val="4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5F-6703-4F0E-8354-51BD260AEE44}"/>
              </c:ext>
            </c:extLst>
          </c:dPt>
          <c:dPt>
            <c:idx val="48"/>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1-6703-4F0E-8354-51BD260AEE44}"/>
              </c:ext>
            </c:extLst>
          </c:dPt>
          <c:dPt>
            <c:idx val="49"/>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3-6703-4F0E-8354-51BD260AEE44}"/>
              </c:ext>
            </c:extLst>
          </c:dPt>
          <c:dPt>
            <c:idx val="50"/>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5-6703-4F0E-8354-51BD260AEE44}"/>
              </c:ext>
            </c:extLst>
          </c:dPt>
          <c:dPt>
            <c:idx val="51"/>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7-6703-4F0E-8354-51BD260AEE44}"/>
              </c:ext>
            </c:extLst>
          </c:dPt>
          <c:dPt>
            <c:idx val="52"/>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9-6703-4F0E-8354-51BD260AEE44}"/>
              </c:ext>
            </c:extLst>
          </c:dPt>
          <c:dPt>
            <c:idx val="53"/>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B-6703-4F0E-8354-51BD260AEE44}"/>
              </c:ext>
            </c:extLst>
          </c:dPt>
          <c:dPt>
            <c:idx val="54"/>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D-6703-4F0E-8354-51BD260AEE44}"/>
              </c:ext>
            </c:extLst>
          </c:dPt>
          <c:dPt>
            <c:idx val="55"/>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6F-6703-4F0E-8354-51BD260AEE44}"/>
              </c:ext>
            </c:extLst>
          </c:dPt>
          <c:dPt>
            <c:idx val="56"/>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71-6703-4F0E-8354-51BD260AEE44}"/>
              </c:ext>
            </c:extLst>
          </c:dPt>
          <c:dPt>
            <c:idx val="57"/>
            <c:bubble3D val="0"/>
            <c:spPr>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73-6703-4F0E-8354-51BD260AEE4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2-E6D4-452E-BDF0-C6D0E0B02C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097406790062"/>
          <c:y val="6.7505617061243556E-2"/>
          <c:w val="0.76398585593467472"/>
          <c:h val="0.76398585593467472"/>
        </c:manualLayout>
      </c:layout>
      <c:doughnutChart>
        <c:varyColors val="1"/>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c:spPr>
          <c:dPt>
            <c:idx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shape">
                  <a:fillToRect l="50000" t="50000" r="50000" b="50000"/>
                </a:path>
                <a:tileRect/>
              </a:gradFill>
              <a:ln w="19050">
                <a:solidFill>
                  <a:schemeClr val="lt1"/>
                </a:solidFill>
              </a:ln>
              <a:effectLst/>
            </c:spPr>
            <c:extLst>
              <c:ext xmlns:c16="http://schemas.microsoft.com/office/drawing/2014/chart" uri="{C3380CC4-5D6E-409C-BE32-E72D297353CC}">
                <c16:uniqueId val="{00000001-DFE2-4A37-9EF0-3448D7E897ED}"/>
              </c:ext>
            </c:extLst>
          </c:dPt>
          <c:dPt>
            <c:idx val="1"/>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19050">
                <a:solidFill>
                  <a:schemeClr val="lt1"/>
                </a:solidFill>
              </a:ln>
              <a:effectLst/>
            </c:spPr>
            <c:extLst>
              <c:ext xmlns:c16="http://schemas.microsoft.com/office/drawing/2014/chart" uri="{C3380CC4-5D6E-409C-BE32-E72D297353CC}">
                <c16:uniqueId val="{00000003-DFE2-4A37-9EF0-3448D7E897ED}"/>
              </c:ext>
            </c:extLst>
          </c:dPt>
          <c:cat>
            <c:strRef>
              <c:f>'Pivot tables'!$N$4:$O$4</c:f>
              <c:strCache>
                <c:ptCount val="2"/>
                <c:pt idx="0">
                  <c:v>Remaining Percentage</c:v>
                </c:pt>
                <c:pt idx="1">
                  <c:v>Actual</c:v>
                </c:pt>
              </c:strCache>
            </c:strRef>
          </c:cat>
          <c:val>
            <c:numRef>
              <c:f>'Pivot tables'!$N$5:$O$5</c:f>
              <c:numCache>
                <c:formatCode>0%</c:formatCode>
                <c:ptCount val="2"/>
                <c:pt idx="0">
                  <c:v>0.30091886554864467</c:v>
                </c:pt>
                <c:pt idx="1">
                  <c:v>0.69908113445135533</c:v>
                </c:pt>
              </c:numCache>
            </c:numRef>
          </c:val>
          <c:extLst>
            <c:ext xmlns:c16="http://schemas.microsoft.com/office/drawing/2014/chart" uri="{C3380CC4-5D6E-409C-BE32-E72D297353CC}">
              <c16:uniqueId val="{00000004-DFE2-4A37-9EF0-3448D7E897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180456086205304E-2"/>
          <c:y val="0.26178589378455352"/>
          <c:w val="0.93888888888888888"/>
          <c:h val="0.42518685164354458"/>
        </c:manualLayout>
      </c:layout>
      <c:barChart>
        <c:barDir val="bar"/>
        <c:grouping val="percentStacked"/>
        <c:varyColors val="0"/>
        <c:ser>
          <c:idx val="0"/>
          <c:order val="0"/>
          <c:tx>
            <c:strRef>
              <c:f>'Pivot tables'!$F$4</c:f>
              <c:strCache>
                <c:ptCount val="1"/>
                <c:pt idx="0">
                  <c:v>Brazil</c:v>
                </c:pt>
              </c:strCache>
            </c:strRef>
          </c:tx>
          <c:spPr>
            <a:solidFill>
              <a:schemeClr val="bg1">
                <a:lumMod val="65000"/>
              </a:schemeClr>
            </a:solidFill>
            <a:ln>
              <a:noFill/>
            </a:ln>
            <a:effectLst/>
          </c:spPr>
          <c:invertIfNegative val="0"/>
          <c:val>
            <c:numRef>
              <c:f>'Pivot tables'!$G$4</c:f>
              <c:numCache>
                <c:formatCode>0%</c:formatCode>
                <c:ptCount val="1"/>
                <c:pt idx="0">
                  <c:v>9.7504108509935128E-2</c:v>
                </c:pt>
              </c:numCache>
            </c:numRef>
          </c:val>
          <c:extLst>
            <c:ext xmlns:c16="http://schemas.microsoft.com/office/drawing/2014/chart" uri="{C3380CC4-5D6E-409C-BE32-E72D297353CC}">
              <c16:uniqueId val="{00000000-2BD9-4B9A-BE2A-4D08EED06593}"/>
            </c:ext>
          </c:extLst>
        </c:ser>
        <c:ser>
          <c:idx val="1"/>
          <c:order val="1"/>
          <c:tx>
            <c:strRef>
              <c:f>'Pivot tables'!$F$5</c:f>
              <c:strCache>
                <c:ptCount val="1"/>
                <c:pt idx="0">
                  <c:v>Canada</c:v>
                </c:pt>
              </c:strCache>
            </c:strRef>
          </c:tx>
          <c:spPr>
            <a:solidFill>
              <a:schemeClr val="accent2"/>
            </a:solidFill>
            <a:ln>
              <a:noFill/>
            </a:ln>
            <a:effectLst/>
          </c:spPr>
          <c:invertIfNegative val="0"/>
          <c:val>
            <c:numRef>
              <c:f>'Pivot tables'!$G$5</c:f>
              <c:numCache>
                <c:formatCode>0%</c:formatCode>
                <c:ptCount val="1"/>
                <c:pt idx="0">
                  <c:v>9.8703838683828093E-2</c:v>
                </c:pt>
              </c:numCache>
            </c:numRef>
          </c:val>
          <c:extLst>
            <c:ext xmlns:c16="http://schemas.microsoft.com/office/drawing/2014/chart" uri="{C3380CC4-5D6E-409C-BE32-E72D297353CC}">
              <c16:uniqueId val="{00000001-2BD9-4B9A-BE2A-4D08EED06593}"/>
            </c:ext>
          </c:extLst>
        </c:ser>
        <c:ser>
          <c:idx val="2"/>
          <c:order val="2"/>
          <c:tx>
            <c:strRef>
              <c:f>'Pivot tables'!$F$6</c:f>
              <c:strCache>
                <c:ptCount val="1"/>
                <c:pt idx="0">
                  <c:v>United Kingdom</c:v>
                </c:pt>
              </c:strCache>
            </c:strRef>
          </c:tx>
          <c:spPr>
            <a:solidFill>
              <a:srgbClr val="FFFF00"/>
            </a:solidFill>
            <a:ln>
              <a:noFill/>
            </a:ln>
            <a:effectLst/>
          </c:spPr>
          <c:invertIfNegative val="0"/>
          <c:val>
            <c:numRef>
              <c:f>'Pivot tables'!$G$6</c:f>
              <c:numCache>
                <c:formatCode>0%</c:formatCode>
                <c:ptCount val="1"/>
                <c:pt idx="0">
                  <c:v>0.14956862532049395</c:v>
                </c:pt>
              </c:numCache>
            </c:numRef>
          </c:val>
          <c:extLst>
            <c:ext xmlns:c16="http://schemas.microsoft.com/office/drawing/2014/chart" uri="{C3380CC4-5D6E-409C-BE32-E72D297353CC}">
              <c16:uniqueId val="{00000002-2BD9-4B9A-BE2A-4D08EED06593}"/>
            </c:ext>
          </c:extLst>
        </c:ser>
        <c:ser>
          <c:idx val="3"/>
          <c:order val="3"/>
          <c:tx>
            <c:strRef>
              <c:f>'Pivot tables'!$F$7</c:f>
              <c:strCache>
                <c:ptCount val="1"/>
                <c:pt idx="0">
                  <c:v>Russia</c:v>
                </c:pt>
              </c:strCache>
            </c:strRef>
          </c:tx>
          <c:spPr>
            <a:solidFill>
              <a:srgbClr val="00B050"/>
            </a:solidFill>
            <a:ln>
              <a:noFill/>
            </a:ln>
            <a:effectLst/>
          </c:spPr>
          <c:invertIfNegative val="0"/>
          <c:val>
            <c:numRef>
              <c:f>'Pivot tables'!$G$7</c:f>
              <c:numCache>
                <c:formatCode>0%</c:formatCode>
                <c:ptCount val="1"/>
                <c:pt idx="0">
                  <c:v>0.17713676471254011</c:v>
                </c:pt>
              </c:numCache>
            </c:numRef>
          </c:val>
          <c:extLst>
            <c:ext xmlns:c16="http://schemas.microsoft.com/office/drawing/2014/chart" uri="{C3380CC4-5D6E-409C-BE32-E72D297353CC}">
              <c16:uniqueId val="{00000003-2BD9-4B9A-BE2A-4D08EED06593}"/>
            </c:ext>
          </c:extLst>
        </c:ser>
        <c:ser>
          <c:idx val="4"/>
          <c:order val="4"/>
          <c:tx>
            <c:strRef>
              <c:f>'Pivot tables'!$F$8</c:f>
              <c:strCache>
                <c:ptCount val="1"/>
                <c:pt idx="0">
                  <c:v>USA</c:v>
                </c:pt>
              </c:strCache>
            </c:strRef>
          </c:tx>
          <c:spPr>
            <a:solidFill>
              <a:srgbClr val="00B0F0"/>
            </a:solidFill>
            <a:ln>
              <a:noFill/>
            </a:ln>
            <a:effectLst/>
          </c:spPr>
          <c:invertIfNegative val="0"/>
          <c:val>
            <c:numRef>
              <c:f>'Pivot tables'!$G$8</c:f>
              <c:numCache>
                <c:formatCode>0%</c:formatCode>
                <c:ptCount val="1"/>
                <c:pt idx="0">
                  <c:v>0.20021308415163985</c:v>
                </c:pt>
              </c:numCache>
            </c:numRef>
          </c:val>
          <c:extLst>
            <c:ext xmlns:c16="http://schemas.microsoft.com/office/drawing/2014/chart" uri="{C3380CC4-5D6E-409C-BE32-E72D297353CC}">
              <c16:uniqueId val="{00000004-2BD9-4B9A-BE2A-4D08EED06593}"/>
            </c:ext>
          </c:extLst>
        </c:ser>
        <c:ser>
          <c:idx val="5"/>
          <c:order val="5"/>
          <c:tx>
            <c:strRef>
              <c:f>'Pivot tables'!$F$9</c:f>
              <c:strCache>
                <c:ptCount val="1"/>
                <c:pt idx="0">
                  <c:v>Egypt</c:v>
                </c:pt>
              </c:strCache>
            </c:strRef>
          </c:tx>
          <c:spPr>
            <a:solidFill>
              <a:srgbClr val="FF0000"/>
            </a:solidFill>
            <a:ln>
              <a:noFill/>
            </a:ln>
            <a:effectLst/>
          </c:spPr>
          <c:invertIfNegative val="0"/>
          <c:val>
            <c:numRef>
              <c:f>'Pivot tables'!$G$9</c:f>
              <c:numCache>
                <c:formatCode>0%</c:formatCode>
                <c:ptCount val="1"/>
                <c:pt idx="0">
                  <c:v>0.27687357862156287</c:v>
                </c:pt>
              </c:numCache>
            </c:numRef>
          </c:val>
          <c:extLst>
            <c:ext xmlns:c16="http://schemas.microsoft.com/office/drawing/2014/chart" uri="{C3380CC4-5D6E-409C-BE32-E72D297353CC}">
              <c16:uniqueId val="{00000005-2BD9-4B9A-BE2A-4D08EED06593}"/>
            </c:ext>
          </c:extLst>
        </c:ser>
        <c:dLbls>
          <c:showLegendKey val="0"/>
          <c:showVal val="0"/>
          <c:showCatName val="0"/>
          <c:showSerName val="0"/>
          <c:showPercent val="0"/>
          <c:showBubbleSize val="0"/>
        </c:dLbls>
        <c:gapWidth val="182"/>
        <c:overlap val="100"/>
        <c:axId val="746955112"/>
        <c:axId val="746954456"/>
      </c:barChart>
      <c:catAx>
        <c:axId val="746955112"/>
        <c:scaling>
          <c:orientation val="minMax"/>
        </c:scaling>
        <c:delete val="1"/>
        <c:axPos val="l"/>
        <c:numFmt formatCode="General" sourceLinked="1"/>
        <c:majorTickMark val="none"/>
        <c:minorTickMark val="none"/>
        <c:tickLblPos val="nextTo"/>
        <c:crossAx val="746954456"/>
        <c:crosses val="autoZero"/>
        <c:auto val="1"/>
        <c:lblAlgn val="ctr"/>
        <c:lblOffset val="100"/>
        <c:noMultiLvlLbl val="0"/>
      </c:catAx>
      <c:valAx>
        <c:axId val="746954456"/>
        <c:scaling>
          <c:orientation val="minMax"/>
        </c:scaling>
        <c:delete val="1"/>
        <c:axPos val="b"/>
        <c:numFmt formatCode="0%" sourceLinked="1"/>
        <c:majorTickMark val="none"/>
        <c:minorTickMark val="none"/>
        <c:tickLblPos val="nextTo"/>
        <c:crossAx val="746955112"/>
        <c:crosses val="autoZero"/>
        <c:crossBetween val="between"/>
      </c:valAx>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openxmlformats.org/officeDocument/2006/relationships/image" Target="../media/image14.png"/><Relationship Id="rId26" Type="http://schemas.openxmlformats.org/officeDocument/2006/relationships/image" Target="../media/image17.svg"/><Relationship Id="rId3" Type="http://schemas.microsoft.com/office/2007/relationships/hdphoto" Target="../media/hdphoto1.wdp"/><Relationship Id="rId21" Type="http://schemas.openxmlformats.org/officeDocument/2006/relationships/hyperlink" Target="#'Project Status'!A1"/><Relationship Id="rId7" Type="http://schemas.openxmlformats.org/officeDocument/2006/relationships/chart" Target="../charts/chart9.xml"/><Relationship Id="rId12" Type="http://schemas.openxmlformats.org/officeDocument/2006/relationships/image" Target="../media/image8.png"/><Relationship Id="rId17" Type="http://schemas.openxmlformats.org/officeDocument/2006/relationships/image" Target="../media/image13.svg"/><Relationship Id="rId25" Type="http://schemas.openxmlformats.org/officeDocument/2006/relationships/image" Target="../media/image16.png"/><Relationship Id="rId2" Type="http://schemas.openxmlformats.org/officeDocument/2006/relationships/image" Target="../media/image1.png"/><Relationship Id="rId16" Type="http://schemas.openxmlformats.org/officeDocument/2006/relationships/image" Target="../media/image12.png"/><Relationship Id="rId20" Type="http://schemas.openxmlformats.org/officeDocument/2006/relationships/hyperlink" Target="http://www.google.com" TargetMode="External"/><Relationship Id="rId1" Type="http://schemas.openxmlformats.org/officeDocument/2006/relationships/chart" Target="../charts/chart8.xml"/><Relationship Id="rId6" Type="http://schemas.openxmlformats.org/officeDocument/2006/relationships/image" Target="../media/image3.svg"/><Relationship Id="rId11" Type="http://schemas.openxmlformats.org/officeDocument/2006/relationships/image" Target="../media/image7.svg"/><Relationship Id="rId24" Type="http://schemas.openxmlformats.org/officeDocument/2006/relationships/hyperlink" Target="#Geographically!A1"/><Relationship Id="rId5" Type="http://schemas.openxmlformats.org/officeDocument/2006/relationships/image" Target="../media/image2.png"/><Relationship Id="rId15" Type="http://schemas.openxmlformats.org/officeDocument/2006/relationships/image" Target="../media/image11.svg"/><Relationship Id="rId23" Type="http://schemas.openxmlformats.org/officeDocument/2006/relationships/hyperlink" Target="#'Sales Process'!A1"/><Relationship Id="rId10" Type="http://schemas.openxmlformats.org/officeDocument/2006/relationships/image" Target="../media/image6.png"/><Relationship Id="rId19" Type="http://schemas.openxmlformats.org/officeDocument/2006/relationships/image" Target="../media/image15.svg"/><Relationship Id="rId4" Type="http://schemas.openxmlformats.org/officeDocument/2006/relationships/hyperlink" Target="https://medialoot.com/item/dotted-world-map-vectors/" TargetMode="External"/><Relationship Id="rId9" Type="http://schemas.openxmlformats.org/officeDocument/2006/relationships/image" Target="../media/image5.svg"/><Relationship Id="rId14" Type="http://schemas.openxmlformats.org/officeDocument/2006/relationships/image" Target="../media/image10.png"/><Relationship Id="rId22" Type="http://schemas.openxmlformats.org/officeDocument/2006/relationships/hyperlink" Target="#'Income Sources'!A1"/></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chart" Target="../charts/chart13.xml"/><Relationship Id="rId3" Type="http://schemas.openxmlformats.org/officeDocument/2006/relationships/hyperlink" Target="http://www.google.com" TargetMode="External"/><Relationship Id="rId7" Type="http://schemas.openxmlformats.org/officeDocument/2006/relationships/hyperlink" Target="#Geographically!A1"/><Relationship Id="rId12" Type="http://schemas.openxmlformats.org/officeDocument/2006/relationships/chart" Target="../charts/chart12.xml"/><Relationship Id="rId2" Type="http://schemas.openxmlformats.org/officeDocument/2006/relationships/image" Target="../media/image15.svg"/><Relationship Id="rId1" Type="http://schemas.openxmlformats.org/officeDocument/2006/relationships/image" Target="../media/image14.png"/><Relationship Id="rId6" Type="http://schemas.openxmlformats.org/officeDocument/2006/relationships/hyperlink" Target="#'Sales Process'!A1"/><Relationship Id="rId11" Type="http://schemas.openxmlformats.org/officeDocument/2006/relationships/chart" Target="../charts/chart11.xml"/><Relationship Id="rId5" Type="http://schemas.openxmlformats.org/officeDocument/2006/relationships/hyperlink" Target="#'Income Sources'!A1"/><Relationship Id="rId10" Type="http://schemas.openxmlformats.org/officeDocument/2006/relationships/chart" Target="../charts/chart10.xml"/><Relationship Id="rId4" Type="http://schemas.openxmlformats.org/officeDocument/2006/relationships/hyperlink" Target="#'Project Status'!A1"/><Relationship Id="rId9" Type="http://schemas.openxmlformats.org/officeDocument/2006/relationships/image" Target="../media/image17.sv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hyperlink" Target="#'Project Status'!A1"/><Relationship Id="rId18" Type="http://schemas.openxmlformats.org/officeDocument/2006/relationships/image" Target="../media/image17.svg"/><Relationship Id="rId26" Type="http://schemas.openxmlformats.org/officeDocument/2006/relationships/image" Target="../media/image33.svg"/><Relationship Id="rId3" Type="http://schemas.openxmlformats.org/officeDocument/2006/relationships/chart" Target="../charts/chart14.xml"/><Relationship Id="rId21" Type="http://schemas.openxmlformats.org/officeDocument/2006/relationships/image" Target="../media/image28.png"/><Relationship Id="rId34" Type="http://schemas.openxmlformats.org/officeDocument/2006/relationships/image" Target="../media/image41.svg"/><Relationship Id="rId7" Type="http://schemas.openxmlformats.org/officeDocument/2006/relationships/image" Target="../media/image23.svg"/><Relationship Id="rId12" Type="http://schemas.openxmlformats.org/officeDocument/2006/relationships/hyperlink" Target="http://www.google.com" TargetMode="External"/><Relationship Id="rId17" Type="http://schemas.openxmlformats.org/officeDocument/2006/relationships/image" Target="../media/image16.png"/><Relationship Id="rId25" Type="http://schemas.openxmlformats.org/officeDocument/2006/relationships/image" Target="../media/image32.png"/><Relationship Id="rId33" Type="http://schemas.openxmlformats.org/officeDocument/2006/relationships/image" Target="../media/image40.png"/><Relationship Id="rId38" Type="http://schemas.openxmlformats.org/officeDocument/2006/relationships/chart" Target="../charts/chart16.xml"/><Relationship Id="rId2" Type="http://schemas.openxmlformats.org/officeDocument/2006/relationships/image" Target="../media/image19.svg"/><Relationship Id="rId16" Type="http://schemas.openxmlformats.org/officeDocument/2006/relationships/hyperlink" Target="#Geographically!A1"/><Relationship Id="rId20" Type="http://schemas.openxmlformats.org/officeDocument/2006/relationships/image" Target="../media/image27.svg"/><Relationship Id="rId29" Type="http://schemas.openxmlformats.org/officeDocument/2006/relationships/image" Target="../media/image36.png"/><Relationship Id="rId1" Type="http://schemas.openxmlformats.org/officeDocument/2006/relationships/image" Target="../media/image18.png"/><Relationship Id="rId6" Type="http://schemas.openxmlformats.org/officeDocument/2006/relationships/image" Target="../media/image22.png"/><Relationship Id="rId11" Type="http://schemas.openxmlformats.org/officeDocument/2006/relationships/image" Target="../media/image15.svg"/><Relationship Id="rId24" Type="http://schemas.openxmlformats.org/officeDocument/2006/relationships/image" Target="../media/image31.svg"/><Relationship Id="rId32" Type="http://schemas.openxmlformats.org/officeDocument/2006/relationships/image" Target="../media/image39.svg"/><Relationship Id="rId37" Type="http://schemas.openxmlformats.org/officeDocument/2006/relationships/chart" Target="../charts/chart15.xml"/><Relationship Id="rId5" Type="http://schemas.openxmlformats.org/officeDocument/2006/relationships/image" Target="../media/image21.svg"/><Relationship Id="rId15" Type="http://schemas.openxmlformats.org/officeDocument/2006/relationships/hyperlink" Target="#'Sales Process'!A1"/><Relationship Id="rId23" Type="http://schemas.openxmlformats.org/officeDocument/2006/relationships/image" Target="../media/image30.png"/><Relationship Id="rId28" Type="http://schemas.openxmlformats.org/officeDocument/2006/relationships/image" Target="../media/image35.svg"/><Relationship Id="rId36" Type="http://schemas.openxmlformats.org/officeDocument/2006/relationships/image" Target="../media/image43.svg"/><Relationship Id="rId10" Type="http://schemas.openxmlformats.org/officeDocument/2006/relationships/image" Target="../media/image14.png"/><Relationship Id="rId19" Type="http://schemas.openxmlformats.org/officeDocument/2006/relationships/image" Target="../media/image26.png"/><Relationship Id="rId31" Type="http://schemas.openxmlformats.org/officeDocument/2006/relationships/image" Target="../media/image38.png"/><Relationship Id="rId4" Type="http://schemas.openxmlformats.org/officeDocument/2006/relationships/image" Target="../media/image20.png"/><Relationship Id="rId9" Type="http://schemas.openxmlformats.org/officeDocument/2006/relationships/image" Target="../media/image25.svg"/><Relationship Id="rId14" Type="http://schemas.openxmlformats.org/officeDocument/2006/relationships/hyperlink" Target="#'Income Sources'!A1"/><Relationship Id="rId22" Type="http://schemas.openxmlformats.org/officeDocument/2006/relationships/image" Target="../media/image29.svg"/><Relationship Id="rId27" Type="http://schemas.openxmlformats.org/officeDocument/2006/relationships/image" Target="../media/image34.png"/><Relationship Id="rId30" Type="http://schemas.openxmlformats.org/officeDocument/2006/relationships/image" Target="../media/image37.svg"/><Relationship Id="rId35" Type="http://schemas.openxmlformats.org/officeDocument/2006/relationships/image" Target="../media/image4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hyperlink" Target="http://www.google.com" TargetMode="External"/><Relationship Id="rId7" Type="http://schemas.openxmlformats.org/officeDocument/2006/relationships/hyperlink" Target="#Geographically!A1"/><Relationship Id="rId2" Type="http://schemas.openxmlformats.org/officeDocument/2006/relationships/image" Target="../media/image15.svg"/><Relationship Id="rId1" Type="http://schemas.openxmlformats.org/officeDocument/2006/relationships/image" Target="../media/image14.png"/><Relationship Id="rId6" Type="http://schemas.openxmlformats.org/officeDocument/2006/relationships/hyperlink" Target="#'Sales Process'!A1"/><Relationship Id="rId5" Type="http://schemas.openxmlformats.org/officeDocument/2006/relationships/hyperlink" Target="#'Income Sources'!A1"/><Relationship Id="rId4" Type="http://schemas.openxmlformats.org/officeDocument/2006/relationships/hyperlink" Target="#'Project Status'!A1"/><Relationship Id="rId9" Type="http://schemas.openxmlformats.org/officeDocument/2006/relationships/image" Target="../media/image17.svg"/></Relationships>
</file>

<file path=xl/drawings/drawing1.xml><?xml version="1.0" encoding="utf-8"?>
<xdr:wsDr xmlns:xdr="http://schemas.openxmlformats.org/drawingml/2006/spreadsheetDrawing" xmlns:a="http://schemas.openxmlformats.org/drawingml/2006/main">
  <xdr:twoCellAnchor>
    <xdr:from>
      <xdr:col>10</xdr:col>
      <xdr:colOff>15240</xdr:colOff>
      <xdr:row>8</xdr:row>
      <xdr:rowOff>0</xdr:rowOff>
    </xdr:from>
    <xdr:to>
      <xdr:col>12</xdr:col>
      <xdr:colOff>1021080</xdr:colOff>
      <xdr:row>23</xdr:row>
      <xdr:rowOff>0</xdr:rowOff>
    </xdr:to>
    <xdr:graphicFrame macro="">
      <xdr:nvGraphicFramePr>
        <xdr:cNvPr id="3" name="Chart 2">
          <a:extLst>
            <a:ext uri="{FF2B5EF4-FFF2-40B4-BE49-F238E27FC236}">
              <a16:creationId xmlns:a16="http://schemas.microsoft.com/office/drawing/2014/main" id="{3303B27C-A256-D2C9-C014-BDAF70C9C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10</xdr:row>
      <xdr:rowOff>152400</xdr:rowOff>
    </xdr:from>
    <xdr:to>
      <xdr:col>8</xdr:col>
      <xdr:colOff>434340</xdr:colOff>
      <xdr:row>12</xdr:row>
      <xdr:rowOff>144780</xdr:rowOff>
    </xdr:to>
    <xdr:graphicFrame macro="">
      <xdr:nvGraphicFramePr>
        <xdr:cNvPr id="6" name="Chart 5">
          <a:extLst>
            <a:ext uri="{FF2B5EF4-FFF2-40B4-BE49-F238E27FC236}">
              <a16:creationId xmlns:a16="http://schemas.microsoft.com/office/drawing/2014/main" id="{201255B0-ECB3-6990-B7A7-2AD0A919B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12</xdr:row>
      <xdr:rowOff>93345</xdr:rowOff>
    </xdr:from>
    <xdr:to>
      <xdr:col>3</xdr:col>
      <xdr:colOff>922020</xdr:colOff>
      <xdr:row>15</xdr:row>
      <xdr:rowOff>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7371693C-5DAF-8F3F-5F30-A8A6A4E30D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9600" y="2310765"/>
              <a:ext cx="3063240" cy="455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472440</xdr:colOff>
      <xdr:row>11</xdr:row>
      <xdr:rowOff>30480</xdr:rowOff>
    </xdr:from>
    <xdr:to>
      <xdr:col>32</xdr:col>
      <xdr:colOff>533400</xdr:colOff>
      <xdr:row>29</xdr:row>
      <xdr:rowOff>53340</xdr:rowOff>
    </xdr:to>
    <xdr:graphicFrame macro="">
      <xdr:nvGraphicFramePr>
        <xdr:cNvPr id="2" name="Chart 1">
          <a:extLst>
            <a:ext uri="{FF2B5EF4-FFF2-40B4-BE49-F238E27FC236}">
              <a16:creationId xmlns:a16="http://schemas.microsoft.com/office/drawing/2014/main" id="{3F3C0810-289B-DAF0-9ACA-AB2CC0C5D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106680</xdr:colOff>
      <xdr:row>12</xdr:row>
      <xdr:rowOff>91441</xdr:rowOff>
    </xdr:from>
    <xdr:to>
      <xdr:col>24</xdr:col>
      <xdr:colOff>236220</xdr:colOff>
      <xdr:row>15</xdr:row>
      <xdr:rowOff>144780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47B28FEE-079E-6459-DF47-0F3903E9AB2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339560" y="2308861"/>
              <a:ext cx="270510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22860</xdr:colOff>
      <xdr:row>18</xdr:row>
      <xdr:rowOff>114300</xdr:rowOff>
    </xdr:from>
    <xdr:to>
      <xdr:col>42</xdr:col>
      <xdr:colOff>922020</xdr:colOff>
      <xdr:row>23</xdr:row>
      <xdr:rowOff>167640</xdr:rowOff>
    </xdr:to>
    <xdr:graphicFrame macro="">
      <xdr:nvGraphicFramePr>
        <xdr:cNvPr id="5" name="Chart 4">
          <a:extLst>
            <a:ext uri="{FF2B5EF4-FFF2-40B4-BE49-F238E27FC236}">
              <a16:creationId xmlns:a16="http://schemas.microsoft.com/office/drawing/2014/main" id="{D41FEB1C-13ED-FA7C-822E-F02A94C98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57</xdr:col>
      <xdr:colOff>1524000</xdr:colOff>
      <xdr:row>9</xdr:row>
      <xdr:rowOff>38100</xdr:rowOff>
    </xdr:from>
    <xdr:to>
      <xdr:col>59</xdr:col>
      <xdr:colOff>411480</xdr:colOff>
      <xdr:row>24</xdr:row>
      <xdr:rowOff>38100</xdr:rowOff>
    </xdr:to>
    <xdr:graphicFrame macro="">
      <xdr:nvGraphicFramePr>
        <xdr:cNvPr id="8" name="Chart 7">
          <a:extLst>
            <a:ext uri="{FF2B5EF4-FFF2-40B4-BE49-F238E27FC236}">
              <a16:creationId xmlns:a16="http://schemas.microsoft.com/office/drawing/2014/main" id="{7E538EB7-57FB-F223-CE77-E22A75D11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63</xdr:col>
      <xdr:colOff>510540</xdr:colOff>
      <xdr:row>9</xdr:row>
      <xdr:rowOff>106680</xdr:rowOff>
    </xdr:from>
    <xdr:to>
      <xdr:col>69</xdr:col>
      <xdr:colOff>320040</xdr:colOff>
      <xdr:row>24</xdr:row>
      <xdr:rowOff>106680</xdr:rowOff>
    </xdr:to>
    <xdr:graphicFrame macro="">
      <xdr:nvGraphicFramePr>
        <xdr:cNvPr id="15" name="Chart 14">
          <a:extLst>
            <a:ext uri="{FF2B5EF4-FFF2-40B4-BE49-F238E27FC236}">
              <a16:creationId xmlns:a16="http://schemas.microsoft.com/office/drawing/2014/main" id="{436806F0-D991-B6D8-E866-7E6CA2CB6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73</xdr:col>
      <xdr:colOff>487680</xdr:colOff>
      <xdr:row>3</xdr:row>
      <xdr:rowOff>167640</xdr:rowOff>
    </xdr:from>
    <xdr:to>
      <xdr:col>81</xdr:col>
      <xdr:colOff>182880</xdr:colOff>
      <xdr:row>22</xdr:row>
      <xdr:rowOff>114300</xdr:rowOff>
    </xdr:to>
    <xdr:graphicFrame macro="">
      <xdr:nvGraphicFramePr>
        <xdr:cNvPr id="16" name="Chart 15">
          <a:extLst>
            <a:ext uri="{FF2B5EF4-FFF2-40B4-BE49-F238E27FC236}">
              <a16:creationId xmlns:a16="http://schemas.microsoft.com/office/drawing/2014/main" id="{7911018B-3AC7-78F8-5B32-CDC3E2A3A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106835</xdr:colOff>
      <xdr:row>7</xdr:row>
      <xdr:rowOff>108235</xdr:rowOff>
    </xdr:from>
    <xdr:to>
      <xdr:col>5</xdr:col>
      <xdr:colOff>23327</xdr:colOff>
      <xdr:row>9</xdr:row>
      <xdr:rowOff>120519</xdr:rowOff>
    </xdr:to>
    <mc:AlternateContent xmlns:mc="http://schemas.openxmlformats.org/markup-compatibility/2006" xmlns:a14="http://schemas.microsoft.com/office/drawing/2010/main">
      <mc:Choice Requires="a14">
        <xdr:graphicFrame macro="">
          <xdr:nvGraphicFramePr>
            <xdr:cNvPr id="96" name="Year 1">
              <a:extLst>
                <a:ext uri="{FF2B5EF4-FFF2-40B4-BE49-F238E27FC236}">
                  <a16:creationId xmlns:a16="http://schemas.microsoft.com/office/drawing/2014/main" id="{8EB01B79-85C2-4810-9762-C257A3D27E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6835" y="1352835"/>
              <a:ext cx="2964492" cy="367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108858</xdr:colOff>
      <xdr:row>2</xdr:row>
      <xdr:rowOff>68580</xdr:rowOff>
    </xdr:from>
    <xdr:to>
      <xdr:col>5</xdr:col>
      <xdr:colOff>31103</xdr:colOff>
      <xdr:row>4</xdr:row>
      <xdr:rowOff>152400</xdr:rowOff>
    </xdr:to>
    <xdr:sp macro="" textlink="">
      <xdr:nvSpPr>
        <xdr:cNvPr id="93" name="TextBox 92">
          <a:extLst>
            <a:ext uri="{FF2B5EF4-FFF2-40B4-BE49-F238E27FC236}">
              <a16:creationId xmlns:a16="http://schemas.microsoft.com/office/drawing/2014/main" id="{E14F55E1-C0FA-962C-68E9-4FADCE7B47F3}"/>
            </a:ext>
          </a:extLst>
        </xdr:cNvPr>
        <xdr:cNvSpPr txBox="1"/>
      </xdr:nvSpPr>
      <xdr:spPr>
        <a:xfrm>
          <a:off x="108858" y="434340"/>
          <a:ext cx="2970245" cy="44958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Financial Statistics</a:t>
          </a:r>
        </a:p>
      </xdr:txBody>
    </xdr:sp>
    <xdr:clientData/>
  </xdr:twoCellAnchor>
  <xdr:twoCellAnchor editAs="absolute">
    <xdr:from>
      <xdr:col>0</xdr:col>
      <xdr:colOff>109168</xdr:colOff>
      <xdr:row>5</xdr:row>
      <xdr:rowOff>38101</xdr:rowOff>
    </xdr:from>
    <xdr:to>
      <xdr:col>5</xdr:col>
      <xdr:colOff>311</xdr:colOff>
      <xdr:row>7</xdr:row>
      <xdr:rowOff>61272</xdr:rowOff>
    </xdr:to>
    <xdr:sp macro="" textlink="'Pivot tables'!H2">
      <xdr:nvSpPr>
        <xdr:cNvPr id="95" name="TextBox 94">
          <a:extLst>
            <a:ext uri="{FF2B5EF4-FFF2-40B4-BE49-F238E27FC236}">
              <a16:creationId xmlns:a16="http://schemas.microsoft.com/office/drawing/2014/main" id="{2C6E1E38-3C92-421E-8EA2-7B2D0160DB61}"/>
            </a:ext>
          </a:extLst>
        </xdr:cNvPr>
        <xdr:cNvSpPr txBox="1"/>
      </xdr:nvSpPr>
      <xdr:spPr>
        <a:xfrm>
          <a:off x="109168" y="952501"/>
          <a:ext cx="2939143" cy="38893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11B15A-FF3E-4DBA-9861-E95E26C5D21F}" type="TxLink">
            <a:rPr lang="en-US" sz="2000" b="1" i="0" u="none" strike="noStrike">
              <a:solidFill>
                <a:schemeClr val="bg1"/>
              </a:solidFill>
              <a:latin typeface="Calibri"/>
              <a:ea typeface="Calibri"/>
              <a:cs typeface="Calibri"/>
            </a:rPr>
            <a:pPr algn="ctr"/>
            <a:t>₹ 53,01,192</a:t>
          </a:fld>
          <a:endParaRPr lang="en-IN" sz="2000" b="1">
            <a:solidFill>
              <a:schemeClr val="bg1"/>
            </a:solidFill>
          </a:endParaRPr>
        </a:p>
      </xdr:txBody>
    </xdr:sp>
    <xdr:clientData/>
  </xdr:twoCellAnchor>
  <xdr:twoCellAnchor editAs="absolute">
    <xdr:from>
      <xdr:col>0</xdr:col>
      <xdr:colOff>130006</xdr:colOff>
      <xdr:row>19</xdr:row>
      <xdr:rowOff>69358</xdr:rowOff>
    </xdr:from>
    <xdr:to>
      <xdr:col>5</xdr:col>
      <xdr:colOff>221446</xdr:colOff>
      <xdr:row>34</xdr:row>
      <xdr:rowOff>115078</xdr:rowOff>
    </xdr:to>
    <xdr:graphicFrame macro="">
      <xdr:nvGraphicFramePr>
        <xdr:cNvPr id="2" name="Chart 1">
          <a:extLst>
            <a:ext uri="{FF2B5EF4-FFF2-40B4-BE49-F238E27FC236}">
              <a16:creationId xmlns:a16="http://schemas.microsoft.com/office/drawing/2014/main" id="{00414DC1-0117-4B7C-8953-B21DA864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579120</xdr:colOff>
      <xdr:row>24</xdr:row>
      <xdr:rowOff>137160</xdr:rowOff>
    </xdr:from>
    <xdr:to>
      <xdr:col>3</xdr:col>
      <xdr:colOff>518160</xdr:colOff>
      <xdr:row>28</xdr:row>
      <xdr:rowOff>64693</xdr:rowOff>
    </xdr:to>
    <xdr:sp macro="" textlink="">
      <xdr:nvSpPr>
        <xdr:cNvPr id="3" name="TextBox 2">
          <a:extLst>
            <a:ext uri="{FF2B5EF4-FFF2-40B4-BE49-F238E27FC236}">
              <a16:creationId xmlns:a16="http://schemas.microsoft.com/office/drawing/2014/main" id="{4EC64450-FF42-46F6-881A-5E139B8A6706}"/>
            </a:ext>
          </a:extLst>
        </xdr:cNvPr>
        <xdr:cNvSpPr txBox="1"/>
      </xdr:nvSpPr>
      <xdr:spPr>
        <a:xfrm>
          <a:off x="1188720" y="4526280"/>
          <a:ext cx="1158240" cy="65905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200" b="1">
            <a:solidFill>
              <a:schemeClr val="bg1"/>
            </a:solidFill>
          </a:endParaRPr>
        </a:p>
        <a:p>
          <a:pPr algn="ctr"/>
          <a:r>
            <a:rPr lang="en-IN" sz="1200" b="1">
              <a:solidFill>
                <a:schemeClr val="bg1"/>
              </a:solidFill>
            </a:rPr>
            <a:t>Sales</a:t>
          </a:r>
          <a:r>
            <a:rPr lang="en-IN" sz="1200" b="1" baseline="0">
              <a:solidFill>
                <a:schemeClr val="bg1"/>
              </a:solidFill>
            </a:rPr>
            <a:t> Target Acheived</a:t>
          </a:r>
          <a:endParaRPr lang="en-IN" sz="1200" b="1">
            <a:solidFill>
              <a:schemeClr val="bg1"/>
            </a:solidFill>
          </a:endParaRPr>
        </a:p>
      </xdr:txBody>
    </xdr:sp>
    <xdr:clientData/>
  </xdr:twoCellAnchor>
  <xdr:twoCellAnchor editAs="absolute">
    <xdr:from>
      <xdr:col>5</xdr:col>
      <xdr:colOff>594360</xdr:colOff>
      <xdr:row>2</xdr:row>
      <xdr:rowOff>68580</xdr:rowOff>
    </xdr:from>
    <xdr:to>
      <xdr:col>22</xdr:col>
      <xdr:colOff>594360</xdr:colOff>
      <xdr:row>30</xdr:row>
      <xdr:rowOff>101080</xdr:rowOff>
    </xdr:to>
    <xdr:pic>
      <xdr:nvPicPr>
        <xdr:cNvPr id="18" name="Picture 17">
          <a:extLst>
            <a:ext uri="{FF2B5EF4-FFF2-40B4-BE49-F238E27FC236}">
              <a16:creationId xmlns:a16="http://schemas.microsoft.com/office/drawing/2014/main" id="{E66AFF52-DAE3-18CA-1DBE-942FDC0753B8}"/>
            </a:ext>
          </a:extLst>
        </xdr:cNvPr>
        <xdr:cNvPicPr>
          <a:picLocks noChangeAspect="1"/>
        </xdr:cNvPicPr>
      </xdr:nvPicPr>
      <xdr:blipFill>
        <a:blip xmlns:r="http://schemas.openxmlformats.org/officeDocument/2006/relationships" r:embed="rId2">
          <a:clrChange>
            <a:clrFrom>
              <a:srgbClr val="2B2C30"/>
            </a:clrFrom>
            <a:clrTo>
              <a:srgbClr val="2B2C30">
                <a:alpha val="0"/>
              </a:srgbClr>
            </a:clrTo>
          </a:clrChange>
          <a:duotone>
            <a:prstClr val="black"/>
            <a:schemeClr val="tx2">
              <a:tint val="45000"/>
              <a:satMod val="400000"/>
            </a:schemeClr>
          </a:duotone>
          <a:extLst>
            <a:ext uri="{BEBA8EAE-BF5A-486C-A8C5-ECC9F3942E4B}">
              <a14:imgProps xmlns:a14="http://schemas.microsoft.com/office/drawing/2010/main">
                <a14:imgLayer r:embed="rId3">
                  <a14:imgEffect>
                    <a14:colorTemperature colorTemp="47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642360" y="434340"/>
          <a:ext cx="10363200" cy="5153140"/>
        </a:xfrm>
        <a:prstGeom prst="rect">
          <a:avLst/>
        </a:prstGeom>
      </xdr:spPr>
    </xdr:pic>
    <xdr:clientData/>
  </xdr:twoCellAnchor>
  <xdr:twoCellAnchor editAs="absolute">
    <xdr:from>
      <xdr:col>9</xdr:col>
      <xdr:colOff>511544</xdr:colOff>
      <xdr:row>18</xdr:row>
      <xdr:rowOff>38100</xdr:rowOff>
    </xdr:from>
    <xdr:to>
      <xdr:col>12</xdr:col>
      <xdr:colOff>0</xdr:colOff>
      <xdr:row>20</xdr:row>
      <xdr:rowOff>146334</xdr:rowOff>
    </xdr:to>
    <xdr:grpSp>
      <xdr:nvGrpSpPr>
        <xdr:cNvPr id="180" name="Group 179">
          <a:extLst>
            <a:ext uri="{FF2B5EF4-FFF2-40B4-BE49-F238E27FC236}">
              <a16:creationId xmlns:a16="http://schemas.microsoft.com/office/drawing/2014/main" id="{31664C75-8DF9-5CC4-DD47-E26F5B3F3C19}"/>
            </a:ext>
          </a:extLst>
        </xdr:cNvPr>
        <xdr:cNvGrpSpPr/>
      </xdr:nvGrpSpPr>
      <xdr:grpSpPr>
        <a:xfrm>
          <a:off x="6029475" y="3348859"/>
          <a:ext cx="1327766" cy="476096"/>
          <a:chOff x="4778744" y="806166"/>
          <a:chExt cx="1317256" cy="473994"/>
        </a:xfrm>
      </xdr:grpSpPr>
      <xdr:sp macro="" textlink="">
        <xdr:nvSpPr>
          <xdr:cNvPr id="113" name="Rectangle 112">
            <a:extLst>
              <a:ext uri="{FF2B5EF4-FFF2-40B4-BE49-F238E27FC236}">
                <a16:creationId xmlns:a16="http://schemas.microsoft.com/office/drawing/2014/main" id="{5F0FD8F3-FF3E-119F-2DA5-1157D9B31E3B}"/>
              </a:ext>
            </a:extLst>
          </xdr:cNvPr>
          <xdr:cNvSpPr/>
        </xdr:nvSpPr>
        <xdr:spPr>
          <a:xfrm>
            <a:off x="4785084" y="814891"/>
            <a:ext cx="1310916" cy="46526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4" name="Graphic 113" descr="Factory">
            <a:extLst>
              <a:ext uri="{FF2B5EF4-FFF2-40B4-BE49-F238E27FC236}">
                <a16:creationId xmlns:a16="http://schemas.microsoft.com/office/drawing/2014/main" id="{3E89450C-C802-9A04-7B89-02318E8B974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78744" y="806166"/>
            <a:ext cx="377100" cy="469952"/>
          </a:xfrm>
          <a:prstGeom prst="rect">
            <a:avLst/>
          </a:prstGeom>
        </xdr:spPr>
      </xdr:pic>
      <xdr:sp macro="" textlink="'Pivot tables'!R4">
        <xdr:nvSpPr>
          <xdr:cNvPr id="115" name="TextBox 114">
            <a:extLst>
              <a:ext uri="{FF2B5EF4-FFF2-40B4-BE49-F238E27FC236}">
                <a16:creationId xmlns:a16="http://schemas.microsoft.com/office/drawing/2014/main" id="{92957B30-D7EB-4FF1-1B50-4151F1F2B0CB}"/>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52E55A-E40F-41A9-9B07-F5AB5574D350}" type="TxLink">
              <a:rPr lang="en-US" sz="1100" b="1" i="0" u="none" strike="noStrike">
                <a:solidFill>
                  <a:srgbClr val="FFFFFF"/>
                </a:solidFill>
                <a:latin typeface="Arial"/>
                <a:ea typeface="Calibri"/>
                <a:cs typeface="Arial"/>
              </a:rPr>
              <a:pPr/>
              <a:t>Brazil</a:t>
            </a:fld>
            <a:endParaRPr lang="en-IN" sz="1100">
              <a:solidFill>
                <a:schemeClr val="bg1"/>
              </a:solidFill>
            </a:endParaRPr>
          </a:p>
        </xdr:txBody>
      </xdr:sp>
      <xdr:sp macro="" textlink="'Pivot tables'!S4">
        <xdr:nvSpPr>
          <xdr:cNvPr id="116" name="TextBox 115">
            <a:extLst>
              <a:ext uri="{FF2B5EF4-FFF2-40B4-BE49-F238E27FC236}">
                <a16:creationId xmlns:a16="http://schemas.microsoft.com/office/drawing/2014/main" id="{D5A31AE1-E9FB-BEAC-F3CF-279A74178E9F}"/>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5AD7D1-68C3-4E9A-BA19-274FCA98437E}" type="TxLink">
              <a:rPr lang="en-US" sz="1100" b="1" i="0" u="none" strike="noStrike">
                <a:solidFill>
                  <a:srgbClr val="FFFFFF"/>
                </a:solidFill>
                <a:latin typeface="Arial"/>
                <a:ea typeface="Calibri"/>
                <a:cs typeface="Arial"/>
              </a:rPr>
              <a:pPr/>
              <a:t> 5,16,888 </a:t>
            </a:fld>
            <a:endParaRPr lang="en-IN" sz="1100">
              <a:solidFill>
                <a:schemeClr val="bg1"/>
              </a:solidFill>
            </a:endParaRPr>
          </a:p>
        </xdr:txBody>
      </xdr:sp>
    </xdr:grpSp>
    <xdr:clientData/>
  </xdr:twoCellAnchor>
  <xdr:twoCellAnchor editAs="absolute">
    <xdr:from>
      <xdr:col>0</xdr:col>
      <xdr:colOff>54429</xdr:colOff>
      <xdr:row>9</xdr:row>
      <xdr:rowOff>123786</xdr:rowOff>
    </xdr:from>
    <xdr:to>
      <xdr:col>5</xdr:col>
      <xdr:colOff>85531</xdr:colOff>
      <xdr:row>11</xdr:row>
      <xdr:rowOff>108702</xdr:rowOff>
    </xdr:to>
    <xdr:graphicFrame macro="">
      <xdr:nvGraphicFramePr>
        <xdr:cNvPr id="145" name="Chart 144">
          <a:extLst>
            <a:ext uri="{FF2B5EF4-FFF2-40B4-BE49-F238E27FC236}">
              <a16:creationId xmlns:a16="http://schemas.microsoft.com/office/drawing/2014/main" id="{2A3BD678-03CC-4A09-AAED-EDEEDF01D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7</xdr:col>
      <xdr:colOff>282944</xdr:colOff>
      <xdr:row>5</xdr:row>
      <xdr:rowOff>105126</xdr:rowOff>
    </xdr:from>
    <xdr:to>
      <xdr:col>9</xdr:col>
      <xdr:colOff>381000</xdr:colOff>
      <xdr:row>8</xdr:row>
      <xdr:rowOff>30480</xdr:rowOff>
    </xdr:to>
    <xdr:grpSp>
      <xdr:nvGrpSpPr>
        <xdr:cNvPr id="156" name="Group 155">
          <a:extLst>
            <a:ext uri="{FF2B5EF4-FFF2-40B4-BE49-F238E27FC236}">
              <a16:creationId xmlns:a16="http://schemas.microsoft.com/office/drawing/2014/main" id="{386B884E-CE3D-4ECD-8DE8-116B4E9318FE}"/>
            </a:ext>
          </a:extLst>
        </xdr:cNvPr>
        <xdr:cNvGrpSpPr/>
      </xdr:nvGrpSpPr>
      <xdr:grpSpPr>
        <a:xfrm>
          <a:off x="4574668" y="1024781"/>
          <a:ext cx="1324263" cy="477147"/>
          <a:chOff x="4778744" y="806166"/>
          <a:chExt cx="1317256" cy="473994"/>
        </a:xfrm>
      </xdr:grpSpPr>
      <xdr:pic>
        <xdr:nvPicPr>
          <xdr:cNvPr id="157" name="Graphic 156" descr="Factory">
            <a:extLst>
              <a:ext uri="{FF2B5EF4-FFF2-40B4-BE49-F238E27FC236}">
                <a16:creationId xmlns:a16="http://schemas.microsoft.com/office/drawing/2014/main" id="{652CD1D2-3243-E3B3-C267-FF1E6515C15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778744" y="806166"/>
            <a:ext cx="377100" cy="469952"/>
          </a:xfrm>
          <a:prstGeom prst="rect">
            <a:avLst/>
          </a:prstGeom>
        </xdr:spPr>
      </xdr:pic>
      <xdr:sp macro="" textlink="'Pivot tables'!R5">
        <xdr:nvSpPr>
          <xdr:cNvPr id="158" name="TextBox 157">
            <a:extLst>
              <a:ext uri="{FF2B5EF4-FFF2-40B4-BE49-F238E27FC236}">
                <a16:creationId xmlns:a16="http://schemas.microsoft.com/office/drawing/2014/main" id="{10F96783-C9E7-C234-285A-1F4017F62CCC}"/>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C74EA2-3982-454E-85F9-9BA25BA2B1EC}" type="TxLink">
              <a:rPr lang="en-US" sz="1100" b="1" i="0" u="none" strike="noStrike">
                <a:solidFill>
                  <a:srgbClr val="FFFFFF"/>
                </a:solidFill>
                <a:latin typeface="Arial"/>
                <a:ea typeface="Calibri"/>
                <a:cs typeface="Arial"/>
              </a:rPr>
              <a:pPr/>
              <a:t>Canada</a:t>
            </a:fld>
            <a:endParaRPr lang="en-IN" sz="1100">
              <a:solidFill>
                <a:schemeClr val="bg1"/>
              </a:solidFill>
            </a:endParaRPr>
          </a:p>
        </xdr:txBody>
      </xdr:sp>
      <xdr:sp macro="" textlink="'Pivot tables'!S5">
        <xdr:nvSpPr>
          <xdr:cNvPr id="159" name="TextBox 158">
            <a:extLst>
              <a:ext uri="{FF2B5EF4-FFF2-40B4-BE49-F238E27FC236}">
                <a16:creationId xmlns:a16="http://schemas.microsoft.com/office/drawing/2014/main" id="{5919809E-7DFA-FC39-56C2-764E44AD86FA}"/>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E69F9B-0E5C-4181-AD2D-C01243DAB54B}" type="TxLink">
              <a:rPr lang="en-US" sz="1100" b="1" i="0" u="none" strike="noStrike">
                <a:solidFill>
                  <a:srgbClr val="FFFFFF"/>
                </a:solidFill>
                <a:latin typeface="Arial"/>
                <a:ea typeface="Calibri"/>
                <a:cs typeface="Arial"/>
              </a:rPr>
              <a:pPr/>
              <a:t> 5,23,248 </a:t>
            </a:fld>
            <a:endParaRPr lang="en-IN" sz="1100">
              <a:solidFill>
                <a:schemeClr val="bg1"/>
              </a:solidFill>
            </a:endParaRPr>
          </a:p>
        </xdr:txBody>
      </xdr:sp>
    </xdr:grpSp>
    <xdr:clientData/>
  </xdr:twoCellAnchor>
  <xdr:twoCellAnchor editAs="absolute">
    <xdr:from>
      <xdr:col>12</xdr:col>
      <xdr:colOff>533400</xdr:colOff>
      <xdr:row>8</xdr:row>
      <xdr:rowOff>30480</xdr:rowOff>
    </xdr:from>
    <xdr:to>
      <xdr:col>15</xdr:col>
      <xdr:colOff>533400</xdr:colOff>
      <xdr:row>11</xdr:row>
      <xdr:rowOff>30480</xdr:rowOff>
    </xdr:to>
    <xdr:grpSp>
      <xdr:nvGrpSpPr>
        <xdr:cNvPr id="164" name="Group 163">
          <a:extLst>
            <a:ext uri="{FF2B5EF4-FFF2-40B4-BE49-F238E27FC236}">
              <a16:creationId xmlns:a16="http://schemas.microsoft.com/office/drawing/2014/main" id="{A5092D54-E488-49EF-A1AA-C9E057B5F259}"/>
            </a:ext>
          </a:extLst>
        </xdr:cNvPr>
        <xdr:cNvGrpSpPr/>
      </xdr:nvGrpSpPr>
      <xdr:grpSpPr>
        <a:xfrm>
          <a:off x="7890641" y="1501928"/>
          <a:ext cx="1839311" cy="551793"/>
          <a:chOff x="4778744" y="806166"/>
          <a:chExt cx="1317256" cy="473994"/>
        </a:xfrm>
      </xdr:grpSpPr>
      <xdr:pic>
        <xdr:nvPicPr>
          <xdr:cNvPr id="165" name="Graphic 164" descr="Factory">
            <a:extLst>
              <a:ext uri="{FF2B5EF4-FFF2-40B4-BE49-F238E27FC236}">
                <a16:creationId xmlns:a16="http://schemas.microsoft.com/office/drawing/2014/main" id="{1E27460E-98CF-5351-E8B5-7B7EADAF1D3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778744" y="806166"/>
            <a:ext cx="377100" cy="469952"/>
          </a:xfrm>
          <a:prstGeom prst="rect">
            <a:avLst/>
          </a:prstGeom>
        </xdr:spPr>
      </xdr:pic>
      <xdr:sp macro="" textlink="'Pivot tables'!R6">
        <xdr:nvSpPr>
          <xdr:cNvPr id="166" name="TextBox 165">
            <a:extLst>
              <a:ext uri="{FF2B5EF4-FFF2-40B4-BE49-F238E27FC236}">
                <a16:creationId xmlns:a16="http://schemas.microsoft.com/office/drawing/2014/main" id="{07A51551-6024-76E8-3ACD-D5CF4035C214}"/>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D3B978-B998-4742-B486-02BEDCDA48EB}" type="TxLink">
              <a:rPr lang="en-US" sz="1100" b="1" i="0" u="none" strike="noStrike">
                <a:solidFill>
                  <a:srgbClr val="FFFFFF"/>
                </a:solidFill>
                <a:latin typeface="Arial"/>
                <a:ea typeface="Calibri"/>
                <a:cs typeface="Arial"/>
              </a:rPr>
              <a:pPr/>
              <a:t>United Kingdom</a:t>
            </a:fld>
            <a:endParaRPr lang="en-IN" sz="1100">
              <a:solidFill>
                <a:schemeClr val="bg1"/>
              </a:solidFill>
            </a:endParaRPr>
          </a:p>
        </xdr:txBody>
      </xdr:sp>
      <xdr:sp macro="" textlink="'Pivot tables'!S6">
        <xdr:nvSpPr>
          <xdr:cNvPr id="167" name="TextBox 166">
            <a:extLst>
              <a:ext uri="{FF2B5EF4-FFF2-40B4-BE49-F238E27FC236}">
                <a16:creationId xmlns:a16="http://schemas.microsoft.com/office/drawing/2014/main" id="{1EE48895-AF89-EA69-217C-89A930281DF2}"/>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F52DF5-0FF5-4E9E-AEAA-659C002B503C}" type="TxLink">
              <a:rPr lang="en-US" sz="1100" b="1" i="0" u="none" strike="noStrike">
                <a:solidFill>
                  <a:srgbClr val="FFFFFF"/>
                </a:solidFill>
                <a:latin typeface="Arial"/>
                <a:ea typeface="Calibri"/>
                <a:cs typeface="Arial"/>
              </a:rPr>
              <a:pPr/>
              <a:t> 7,92,892 </a:t>
            </a:fld>
            <a:endParaRPr lang="en-IN" sz="1100">
              <a:solidFill>
                <a:schemeClr val="bg1"/>
              </a:solidFill>
            </a:endParaRPr>
          </a:p>
        </xdr:txBody>
      </xdr:sp>
    </xdr:grpSp>
    <xdr:clientData/>
  </xdr:twoCellAnchor>
  <xdr:twoCellAnchor editAs="absolute">
    <xdr:from>
      <xdr:col>17</xdr:col>
      <xdr:colOff>99060</xdr:colOff>
      <xdr:row>5</xdr:row>
      <xdr:rowOff>28926</xdr:rowOff>
    </xdr:from>
    <xdr:to>
      <xdr:col>19</xdr:col>
      <xdr:colOff>197116</xdr:colOff>
      <xdr:row>7</xdr:row>
      <xdr:rowOff>137160</xdr:rowOff>
    </xdr:to>
    <xdr:grpSp>
      <xdr:nvGrpSpPr>
        <xdr:cNvPr id="168" name="Group 167">
          <a:extLst>
            <a:ext uri="{FF2B5EF4-FFF2-40B4-BE49-F238E27FC236}">
              <a16:creationId xmlns:a16="http://schemas.microsoft.com/office/drawing/2014/main" id="{2FDD3771-9C8F-4646-A2D0-45AD7FA0480A}"/>
            </a:ext>
          </a:extLst>
        </xdr:cNvPr>
        <xdr:cNvGrpSpPr/>
      </xdr:nvGrpSpPr>
      <xdr:grpSpPr>
        <a:xfrm>
          <a:off x="10521819" y="948581"/>
          <a:ext cx="1324263" cy="476096"/>
          <a:chOff x="4778744" y="806166"/>
          <a:chExt cx="1317256" cy="473994"/>
        </a:xfrm>
      </xdr:grpSpPr>
      <xdr:pic>
        <xdr:nvPicPr>
          <xdr:cNvPr id="169" name="Graphic 168" descr="Factory">
            <a:extLst>
              <a:ext uri="{FF2B5EF4-FFF2-40B4-BE49-F238E27FC236}">
                <a16:creationId xmlns:a16="http://schemas.microsoft.com/office/drawing/2014/main" id="{1837CFE1-E76D-A18E-6CFC-C620DEB10DB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78744" y="806166"/>
            <a:ext cx="377100" cy="469952"/>
          </a:xfrm>
          <a:prstGeom prst="rect">
            <a:avLst/>
          </a:prstGeom>
        </xdr:spPr>
      </xdr:pic>
      <xdr:sp macro="" textlink="'Pivot tables'!R7">
        <xdr:nvSpPr>
          <xdr:cNvPr id="170" name="TextBox 169">
            <a:extLst>
              <a:ext uri="{FF2B5EF4-FFF2-40B4-BE49-F238E27FC236}">
                <a16:creationId xmlns:a16="http://schemas.microsoft.com/office/drawing/2014/main" id="{7643C2FC-0063-3037-7C56-78F63D4559FB}"/>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614C38-D336-46A8-98C7-5E54BC89EEAF}" type="TxLink">
              <a:rPr lang="en-US" sz="1100" b="1" i="0" u="none" strike="noStrike">
                <a:solidFill>
                  <a:srgbClr val="FFFFFF"/>
                </a:solidFill>
                <a:latin typeface="Arial"/>
                <a:ea typeface="Calibri"/>
                <a:cs typeface="Arial"/>
              </a:rPr>
              <a:pPr/>
              <a:t>Russia</a:t>
            </a:fld>
            <a:endParaRPr lang="en-IN" sz="1100">
              <a:solidFill>
                <a:schemeClr val="bg1"/>
              </a:solidFill>
            </a:endParaRPr>
          </a:p>
        </xdr:txBody>
      </xdr:sp>
      <xdr:sp macro="" textlink="'Pivot tables'!S7">
        <xdr:nvSpPr>
          <xdr:cNvPr id="171" name="TextBox 170">
            <a:extLst>
              <a:ext uri="{FF2B5EF4-FFF2-40B4-BE49-F238E27FC236}">
                <a16:creationId xmlns:a16="http://schemas.microsoft.com/office/drawing/2014/main" id="{1C331AF7-CFE3-BB60-A9F6-D460DA8DE4EB}"/>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F5D2EA-D154-446A-B7BC-F838BC75D65A}" type="TxLink">
              <a:rPr lang="en-US" sz="1100" b="1" i="0" u="none" strike="noStrike">
                <a:solidFill>
                  <a:srgbClr val="FFFFFF"/>
                </a:solidFill>
                <a:latin typeface="Arial"/>
                <a:ea typeface="Calibri"/>
                <a:cs typeface="Arial"/>
              </a:rPr>
              <a:pPr/>
              <a:t> 9,39,036 </a:t>
            </a:fld>
            <a:endParaRPr lang="en-IN" sz="1100">
              <a:solidFill>
                <a:schemeClr val="bg1"/>
              </a:solidFill>
            </a:endParaRPr>
          </a:p>
        </xdr:txBody>
      </xdr:sp>
    </xdr:grpSp>
    <xdr:clientData/>
  </xdr:twoCellAnchor>
  <xdr:twoCellAnchor editAs="absolute">
    <xdr:from>
      <xdr:col>6</xdr:col>
      <xdr:colOff>45720</xdr:colOff>
      <xdr:row>14</xdr:row>
      <xdr:rowOff>13686</xdr:rowOff>
    </xdr:from>
    <xdr:to>
      <xdr:col>8</xdr:col>
      <xdr:colOff>143776</xdr:colOff>
      <xdr:row>16</xdr:row>
      <xdr:rowOff>121920</xdr:rowOff>
    </xdr:to>
    <xdr:grpSp>
      <xdr:nvGrpSpPr>
        <xdr:cNvPr id="172" name="Group 171">
          <a:extLst>
            <a:ext uri="{FF2B5EF4-FFF2-40B4-BE49-F238E27FC236}">
              <a16:creationId xmlns:a16="http://schemas.microsoft.com/office/drawing/2014/main" id="{1EAB4844-69C1-482F-80F0-C4C99946538A}"/>
            </a:ext>
          </a:extLst>
        </xdr:cNvPr>
        <xdr:cNvGrpSpPr/>
      </xdr:nvGrpSpPr>
      <xdr:grpSpPr>
        <a:xfrm>
          <a:off x="3724341" y="2588720"/>
          <a:ext cx="1324263" cy="476097"/>
          <a:chOff x="4778744" y="806166"/>
          <a:chExt cx="1317256" cy="473994"/>
        </a:xfrm>
      </xdr:grpSpPr>
      <xdr:pic>
        <xdr:nvPicPr>
          <xdr:cNvPr id="173" name="Graphic 172" descr="Factory">
            <a:extLst>
              <a:ext uri="{FF2B5EF4-FFF2-40B4-BE49-F238E27FC236}">
                <a16:creationId xmlns:a16="http://schemas.microsoft.com/office/drawing/2014/main" id="{D77B63AF-4333-2B22-2BA0-321B58BD002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778744" y="806166"/>
            <a:ext cx="377100" cy="469952"/>
          </a:xfrm>
          <a:prstGeom prst="rect">
            <a:avLst/>
          </a:prstGeom>
        </xdr:spPr>
      </xdr:pic>
      <xdr:sp macro="" textlink="'Pivot tables'!R8">
        <xdr:nvSpPr>
          <xdr:cNvPr id="174" name="TextBox 173">
            <a:extLst>
              <a:ext uri="{FF2B5EF4-FFF2-40B4-BE49-F238E27FC236}">
                <a16:creationId xmlns:a16="http://schemas.microsoft.com/office/drawing/2014/main" id="{4760D5B7-3905-F7EF-0D99-715C0A643F43}"/>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4FD879-CE54-42E1-AC66-117AB9B215E2}" type="TxLink">
              <a:rPr lang="en-US" sz="1100" b="1" i="0" u="none" strike="noStrike">
                <a:solidFill>
                  <a:srgbClr val="FFFFFF"/>
                </a:solidFill>
                <a:latin typeface="Arial"/>
                <a:ea typeface="Calibri"/>
                <a:cs typeface="Arial"/>
              </a:rPr>
              <a:pPr/>
              <a:t>USA</a:t>
            </a:fld>
            <a:endParaRPr lang="en-IN" sz="1100">
              <a:solidFill>
                <a:schemeClr val="bg1"/>
              </a:solidFill>
            </a:endParaRPr>
          </a:p>
        </xdr:txBody>
      </xdr:sp>
      <xdr:sp macro="" textlink="'Pivot tables'!S8">
        <xdr:nvSpPr>
          <xdr:cNvPr id="175" name="TextBox 174">
            <a:extLst>
              <a:ext uri="{FF2B5EF4-FFF2-40B4-BE49-F238E27FC236}">
                <a16:creationId xmlns:a16="http://schemas.microsoft.com/office/drawing/2014/main" id="{17C1C93F-AA80-FD55-D6D9-05BEA6B99AB7}"/>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F0A2AB-D099-4EC5-9BA8-13A943469B82}" type="TxLink">
              <a:rPr lang="en-US" sz="1100" b="1" i="0" u="none" strike="noStrike">
                <a:solidFill>
                  <a:srgbClr val="FFFFFF"/>
                </a:solidFill>
                <a:latin typeface="Arial"/>
                <a:ea typeface="Calibri"/>
                <a:cs typeface="Arial"/>
              </a:rPr>
              <a:pPr/>
              <a:t> 10,61,368 </a:t>
            </a:fld>
            <a:endParaRPr lang="en-IN" sz="1100">
              <a:solidFill>
                <a:schemeClr val="bg1"/>
              </a:solidFill>
            </a:endParaRPr>
          </a:p>
        </xdr:txBody>
      </xdr:sp>
    </xdr:grpSp>
    <xdr:clientData/>
  </xdr:twoCellAnchor>
  <xdr:twoCellAnchor editAs="absolute">
    <xdr:from>
      <xdr:col>12</xdr:col>
      <xdr:colOff>305804</xdr:colOff>
      <xdr:row>15</xdr:row>
      <xdr:rowOff>6066</xdr:rowOff>
    </xdr:from>
    <xdr:to>
      <xdr:col>14</xdr:col>
      <xdr:colOff>403860</xdr:colOff>
      <xdr:row>17</xdr:row>
      <xdr:rowOff>114300</xdr:rowOff>
    </xdr:to>
    <xdr:grpSp>
      <xdr:nvGrpSpPr>
        <xdr:cNvPr id="176" name="Group 175">
          <a:extLst>
            <a:ext uri="{FF2B5EF4-FFF2-40B4-BE49-F238E27FC236}">
              <a16:creationId xmlns:a16="http://schemas.microsoft.com/office/drawing/2014/main" id="{0ADF8CDD-F3F4-41AE-9153-84F44909EE04}"/>
            </a:ext>
          </a:extLst>
        </xdr:cNvPr>
        <xdr:cNvGrpSpPr/>
      </xdr:nvGrpSpPr>
      <xdr:grpSpPr>
        <a:xfrm>
          <a:off x="7663045" y="2765032"/>
          <a:ext cx="1324263" cy="476096"/>
          <a:chOff x="4778744" y="806166"/>
          <a:chExt cx="1317256" cy="473994"/>
        </a:xfrm>
      </xdr:grpSpPr>
      <xdr:pic>
        <xdr:nvPicPr>
          <xdr:cNvPr id="177" name="Graphic 176" descr="Factory">
            <a:extLst>
              <a:ext uri="{FF2B5EF4-FFF2-40B4-BE49-F238E27FC236}">
                <a16:creationId xmlns:a16="http://schemas.microsoft.com/office/drawing/2014/main" id="{5C3CCB16-79E1-0CBB-C0C2-9CC9E86E0ED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778744" y="806166"/>
            <a:ext cx="377100" cy="469952"/>
          </a:xfrm>
          <a:prstGeom prst="rect">
            <a:avLst/>
          </a:prstGeom>
        </xdr:spPr>
      </xdr:pic>
      <xdr:sp macro="" textlink="'Pivot tables'!R9">
        <xdr:nvSpPr>
          <xdr:cNvPr id="178" name="TextBox 177">
            <a:extLst>
              <a:ext uri="{FF2B5EF4-FFF2-40B4-BE49-F238E27FC236}">
                <a16:creationId xmlns:a16="http://schemas.microsoft.com/office/drawing/2014/main" id="{57B14BC1-2C39-8AA8-9ADD-4747FB0E8986}"/>
              </a:ext>
            </a:extLst>
          </xdr:cNvPr>
          <xdr:cNvSpPr txBox="1"/>
        </xdr:nvSpPr>
        <xdr:spPr>
          <a:xfrm>
            <a:off x="5104153" y="828750"/>
            <a:ext cx="991847" cy="26853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68BF25-824D-4C51-A01F-D0AF5902BB92}" type="TxLink">
              <a:rPr lang="en-US" sz="1100" b="1" i="0" u="none" strike="noStrike">
                <a:solidFill>
                  <a:srgbClr val="FFFFFF"/>
                </a:solidFill>
                <a:latin typeface="Arial"/>
                <a:ea typeface="Calibri"/>
                <a:cs typeface="Arial"/>
              </a:rPr>
              <a:pPr/>
              <a:t>Egypt</a:t>
            </a:fld>
            <a:endParaRPr lang="en-IN" sz="1100">
              <a:solidFill>
                <a:schemeClr val="bg1"/>
              </a:solidFill>
            </a:endParaRPr>
          </a:p>
        </xdr:txBody>
      </xdr:sp>
      <xdr:sp macro="" textlink="'Pivot tables'!S9">
        <xdr:nvSpPr>
          <xdr:cNvPr id="179" name="TextBox 178">
            <a:extLst>
              <a:ext uri="{FF2B5EF4-FFF2-40B4-BE49-F238E27FC236}">
                <a16:creationId xmlns:a16="http://schemas.microsoft.com/office/drawing/2014/main" id="{2F9C3745-EC2B-A616-38DD-4E84F1BF200D}"/>
              </a:ext>
            </a:extLst>
          </xdr:cNvPr>
          <xdr:cNvSpPr txBox="1"/>
        </xdr:nvSpPr>
        <xdr:spPr>
          <a:xfrm>
            <a:off x="5197080" y="1055439"/>
            <a:ext cx="898920" cy="22472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34B453-2F85-4969-A77B-B145000A7635}" type="TxLink">
              <a:rPr lang="en-US" sz="1100" b="1" i="0" u="none" strike="noStrike">
                <a:solidFill>
                  <a:srgbClr val="FFFFFF"/>
                </a:solidFill>
                <a:latin typeface="Arial"/>
                <a:ea typeface="Calibri"/>
                <a:cs typeface="Arial"/>
              </a:rPr>
              <a:pPr/>
              <a:t> 14,67,760 </a:t>
            </a:fld>
            <a:endParaRPr lang="en-IN" sz="1100">
              <a:solidFill>
                <a:schemeClr val="bg1"/>
              </a:solidFill>
            </a:endParaRPr>
          </a:p>
        </xdr:txBody>
      </xdr:sp>
    </xdr:grpSp>
    <xdr:clientData/>
  </xdr:twoCellAnchor>
  <xdr:twoCellAnchor editAs="absolute">
    <xdr:from>
      <xdr:col>0</xdr:col>
      <xdr:colOff>0</xdr:colOff>
      <xdr:row>0</xdr:row>
      <xdr:rowOff>0</xdr:rowOff>
    </xdr:from>
    <xdr:to>
      <xdr:col>23</xdr:col>
      <xdr:colOff>0</xdr:colOff>
      <xdr:row>2</xdr:row>
      <xdr:rowOff>4849</xdr:rowOff>
    </xdr:to>
    <xdr:grpSp>
      <xdr:nvGrpSpPr>
        <xdr:cNvPr id="181" name="Group 180">
          <a:extLst>
            <a:ext uri="{FF2B5EF4-FFF2-40B4-BE49-F238E27FC236}">
              <a16:creationId xmlns:a16="http://schemas.microsoft.com/office/drawing/2014/main" id="{35D0744B-694F-4335-BADA-AA96F798DDAC}"/>
            </a:ext>
          </a:extLst>
        </xdr:cNvPr>
        <xdr:cNvGrpSpPr/>
      </xdr:nvGrpSpPr>
      <xdr:grpSpPr>
        <a:xfrm>
          <a:off x="0" y="0"/>
          <a:ext cx="14101379" cy="372711"/>
          <a:chOff x="0" y="0"/>
          <a:chExt cx="14148000" cy="370609"/>
        </a:xfrm>
      </xdr:grpSpPr>
      <xdr:sp macro="" textlink="">
        <xdr:nvSpPr>
          <xdr:cNvPr id="182" name="Rectangle 181">
            <a:extLst>
              <a:ext uri="{FF2B5EF4-FFF2-40B4-BE49-F238E27FC236}">
                <a16:creationId xmlns:a16="http://schemas.microsoft.com/office/drawing/2014/main" id="{5177D7C3-DD96-D3B2-F4CE-869C25E878E6}"/>
              </a:ext>
            </a:extLst>
          </xdr:cNvPr>
          <xdr:cNvSpPr/>
        </xdr:nvSpPr>
        <xdr:spPr>
          <a:xfrm>
            <a:off x="0" y="0"/>
            <a:ext cx="14148000" cy="365760"/>
          </a:xfrm>
          <a:prstGeom prst="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83" name="Graphic 182" descr="Money">
            <a:extLst>
              <a:ext uri="{FF2B5EF4-FFF2-40B4-BE49-F238E27FC236}">
                <a16:creationId xmlns:a16="http://schemas.microsoft.com/office/drawing/2014/main" id="{ED12D44F-F784-8311-4D33-92F46B54181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rcRect/>
          <a:stretch/>
        </xdr:blipFill>
        <xdr:spPr>
          <a:xfrm>
            <a:off x="40871" y="10391"/>
            <a:ext cx="360218" cy="360218"/>
          </a:xfrm>
          <a:prstGeom prst="rect">
            <a:avLst/>
          </a:prstGeom>
        </xdr:spPr>
      </xdr:pic>
      <xdr:sp macro="" textlink="">
        <xdr:nvSpPr>
          <xdr:cNvPr id="185" name="TextBox 184">
            <a:hlinkClick xmlns:r="http://schemas.openxmlformats.org/officeDocument/2006/relationships" r:id="rId20" tooltip="www.google.com"/>
            <a:extLst>
              <a:ext uri="{FF2B5EF4-FFF2-40B4-BE49-F238E27FC236}">
                <a16:creationId xmlns:a16="http://schemas.microsoft.com/office/drawing/2014/main" id="{B39EC58B-883E-EE31-2103-390A9FE28CE1}"/>
              </a:ext>
            </a:extLst>
          </xdr:cNvPr>
          <xdr:cNvSpPr txBox="1"/>
        </xdr:nvSpPr>
        <xdr:spPr>
          <a:xfrm>
            <a:off x="5615137" y="60960"/>
            <a:ext cx="625643"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sp macro="" textlink="">
        <xdr:nvSpPr>
          <xdr:cNvPr id="186" name="TextBox 185">
            <a:hlinkClick xmlns:r="http://schemas.openxmlformats.org/officeDocument/2006/relationships" r:id="rId21" tooltip="Project Status"/>
            <a:extLst>
              <a:ext uri="{FF2B5EF4-FFF2-40B4-BE49-F238E27FC236}">
                <a16:creationId xmlns:a16="http://schemas.microsoft.com/office/drawing/2014/main" id="{6C2371A2-9023-DD43-DBE8-4F540E417A09}"/>
              </a:ext>
            </a:extLst>
          </xdr:cNvPr>
          <xdr:cNvSpPr txBox="1"/>
        </xdr:nvSpPr>
        <xdr:spPr>
          <a:xfrm>
            <a:off x="13075920" y="60960"/>
            <a:ext cx="10076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Project Status</a:t>
            </a:r>
          </a:p>
        </xdr:txBody>
      </xdr:sp>
      <xdr:sp macro="" textlink="">
        <xdr:nvSpPr>
          <xdr:cNvPr id="187" name="TextBox 186">
            <a:hlinkClick xmlns:r="http://schemas.openxmlformats.org/officeDocument/2006/relationships" r:id="rId22" tooltip="Income Sources"/>
            <a:extLst>
              <a:ext uri="{FF2B5EF4-FFF2-40B4-BE49-F238E27FC236}">
                <a16:creationId xmlns:a16="http://schemas.microsoft.com/office/drawing/2014/main" id="{0FD76EDD-432A-7AD0-D11C-DA56C87607EC}"/>
              </a:ext>
            </a:extLst>
          </xdr:cNvPr>
          <xdr:cNvSpPr txBox="1"/>
        </xdr:nvSpPr>
        <xdr:spPr>
          <a:xfrm>
            <a:off x="9517380" y="68580"/>
            <a:ext cx="1409700" cy="243840"/>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Income Sources</a:t>
            </a:r>
          </a:p>
        </xdr:txBody>
      </xdr:sp>
      <xdr:sp macro="" textlink="">
        <xdr:nvSpPr>
          <xdr:cNvPr id="188" name="TextBox 187">
            <a:hlinkClick xmlns:r="http://schemas.openxmlformats.org/officeDocument/2006/relationships" r:id="rId23" tooltip="Sales Process"/>
            <a:extLst>
              <a:ext uri="{FF2B5EF4-FFF2-40B4-BE49-F238E27FC236}">
                <a16:creationId xmlns:a16="http://schemas.microsoft.com/office/drawing/2014/main" id="{75AA6489-2414-046D-3B55-818A53FE573B}"/>
              </a:ext>
            </a:extLst>
          </xdr:cNvPr>
          <xdr:cNvSpPr txBox="1"/>
        </xdr:nvSpPr>
        <xdr:spPr>
          <a:xfrm>
            <a:off x="11948160" y="64846"/>
            <a:ext cx="1007604" cy="22710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Process</a:t>
            </a:r>
          </a:p>
        </xdr:txBody>
      </xdr:sp>
      <xdr:sp macro="" textlink="">
        <xdr:nvSpPr>
          <xdr:cNvPr id="189" name="TextBox 188">
            <a:hlinkClick xmlns:r="http://schemas.openxmlformats.org/officeDocument/2006/relationships" r:id="rId24" tooltip="Geographically"/>
            <a:extLst>
              <a:ext uri="{FF2B5EF4-FFF2-40B4-BE49-F238E27FC236}">
                <a16:creationId xmlns:a16="http://schemas.microsoft.com/office/drawing/2014/main" id="{2A1910B5-21B7-A9B7-1FA3-AB77B8862632}"/>
              </a:ext>
            </a:extLst>
          </xdr:cNvPr>
          <xdr:cNvSpPr txBox="1"/>
        </xdr:nvSpPr>
        <xdr:spPr>
          <a:xfrm>
            <a:off x="10796386" y="68580"/>
            <a:ext cx="1060334" cy="24981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Geographically</a:t>
            </a:r>
          </a:p>
        </xdr:txBody>
      </xdr:sp>
      <xdr:pic>
        <xdr:nvPicPr>
          <xdr:cNvPr id="190" name="Graphic 189" descr="Compass">
            <a:extLst>
              <a:ext uri="{FF2B5EF4-FFF2-40B4-BE49-F238E27FC236}">
                <a16:creationId xmlns:a16="http://schemas.microsoft.com/office/drawing/2014/main" id="{0CE1ED0F-F987-264A-4241-5AC0C9BEED2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353966" y="65686"/>
            <a:ext cx="264869" cy="264869"/>
          </a:xfrm>
          <a:prstGeom prst="rect">
            <a:avLst/>
          </a:prstGeom>
        </xdr:spPr>
      </xdr:pic>
      <xdr:sp macro="" textlink="">
        <xdr:nvSpPr>
          <xdr:cNvPr id="191" name="Flowchart: Alternate Process 190">
            <a:extLst>
              <a:ext uri="{FF2B5EF4-FFF2-40B4-BE49-F238E27FC236}">
                <a16:creationId xmlns:a16="http://schemas.microsoft.com/office/drawing/2014/main" id="{B09ADD68-71C8-19DD-0551-30F5EFF1E851}"/>
              </a:ext>
            </a:extLst>
          </xdr:cNvPr>
          <xdr:cNvSpPr/>
        </xdr:nvSpPr>
        <xdr:spPr>
          <a:xfrm>
            <a:off x="963192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92" name="Flowchart: Alternate Process 191">
            <a:extLst>
              <a:ext uri="{FF2B5EF4-FFF2-40B4-BE49-F238E27FC236}">
                <a16:creationId xmlns:a16="http://schemas.microsoft.com/office/drawing/2014/main" id="{2FD1E6BC-6906-ED3B-0FA3-D0031BE95456}"/>
              </a:ext>
            </a:extLst>
          </xdr:cNvPr>
          <xdr:cNvSpPr/>
        </xdr:nvSpPr>
        <xdr:spPr>
          <a:xfrm>
            <a:off x="1092708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93" name="Flowchart: Alternate Process 192">
            <a:extLst>
              <a:ext uri="{FF2B5EF4-FFF2-40B4-BE49-F238E27FC236}">
                <a16:creationId xmlns:a16="http://schemas.microsoft.com/office/drawing/2014/main" id="{17F3C822-40A0-99A6-E4BE-F1B197479CD2}"/>
              </a:ext>
            </a:extLst>
          </xdr:cNvPr>
          <xdr:cNvSpPr/>
        </xdr:nvSpPr>
        <xdr:spPr>
          <a:xfrm>
            <a:off x="13175220" y="327480"/>
            <a:ext cx="396000" cy="3636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94" name="Flowchart: Alternate Process 193">
            <a:extLst>
              <a:ext uri="{FF2B5EF4-FFF2-40B4-BE49-F238E27FC236}">
                <a16:creationId xmlns:a16="http://schemas.microsoft.com/office/drawing/2014/main" id="{E1DD2197-BBFC-F7C8-247A-38A81C110BFF}"/>
              </a:ext>
            </a:extLst>
          </xdr:cNvPr>
          <xdr:cNvSpPr/>
        </xdr:nvSpPr>
        <xdr:spPr>
          <a:xfrm>
            <a:off x="12039600" y="31242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60960</xdr:colOff>
      <xdr:row>10</xdr:row>
      <xdr:rowOff>160020</xdr:rowOff>
    </xdr:from>
    <xdr:to>
      <xdr:col>5</xdr:col>
      <xdr:colOff>327660</xdr:colOff>
      <xdr:row>19</xdr:row>
      <xdr:rowOff>83820</xdr:rowOff>
    </xdr:to>
    <xdr:grpSp>
      <xdr:nvGrpSpPr>
        <xdr:cNvPr id="20" name="Group 19">
          <a:extLst>
            <a:ext uri="{FF2B5EF4-FFF2-40B4-BE49-F238E27FC236}">
              <a16:creationId xmlns:a16="http://schemas.microsoft.com/office/drawing/2014/main" id="{E14E66D5-F23A-C39A-EE95-21F9DFB175C9}"/>
            </a:ext>
          </a:extLst>
        </xdr:cNvPr>
        <xdr:cNvGrpSpPr/>
      </xdr:nvGrpSpPr>
      <xdr:grpSpPr>
        <a:xfrm>
          <a:off x="60960" y="1999330"/>
          <a:ext cx="3332217" cy="1579180"/>
          <a:chOff x="60960" y="1988820"/>
          <a:chExt cx="3314700" cy="1569720"/>
        </a:xfrm>
      </xdr:grpSpPr>
      <xdr:grpSp>
        <xdr:nvGrpSpPr>
          <xdr:cNvPr id="152" name="Group 151">
            <a:extLst>
              <a:ext uri="{FF2B5EF4-FFF2-40B4-BE49-F238E27FC236}">
                <a16:creationId xmlns:a16="http://schemas.microsoft.com/office/drawing/2014/main" id="{F58ED53C-7687-4D19-657C-0DD6574FD8C2}"/>
              </a:ext>
            </a:extLst>
          </xdr:cNvPr>
          <xdr:cNvGrpSpPr/>
        </xdr:nvGrpSpPr>
        <xdr:grpSpPr>
          <a:xfrm>
            <a:off x="327660" y="2042160"/>
            <a:ext cx="3048000" cy="1497159"/>
            <a:chOff x="233279" y="1709523"/>
            <a:chExt cx="3164629" cy="1527017"/>
          </a:xfrm>
        </xdr:grpSpPr>
        <xdr:grpSp>
          <xdr:nvGrpSpPr>
            <xdr:cNvPr id="146" name="Group 145">
              <a:extLst>
                <a:ext uri="{FF2B5EF4-FFF2-40B4-BE49-F238E27FC236}">
                  <a16:creationId xmlns:a16="http://schemas.microsoft.com/office/drawing/2014/main" id="{9BD567C1-EB28-B3C6-4695-AD2E610E993D}"/>
                </a:ext>
              </a:extLst>
            </xdr:cNvPr>
            <xdr:cNvGrpSpPr/>
          </xdr:nvGrpSpPr>
          <xdr:grpSpPr>
            <a:xfrm>
              <a:off x="359122" y="1709523"/>
              <a:ext cx="3020555" cy="264349"/>
              <a:chOff x="273577" y="1919462"/>
              <a:chExt cx="3020555" cy="264349"/>
            </a:xfrm>
          </xdr:grpSpPr>
          <xdr:sp macro="" textlink="'Pivot tables'!B4">
            <xdr:nvSpPr>
              <xdr:cNvPr id="65" name="TextBox 64">
                <a:extLst>
                  <a:ext uri="{FF2B5EF4-FFF2-40B4-BE49-F238E27FC236}">
                    <a16:creationId xmlns:a16="http://schemas.microsoft.com/office/drawing/2014/main" id="{F0FD10FD-F256-A04E-F2D6-BDFFA9C4AE4B}"/>
                  </a:ext>
                </a:extLst>
              </xdr:cNvPr>
              <xdr:cNvSpPr txBox="1"/>
            </xdr:nvSpPr>
            <xdr:spPr>
              <a:xfrm>
                <a:off x="273577" y="1919462"/>
                <a:ext cx="1008516" cy="26434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ABE2FA-1474-4EE2-B855-4893C220EA4A}" type="TxLink">
                  <a:rPr lang="en-US" sz="1100" b="1" i="0" u="none" strike="noStrike">
                    <a:ln>
                      <a:solidFill>
                        <a:schemeClr val="bg1"/>
                      </a:solidFill>
                    </a:ln>
                    <a:solidFill>
                      <a:srgbClr val="FFFFFF"/>
                    </a:solidFill>
                    <a:latin typeface="+mn-lt"/>
                    <a:ea typeface="Calibri"/>
                    <a:cs typeface="Arial" panose="020B0604020202020204" pitchFamily="34" charset="0"/>
                  </a:rPr>
                  <a:pPr algn="ctr"/>
                  <a:t>Brazil</a:t>
                </a:fld>
                <a:endParaRPr lang="en-IN" sz="1100">
                  <a:ln>
                    <a:solidFill>
                      <a:schemeClr val="bg1"/>
                    </a:solidFill>
                  </a:ln>
                  <a:latin typeface="+mn-lt"/>
                  <a:cs typeface="Arial" panose="020B0604020202020204" pitchFamily="34" charset="0"/>
                </a:endParaRPr>
              </a:p>
            </xdr:txBody>
          </xdr:sp>
          <xdr:sp macro="" textlink="'Pivot tables'!C4">
            <xdr:nvSpPr>
              <xdr:cNvPr id="66" name="TextBox 65">
                <a:extLst>
                  <a:ext uri="{FF2B5EF4-FFF2-40B4-BE49-F238E27FC236}">
                    <a16:creationId xmlns:a16="http://schemas.microsoft.com/office/drawing/2014/main" id="{98C8B6AA-EB22-441C-8E0D-9156E552521F}"/>
                  </a:ext>
                </a:extLst>
              </xdr:cNvPr>
              <xdr:cNvSpPr txBox="1"/>
            </xdr:nvSpPr>
            <xdr:spPr>
              <a:xfrm>
                <a:off x="1312424" y="1919462"/>
                <a:ext cx="1008516" cy="234977"/>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82B6A9-0A35-4ADD-9AFD-31A2539202DB}" type="TxLink">
                  <a:rPr lang="en-US" sz="1100" b="1" i="0" u="none" strike="noStrike">
                    <a:solidFill>
                      <a:srgbClr val="FFFFFF"/>
                    </a:solidFill>
                    <a:latin typeface="Calibri"/>
                    <a:ea typeface="Calibri"/>
                    <a:cs typeface="Calibri"/>
                  </a:rPr>
                  <a:pPr algn="ctr"/>
                  <a:t>516888</a:t>
                </a:fld>
                <a:endParaRPr lang="en-IN" sz="1100">
                  <a:latin typeface="Arial" panose="020B0604020202020204" pitchFamily="34" charset="0"/>
                  <a:cs typeface="Arial" panose="020B0604020202020204" pitchFamily="34" charset="0"/>
                </a:endParaRPr>
              </a:p>
            </xdr:txBody>
          </xdr:sp>
          <xdr:sp macro="" textlink="'Pivot tables'!D4">
            <xdr:nvSpPr>
              <xdr:cNvPr id="67" name="TextBox 66">
                <a:extLst>
                  <a:ext uri="{FF2B5EF4-FFF2-40B4-BE49-F238E27FC236}">
                    <a16:creationId xmlns:a16="http://schemas.microsoft.com/office/drawing/2014/main" id="{39784CF5-24E1-4B4A-B67D-30EA7D9B74F1}"/>
                  </a:ext>
                </a:extLst>
              </xdr:cNvPr>
              <xdr:cNvSpPr txBox="1"/>
            </xdr:nvSpPr>
            <xdr:spPr>
              <a:xfrm>
                <a:off x="2295601" y="1919462"/>
                <a:ext cx="998531" cy="22763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B77971-B7A2-44B9-B7ED-45F83BC04748}" type="TxLink">
                  <a:rPr lang="en-US" sz="1100" b="1" i="0" u="none" strike="noStrike">
                    <a:solidFill>
                      <a:srgbClr val="FFFFFF"/>
                    </a:solidFill>
                    <a:latin typeface="Calibri"/>
                    <a:ea typeface="Calibri"/>
                    <a:cs typeface="Calibri"/>
                  </a:rPr>
                  <a:pPr algn="ctr"/>
                  <a:t>9.75%</a:t>
                </a:fld>
                <a:endParaRPr lang="en-IN" sz="1100">
                  <a:latin typeface="Arial" panose="020B0604020202020204" pitchFamily="34" charset="0"/>
                  <a:cs typeface="Arial" panose="020B0604020202020204" pitchFamily="34" charset="0"/>
                </a:endParaRPr>
              </a:p>
            </xdr:txBody>
          </xdr:sp>
        </xdr:grpSp>
        <xdr:grpSp>
          <xdr:nvGrpSpPr>
            <xdr:cNvPr id="147" name="Group 146">
              <a:extLst>
                <a:ext uri="{FF2B5EF4-FFF2-40B4-BE49-F238E27FC236}">
                  <a16:creationId xmlns:a16="http://schemas.microsoft.com/office/drawing/2014/main" id="{D1EC56A4-10DA-53FC-2F72-697C1F274F14}"/>
                </a:ext>
              </a:extLst>
            </xdr:cNvPr>
            <xdr:cNvGrpSpPr/>
          </xdr:nvGrpSpPr>
          <xdr:grpSpPr>
            <a:xfrm>
              <a:off x="359314" y="1983851"/>
              <a:ext cx="3020555" cy="222314"/>
              <a:chOff x="265994" y="2303975"/>
              <a:chExt cx="3020555" cy="266336"/>
            </a:xfrm>
          </xdr:grpSpPr>
          <xdr:sp macro="" textlink="'Pivot tables'!B5">
            <xdr:nvSpPr>
              <xdr:cNvPr id="70" name="TextBox 69">
                <a:extLst>
                  <a:ext uri="{FF2B5EF4-FFF2-40B4-BE49-F238E27FC236}">
                    <a16:creationId xmlns:a16="http://schemas.microsoft.com/office/drawing/2014/main" id="{B3588A93-4056-7E5F-570B-67B07437744E}"/>
                  </a:ext>
                </a:extLst>
              </xdr:cNvPr>
              <xdr:cNvSpPr txBox="1"/>
            </xdr:nvSpPr>
            <xdr:spPr>
              <a:xfrm>
                <a:off x="265994" y="2311171"/>
                <a:ext cx="1008516" cy="25914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BDD475-45FD-4F5D-B885-F0311BA123B4}" type="TxLink">
                  <a:rPr lang="en-US" sz="1100" b="1" i="0" u="none" strike="noStrike">
                    <a:ln>
                      <a:solidFill>
                        <a:schemeClr val="bg1"/>
                      </a:solidFill>
                    </a:ln>
                    <a:solidFill>
                      <a:srgbClr val="FFFFFF"/>
                    </a:solidFill>
                    <a:latin typeface="Calibri"/>
                    <a:ea typeface="Calibri"/>
                    <a:cs typeface="Calibri"/>
                  </a:rPr>
                  <a:pPr algn="ctr"/>
                  <a:t>Canada</a:t>
                </a:fld>
                <a:endParaRPr lang="en-IN" sz="1100">
                  <a:ln>
                    <a:solidFill>
                      <a:schemeClr val="bg1"/>
                    </a:solidFill>
                  </a:ln>
                  <a:latin typeface="Arial" panose="020B0604020202020204" pitchFamily="34" charset="0"/>
                  <a:cs typeface="Arial" panose="020B0604020202020204" pitchFamily="34" charset="0"/>
                </a:endParaRPr>
              </a:p>
            </xdr:txBody>
          </xdr:sp>
          <xdr:sp macro="" textlink="'Pivot tables'!C5">
            <xdr:nvSpPr>
              <xdr:cNvPr id="71" name="TextBox 70">
                <a:extLst>
                  <a:ext uri="{FF2B5EF4-FFF2-40B4-BE49-F238E27FC236}">
                    <a16:creationId xmlns:a16="http://schemas.microsoft.com/office/drawing/2014/main" id="{7A53B740-38B5-9922-5AD2-BA84D84A43DE}"/>
                  </a:ext>
                </a:extLst>
              </xdr:cNvPr>
              <xdr:cNvSpPr txBox="1"/>
            </xdr:nvSpPr>
            <xdr:spPr>
              <a:xfrm>
                <a:off x="1312424" y="2303975"/>
                <a:ext cx="1008516" cy="230348"/>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942917-13B1-40BD-BA9C-57847A8897F4}" type="TxLink">
                  <a:rPr lang="en-US" sz="1100" b="1" i="0" u="none" strike="noStrike">
                    <a:solidFill>
                      <a:srgbClr val="FFFFFF"/>
                    </a:solidFill>
                    <a:latin typeface="Calibri"/>
                    <a:ea typeface="Calibri"/>
                    <a:cs typeface="Calibri"/>
                  </a:rPr>
                  <a:pPr algn="ctr"/>
                  <a:t>523248</a:t>
                </a:fld>
                <a:endParaRPr lang="en-IN" sz="1100">
                  <a:latin typeface="Arial" panose="020B0604020202020204" pitchFamily="34" charset="0"/>
                  <a:cs typeface="Arial" panose="020B0604020202020204" pitchFamily="34" charset="0"/>
                </a:endParaRPr>
              </a:p>
            </xdr:txBody>
          </xdr:sp>
          <xdr:sp macro="" textlink="'Pivot tables'!D5">
            <xdr:nvSpPr>
              <xdr:cNvPr id="72" name="TextBox 71">
                <a:extLst>
                  <a:ext uri="{FF2B5EF4-FFF2-40B4-BE49-F238E27FC236}">
                    <a16:creationId xmlns:a16="http://schemas.microsoft.com/office/drawing/2014/main" id="{CE1716B4-C74A-2D8C-7CD9-A5AD96FE8F1A}"/>
                  </a:ext>
                </a:extLst>
              </xdr:cNvPr>
              <xdr:cNvSpPr txBox="1"/>
            </xdr:nvSpPr>
            <xdr:spPr>
              <a:xfrm>
                <a:off x="2288018" y="2311175"/>
                <a:ext cx="998531" cy="22314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945E19-3909-41C5-A87C-BEDAB363709E}" type="TxLink">
                  <a:rPr lang="en-US" sz="1100" b="1" i="0" u="none" strike="noStrike">
                    <a:solidFill>
                      <a:srgbClr val="FFFFFF"/>
                    </a:solidFill>
                    <a:latin typeface="Calibri"/>
                    <a:ea typeface="Calibri"/>
                    <a:cs typeface="Calibri"/>
                  </a:rPr>
                  <a:pPr algn="ctr"/>
                  <a:t>9.87%</a:t>
                </a:fld>
                <a:endParaRPr lang="en-IN" sz="1100">
                  <a:latin typeface="Arial" panose="020B0604020202020204" pitchFamily="34" charset="0"/>
                  <a:cs typeface="Arial" panose="020B0604020202020204" pitchFamily="34" charset="0"/>
                </a:endParaRPr>
              </a:p>
            </xdr:txBody>
          </xdr:sp>
        </xdr:grpSp>
        <xdr:grpSp>
          <xdr:nvGrpSpPr>
            <xdr:cNvPr id="148" name="Group 147">
              <a:extLst>
                <a:ext uri="{FF2B5EF4-FFF2-40B4-BE49-F238E27FC236}">
                  <a16:creationId xmlns:a16="http://schemas.microsoft.com/office/drawing/2014/main" id="{D3CC420F-B69E-1F89-5F45-EB5FA1889002}"/>
                </a:ext>
              </a:extLst>
            </xdr:cNvPr>
            <xdr:cNvGrpSpPr/>
          </xdr:nvGrpSpPr>
          <xdr:grpSpPr>
            <a:xfrm>
              <a:off x="351337" y="2242158"/>
              <a:ext cx="3020555" cy="204126"/>
              <a:chOff x="273577" y="2690480"/>
              <a:chExt cx="3020555" cy="271692"/>
            </a:xfrm>
          </xdr:grpSpPr>
          <xdr:sp macro="" textlink="'Pivot tables'!B6">
            <xdr:nvSpPr>
              <xdr:cNvPr id="74" name="TextBox 73">
                <a:extLst>
                  <a:ext uri="{FF2B5EF4-FFF2-40B4-BE49-F238E27FC236}">
                    <a16:creationId xmlns:a16="http://schemas.microsoft.com/office/drawing/2014/main" id="{D0DCEB74-A377-D7DD-1109-54679D939F1F}"/>
                  </a:ext>
                </a:extLst>
              </xdr:cNvPr>
              <xdr:cNvSpPr txBox="1"/>
            </xdr:nvSpPr>
            <xdr:spPr>
              <a:xfrm>
                <a:off x="273577" y="2697823"/>
                <a:ext cx="1008516" cy="26434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56D73A4-6323-44B0-8067-EB52940C0F79}" type="TxLink">
                  <a:rPr lang="en-US" sz="1100" b="1" i="0" u="none" strike="noStrike">
                    <a:ln>
                      <a:solidFill>
                        <a:schemeClr val="bg1"/>
                      </a:solidFill>
                    </a:ln>
                    <a:solidFill>
                      <a:srgbClr val="FFFFFF"/>
                    </a:solidFill>
                    <a:latin typeface="Calibri"/>
                    <a:ea typeface="Calibri"/>
                    <a:cs typeface="Calibri"/>
                  </a:rPr>
                  <a:pPr algn="ctr"/>
                  <a:t>United Kingdom</a:t>
                </a:fld>
                <a:endParaRPr lang="en-IN" sz="1100">
                  <a:ln>
                    <a:solidFill>
                      <a:schemeClr val="bg1"/>
                    </a:solidFill>
                  </a:ln>
                  <a:latin typeface="Arial" panose="020B0604020202020204" pitchFamily="34" charset="0"/>
                  <a:cs typeface="Arial" panose="020B0604020202020204" pitchFamily="34" charset="0"/>
                </a:endParaRPr>
              </a:p>
            </xdr:txBody>
          </xdr:sp>
          <xdr:sp macro="" textlink="'Pivot tables'!C6">
            <xdr:nvSpPr>
              <xdr:cNvPr id="75" name="TextBox 74">
                <a:extLst>
                  <a:ext uri="{FF2B5EF4-FFF2-40B4-BE49-F238E27FC236}">
                    <a16:creationId xmlns:a16="http://schemas.microsoft.com/office/drawing/2014/main" id="{F99A317F-469C-7C93-EB94-EA03931B2BED}"/>
                  </a:ext>
                </a:extLst>
              </xdr:cNvPr>
              <xdr:cNvSpPr txBox="1"/>
            </xdr:nvSpPr>
            <xdr:spPr>
              <a:xfrm>
                <a:off x="1320007" y="2690480"/>
                <a:ext cx="1008516" cy="234977"/>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2CDEB4C-2691-4AAA-B55A-220D3B84B5B6}" type="TxLink">
                  <a:rPr lang="en-US" sz="1100" b="1" i="0" u="none" strike="noStrike">
                    <a:solidFill>
                      <a:srgbClr val="FFFFFF"/>
                    </a:solidFill>
                    <a:latin typeface="Calibri"/>
                    <a:ea typeface="Calibri"/>
                    <a:cs typeface="Calibri"/>
                  </a:rPr>
                  <a:pPr algn="ctr"/>
                  <a:t>792892</a:t>
                </a:fld>
                <a:endParaRPr lang="en-IN" sz="1100">
                  <a:latin typeface="Arial" panose="020B0604020202020204" pitchFamily="34" charset="0"/>
                  <a:cs typeface="Arial" panose="020B0604020202020204" pitchFamily="34" charset="0"/>
                </a:endParaRPr>
              </a:p>
            </xdr:txBody>
          </xdr:sp>
          <xdr:sp macro="" textlink="'Pivot tables'!D6">
            <xdr:nvSpPr>
              <xdr:cNvPr id="76" name="TextBox 75">
                <a:extLst>
                  <a:ext uri="{FF2B5EF4-FFF2-40B4-BE49-F238E27FC236}">
                    <a16:creationId xmlns:a16="http://schemas.microsoft.com/office/drawing/2014/main" id="{CBD80320-879E-358B-B174-5B9721092769}"/>
                  </a:ext>
                </a:extLst>
              </xdr:cNvPr>
              <xdr:cNvSpPr txBox="1"/>
            </xdr:nvSpPr>
            <xdr:spPr>
              <a:xfrm>
                <a:off x="2295601" y="2697823"/>
                <a:ext cx="998531" cy="22763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FDB3F1-576C-44BA-94D2-A4C73D17D05E}" type="TxLink">
                  <a:rPr lang="en-US" sz="1100" b="1" i="0" u="none" strike="noStrike">
                    <a:solidFill>
                      <a:srgbClr val="FFFFFF"/>
                    </a:solidFill>
                    <a:latin typeface="Calibri"/>
                    <a:ea typeface="Calibri"/>
                    <a:cs typeface="Calibri"/>
                  </a:rPr>
                  <a:pPr algn="ctr"/>
                  <a:t>14.96%</a:t>
                </a:fld>
                <a:endParaRPr lang="en-IN" sz="1100">
                  <a:latin typeface="Arial" panose="020B0604020202020204" pitchFamily="34" charset="0"/>
                  <a:cs typeface="Arial" panose="020B0604020202020204" pitchFamily="34" charset="0"/>
                </a:endParaRPr>
              </a:p>
            </xdr:txBody>
          </xdr:sp>
        </xdr:grpSp>
        <xdr:grpSp>
          <xdr:nvGrpSpPr>
            <xdr:cNvPr id="151" name="Group 150">
              <a:extLst>
                <a:ext uri="{FF2B5EF4-FFF2-40B4-BE49-F238E27FC236}">
                  <a16:creationId xmlns:a16="http://schemas.microsoft.com/office/drawing/2014/main" id="{C990DA07-E691-0136-0501-75513922EE46}"/>
                </a:ext>
              </a:extLst>
            </xdr:cNvPr>
            <xdr:cNvGrpSpPr/>
          </xdr:nvGrpSpPr>
          <xdr:grpSpPr>
            <a:xfrm>
              <a:off x="354026" y="2989547"/>
              <a:ext cx="3020555" cy="246993"/>
              <a:chOff x="265994" y="3894737"/>
              <a:chExt cx="3020555" cy="271692"/>
            </a:xfrm>
          </xdr:grpSpPr>
          <xdr:sp macro="" textlink="'Pivot tables'!B9">
            <xdr:nvSpPr>
              <xdr:cNvPr id="82" name="TextBox 81">
                <a:extLst>
                  <a:ext uri="{FF2B5EF4-FFF2-40B4-BE49-F238E27FC236}">
                    <a16:creationId xmlns:a16="http://schemas.microsoft.com/office/drawing/2014/main" id="{9A8572BA-446A-7E49-748E-F30932DAC7AC}"/>
                  </a:ext>
                </a:extLst>
              </xdr:cNvPr>
              <xdr:cNvSpPr txBox="1"/>
            </xdr:nvSpPr>
            <xdr:spPr>
              <a:xfrm>
                <a:off x="265994" y="3902080"/>
                <a:ext cx="1008516" cy="26434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A387C7-C3DF-402F-8A10-5AC02228B31C}" type="TxLink">
                  <a:rPr lang="en-US" sz="1100" b="1" i="0" u="none" strike="noStrike">
                    <a:ln>
                      <a:solidFill>
                        <a:schemeClr val="bg1"/>
                      </a:solidFill>
                    </a:ln>
                    <a:solidFill>
                      <a:srgbClr val="FFFFFF"/>
                    </a:solidFill>
                    <a:latin typeface="Calibri"/>
                    <a:ea typeface="Calibri"/>
                    <a:cs typeface="Calibri"/>
                  </a:rPr>
                  <a:pPr algn="ctr"/>
                  <a:t>Egypt</a:t>
                </a:fld>
                <a:endParaRPr lang="en-IN" sz="1100">
                  <a:ln>
                    <a:solidFill>
                      <a:schemeClr val="bg1"/>
                    </a:solidFill>
                  </a:ln>
                  <a:latin typeface="Arial" panose="020B0604020202020204" pitchFamily="34" charset="0"/>
                  <a:cs typeface="Arial" panose="020B0604020202020204" pitchFamily="34" charset="0"/>
                </a:endParaRPr>
              </a:p>
            </xdr:txBody>
          </xdr:sp>
          <xdr:sp macro="" textlink="'Pivot tables'!C9">
            <xdr:nvSpPr>
              <xdr:cNvPr id="83" name="TextBox 82">
                <a:extLst>
                  <a:ext uri="{FF2B5EF4-FFF2-40B4-BE49-F238E27FC236}">
                    <a16:creationId xmlns:a16="http://schemas.microsoft.com/office/drawing/2014/main" id="{1BB70D90-9675-E2E8-C42E-BFB5306B802C}"/>
                  </a:ext>
                </a:extLst>
              </xdr:cNvPr>
              <xdr:cNvSpPr txBox="1"/>
            </xdr:nvSpPr>
            <xdr:spPr>
              <a:xfrm>
                <a:off x="1312424" y="3894737"/>
                <a:ext cx="1008516" cy="234977"/>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55F756-A447-4F3F-BFAD-4A1D3B656E94}" type="TxLink">
                  <a:rPr lang="en-US" sz="1100" b="1" i="0" u="none" strike="noStrike">
                    <a:solidFill>
                      <a:srgbClr val="FFFFFF"/>
                    </a:solidFill>
                    <a:latin typeface="Calibri"/>
                    <a:ea typeface="Calibri"/>
                    <a:cs typeface="Calibri"/>
                  </a:rPr>
                  <a:pPr algn="ctr"/>
                  <a:t>1467760</a:t>
                </a:fld>
                <a:endParaRPr lang="en-IN" sz="1100">
                  <a:latin typeface="Arial" panose="020B0604020202020204" pitchFamily="34" charset="0"/>
                  <a:cs typeface="Arial" panose="020B0604020202020204" pitchFamily="34" charset="0"/>
                </a:endParaRPr>
              </a:p>
            </xdr:txBody>
          </xdr:sp>
          <xdr:sp macro="" textlink="'Pivot tables'!D9">
            <xdr:nvSpPr>
              <xdr:cNvPr id="84" name="TextBox 83">
                <a:extLst>
                  <a:ext uri="{FF2B5EF4-FFF2-40B4-BE49-F238E27FC236}">
                    <a16:creationId xmlns:a16="http://schemas.microsoft.com/office/drawing/2014/main" id="{FBD59CE9-54F1-0675-A7E2-0BFD8A8AD1CE}"/>
                  </a:ext>
                </a:extLst>
              </xdr:cNvPr>
              <xdr:cNvSpPr txBox="1"/>
            </xdr:nvSpPr>
            <xdr:spPr>
              <a:xfrm>
                <a:off x="2288018" y="3902080"/>
                <a:ext cx="998531" cy="22763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26F3A7D-4269-473D-855C-2712F218244D}" type="TxLink">
                  <a:rPr lang="en-US" sz="1100" b="1" i="0" u="none" strike="noStrike">
                    <a:solidFill>
                      <a:srgbClr val="FFFFFF"/>
                    </a:solidFill>
                    <a:latin typeface="Calibri"/>
                    <a:ea typeface="Calibri"/>
                    <a:cs typeface="Calibri"/>
                  </a:rPr>
                  <a:pPr algn="ctr"/>
                  <a:t>27.69%</a:t>
                </a:fld>
                <a:endParaRPr lang="en-IN" sz="1100">
                  <a:latin typeface="Arial" panose="020B0604020202020204" pitchFamily="34" charset="0"/>
                  <a:cs typeface="Arial" panose="020B0604020202020204" pitchFamily="34" charset="0"/>
                </a:endParaRPr>
              </a:p>
            </xdr:txBody>
          </xdr:sp>
        </xdr:grpSp>
        <xdr:grpSp>
          <xdr:nvGrpSpPr>
            <xdr:cNvPr id="149" name="Group 148">
              <a:extLst>
                <a:ext uri="{FF2B5EF4-FFF2-40B4-BE49-F238E27FC236}">
                  <a16:creationId xmlns:a16="http://schemas.microsoft.com/office/drawing/2014/main" id="{CB4A9874-FF36-BAFB-DF27-BE7BF2740241}"/>
                </a:ext>
              </a:extLst>
            </xdr:cNvPr>
            <xdr:cNvGrpSpPr/>
          </xdr:nvGrpSpPr>
          <xdr:grpSpPr>
            <a:xfrm>
              <a:off x="361802" y="2495422"/>
              <a:ext cx="3020555" cy="224539"/>
              <a:chOff x="265994" y="3101690"/>
              <a:chExt cx="3020555" cy="271692"/>
            </a:xfrm>
          </xdr:grpSpPr>
          <xdr:sp macro="" textlink="'Pivot tables'!B7">
            <xdr:nvSpPr>
              <xdr:cNvPr id="86" name="TextBox 85">
                <a:extLst>
                  <a:ext uri="{FF2B5EF4-FFF2-40B4-BE49-F238E27FC236}">
                    <a16:creationId xmlns:a16="http://schemas.microsoft.com/office/drawing/2014/main" id="{871EA310-223F-DAF2-F4E2-D35AF249B43B}"/>
                  </a:ext>
                </a:extLst>
              </xdr:cNvPr>
              <xdr:cNvSpPr txBox="1"/>
            </xdr:nvSpPr>
            <xdr:spPr>
              <a:xfrm>
                <a:off x="265994" y="3109033"/>
                <a:ext cx="1008516" cy="264349"/>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F47923-9EAC-423C-853E-819E0F171CF5}" type="TxLink">
                  <a:rPr lang="en-US" sz="1100" b="1" i="0" u="none" strike="noStrike">
                    <a:ln>
                      <a:solidFill>
                        <a:schemeClr val="bg1"/>
                      </a:solidFill>
                    </a:ln>
                    <a:solidFill>
                      <a:srgbClr val="FFFFFF"/>
                    </a:solidFill>
                    <a:latin typeface="Calibri"/>
                    <a:ea typeface="Calibri"/>
                    <a:cs typeface="Calibri"/>
                  </a:rPr>
                  <a:pPr algn="ctr"/>
                  <a:t>Russia</a:t>
                </a:fld>
                <a:endParaRPr lang="en-IN" sz="1100">
                  <a:ln>
                    <a:solidFill>
                      <a:schemeClr val="bg1"/>
                    </a:solidFill>
                  </a:ln>
                  <a:latin typeface="Arial" panose="020B0604020202020204" pitchFamily="34" charset="0"/>
                  <a:cs typeface="Arial" panose="020B0604020202020204" pitchFamily="34" charset="0"/>
                </a:endParaRPr>
              </a:p>
            </xdr:txBody>
          </xdr:sp>
          <xdr:sp macro="" textlink="'Pivot tables'!C7">
            <xdr:nvSpPr>
              <xdr:cNvPr id="87" name="TextBox 86">
                <a:extLst>
                  <a:ext uri="{FF2B5EF4-FFF2-40B4-BE49-F238E27FC236}">
                    <a16:creationId xmlns:a16="http://schemas.microsoft.com/office/drawing/2014/main" id="{AAF288B8-C729-FF9C-1DE1-8E70914C0F7E}"/>
                  </a:ext>
                </a:extLst>
              </xdr:cNvPr>
              <xdr:cNvSpPr txBox="1"/>
            </xdr:nvSpPr>
            <xdr:spPr>
              <a:xfrm>
                <a:off x="1312424" y="3101690"/>
                <a:ext cx="1008516" cy="234977"/>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43A728-3B2F-4F91-A6B7-40BF1A30A0CF}" type="TxLink">
                  <a:rPr lang="en-US" sz="1100" b="1" i="0" u="none" strike="noStrike">
                    <a:solidFill>
                      <a:srgbClr val="FFFFFF"/>
                    </a:solidFill>
                    <a:latin typeface="Calibri"/>
                    <a:ea typeface="Calibri"/>
                    <a:cs typeface="Calibri"/>
                  </a:rPr>
                  <a:pPr algn="ctr"/>
                  <a:t>939036</a:t>
                </a:fld>
                <a:endParaRPr lang="en-IN" sz="1100">
                  <a:latin typeface="Arial" panose="020B0604020202020204" pitchFamily="34" charset="0"/>
                  <a:cs typeface="Arial" panose="020B0604020202020204" pitchFamily="34" charset="0"/>
                </a:endParaRPr>
              </a:p>
            </xdr:txBody>
          </xdr:sp>
          <xdr:sp macro="" textlink="'Pivot tables'!D7">
            <xdr:nvSpPr>
              <xdr:cNvPr id="88" name="TextBox 87">
                <a:extLst>
                  <a:ext uri="{FF2B5EF4-FFF2-40B4-BE49-F238E27FC236}">
                    <a16:creationId xmlns:a16="http://schemas.microsoft.com/office/drawing/2014/main" id="{B2EF05EB-3EB3-973F-74AE-40F4E58DAFCE}"/>
                  </a:ext>
                </a:extLst>
              </xdr:cNvPr>
              <xdr:cNvSpPr txBox="1"/>
            </xdr:nvSpPr>
            <xdr:spPr>
              <a:xfrm>
                <a:off x="2288018" y="3109033"/>
                <a:ext cx="998531" cy="22763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8541E8-829F-45F8-9E3A-AD0C3FF464F0}" type="TxLink">
                  <a:rPr lang="en-US" sz="1100" b="1" i="0" u="none" strike="noStrike">
                    <a:solidFill>
                      <a:srgbClr val="FFFFFF"/>
                    </a:solidFill>
                    <a:latin typeface="Calibri"/>
                    <a:ea typeface="Calibri"/>
                    <a:cs typeface="Calibri"/>
                  </a:rPr>
                  <a:pPr algn="ctr"/>
                  <a:t>17.71%</a:t>
                </a:fld>
                <a:endParaRPr lang="en-IN" sz="1100">
                  <a:latin typeface="Arial" panose="020B0604020202020204" pitchFamily="34" charset="0"/>
                  <a:cs typeface="Arial" panose="020B0604020202020204" pitchFamily="34" charset="0"/>
                </a:endParaRPr>
              </a:p>
            </xdr:txBody>
          </xdr:sp>
        </xdr:grpSp>
        <xdr:grpSp>
          <xdr:nvGrpSpPr>
            <xdr:cNvPr id="150" name="Group 149">
              <a:extLst>
                <a:ext uri="{FF2B5EF4-FFF2-40B4-BE49-F238E27FC236}">
                  <a16:creationId xmlns:a16="http://schemas.microsoft.com/office/drawing/2014/main" id="{9F8BDA42-EA92-9BF1-20CB-50CD46452A13}"/>
                </a:ext>
              </a:extLst>
            </xdr:cNvPr>
            <xdr:cNvGrpSpPr/>
          </xdr:nvGrpSpPr>
          <xdr:grpSpPr>
            <a:xfrm>
              <a:off x="233279" y="2787870"/>
              <a:ext cx="3164629" cy="154495"/>
              <a:chOff x="121920" y="3468841"/>
              <a:chExt cx="3164629" cy="301064"/>
            </a:xfrm>
          </xdr:grpSpPr>
          <xdr:sp macro="" textlink="'Pivot tables'!B8">
            <xdr:nvSpPr>
              <xdr:cNvPr id="90" name="TextBox 89">
                <a:extLst>
                  <a:ext uri="{FF2B5EF4-FFF2-40B4-BE49-F238E27FC236}">
                    <a16:creationId xmlns:a16="http://schemas.microsoft.com/office/drawing/2014/main" id="{0803B6EF-50EC-7889-B6CB-290AFA657724}"/>
                  </a:ext>
                </a:extLst>
              </xdr:cNvPr>
              <xdr:cNvSpPr txBox="1"/>
            </xdr:nvSpPr>
            <xdr:spPr>
              <a:xfrm>
                <a:off x="121920" y="3468841"/>
                <a:ext cx="1152590" cy="30106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AD767-9548-44B4-9ACF-BB36380459C4}" type="TxLink">
                  <a:rPr lang="en-US" sz="1100" b="1" i="0" u="none" strike="noStrike">
                    <a:ln>
                      <a:solidFill>
                        <a:schemeClr val="bg1"/>
                      </a:solidFill>
                    </a:ln>
                    <a:solidFill>
                      <a:srgbClr val="FFFFFF"/>
                    </a:solidFill>
                    <a:latin typeface="Calibri"/>
                    <a:ea typeface="Calibri"/>
                    <a:cs typeface="Calibri"/>
                  </a:rPr>
                  <a:pPr algn="ctr"/>
                  <a:t>USA</a:t>
                </a:fld>
                <a:endParaRPr lang="en-IN" sz="1100">
                  <a:ln>
                    <a:solidFill>
                      <a:schemeClr val="bg1"/>
                    </a:solidFill>
                  </a:ln>
                  <a:latin typeface="Arial" panose="020B0604020202020204" pitchFamily="34" charset="0"/>
                  <a:cs typeface="Arial" panose="020B0604020202020204" pitchFamily="34" charset="0"/>
                </a:endParaRPr>
              </a:p>
            </xdr:txBody>
          </xdr:sp>
          <xdr:sp macro="" textlink="'Pivot tables'!C8">
            <xdr:nvSpPr>
              <xdr:cNvPr id="91" name="TextBox 90">
                <a:extLst>
                  <a:ext uri="{FF2B5EF4-FFF2-40B4-BE49-F238E27FC236}">
                    <a16:creationId xmlns:a16="http://schemas.microsoft.com/office/drawing/2014/main" id="{C3E60F21-FE2A-E3AC-C9BC-9B06E476C869}"/>
                  </a:ext>
                </a:extLst>
              </xdr:cNvPr>
              <xdr:cNvSpPr txBox="1"/>
            </xdr:nvSpPr>
            <xdr:spPr>
              <a:xfrm>
                <a:off x="1312424" y="3498213"/>
                <a:ext cx="1008516" cy="234977"/>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387C4-6549-4B06-8193-D488113FB842}" type="TxLink">
                  <a:rPr lang="en-US" sz="1100" b="1" i="0" u="none" strike="noStrike">
                    <a:solidFill>
                      <a:srgbClr val="FFFFFF"/>
                    </a:solidFill>
                    <a:latin typeface="Calibri"/>
                    <a:ea typeface="Calibri"/>
                    <a:cs typeface="Calibri"/>
                  </a:rPr>
                  <a:pPr algn="ctr"/>
                  <a:t>1061368</a:t>
                </a:fld>
                <a:endParaRPr lang="en-IN" sz="1100">
                  <a:latin typeface="Arial" panose="020B0604020202020204" pitchFamily="34" charset="0"/>
                  <a:cs typeface="Arial" panose="020B0604020202020204" pitchFamily="34" charset="0"/>
                </a:endParaRPr>
              </a:p>
            </xdr:txBody>
          </xdr:sp>
          <xdr:sp macro="" textlink="'Pivot tables'!D8">
            <xdr:nvSpPr>
              <xdr:cNvPr id="92" name="TextBox 91">
                <a:extLst>
                  <a:ext uri="{FF2B5EF4-FFF2-40B4-BE49-F238E27FC236}">
                    <a16:creationId xmlns:a16="http://schemas.microsoft.com/office/drawing/2014/main" id="{2FE150AA-3B91-27DF-C8B2-B571D38B6ACE}"/>
                  </a:ext>
                </a:extLst>
              </xdr:cNvPr>
              <xdr:cNvSpPr txBox="1"/>
            </xdr:nvSpPr>
            <xdr:spPr>
              <a:xfrm>
                <a:off x="2288018" y="3505556"/>
                <a:ext cx="998531" cy="227634"/>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96CECA-EA12-4B42-A9D1-1712137360B4}" type="TxLink">
                  <a:rPr lang="en-US" sz="1100" b="1" i="0" u="none" strike="noStrike">
                    <a:solidFill>
                      <a:srgbClr val="FFFFFF"/>
                    </a:solidFill>
                    <a:latin typeface="Calibri"/>
                    <a:ea typeface="Calibri"/>
                    <a:cs typeface="Calibri"/>
                  </a:rPr>
                  <a:pPr algn="ctr"/>
                  <a:t>20.02%</a:t>
                </a:fld>
                <a:endParaRPr lang="en-IN" sz="1100">
                  <a:latin typeface="Arial" panose="020B0604020202020204" pitchFamily="34" charset="0"/>
                  <a:cs typeface="Arial" panose="020B0604020202020204" pitchFamily="34" charset="0"/>
                </a:endParaRPr>
              </a:p>
            </xdr:txBody>
          </xdr:sp>
        </xdr:grpSp>
      </xdr:grpSp>
      <xdr:grpSp>
        <xdr:nvGrpSpPr>
          <xdr:cNvPr id="19" name="Group 18">
            <a:extLst>
              <a:ext uri="{FF2B5EF4-FFF2-40B4-BE49-F238E27FC236}">
                <a16:creationId xmlns:a16="http://schemas.microsoft.com/office/drawing/2014/main" id="{5A2AD44E-80DA-6067-4EB9-6059C17371A5}"/>
              </a:ext>
            </a:extLst>
          </xdr:cNvPr>
          <xdr:cNvGrpSpPr/>
        </xdr:nvGrpSpPr>
        <xdr:grpSpPr>
          <a:xfrm>
            <a:off x="60960" y="1988820"/>
            <a:ext cx="251460" cy="1569720"/>
            <a:chOff x="60960" y="1988820"/>
            <a:chExt cx="251460" cy="1569720"/>
          </a:xfrm>
        </xdr:grpSpPr>
        <xdr:sp macro="" textlink="">
          <xdr:nvSpPr>
            <xdr:cNvPr id="10" name="Rectangle 9">
              <a:extLst>
                <a:ext uri="{FF2B5EF4-FFF2-40B4-BE49-F238E27FC236}">
                  <a16:creationId xmlns:a16="http://schemas.microsoft.com/office/drawing/2014/main" id="{59230B05-D2C3-4C45-A9B3-0DBE8A9B3661}"/>
                </a:ext>
              </a:extLst>
            </xdr:cNvPr>
            <xdr:cNvSpPr/>
          </xdr:nvSpPr>
          <xdr:spPr>
            <a:xfrm>
              <a:off x="60960" y="1988820"/>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sp macro="" textlink="">
          <xdr:nvSpPr>
            <xdr:cNvPr id="11" name="Rectangle 10">
              <a:extLst>
                <a:ext uri="{FF2B5EF4-FFF2-40B4-BE49-F238E27FC236}">
                  <a16:creationId xmlns:a16="http://schemas.microsoft.com/office/drawing/2014/main" id="{ED2E69D0-2EA3-433D-9730-DF22F1EFE87C}"/>
                </a:ext>
              </a:extLst>
            </xdr:cNvPr>
            <xdr:cNvSpPr/>
          </xdr:nvSpPr>
          <xdr:spPr>
            <a:xfrm>
              <a:off x="60960" y="2249424"/>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sp macro="" textlink="">
          <xdr:nvSpPr>
            <xdr:cNvPr id="12" name="Rectangle 11">
              <a:extLst>
                <a:ext uri="{FF2B5EF4-FFF2-40B4-BE49-F238E27FC236}">
                  <a16:creationId xmlns:a16="http://schemas.microsoft.com/office/drawing/2014/main" id="{6E042930-4FB4-4952-AE7B-7795F36B06B9}"/>
                </a:ext>
              </a:extLst>
            </xdr:cNvPr>
            <xdr:cNvSpPr/>
          </xdr:nvSpPr>
          <xdr:spPr>
            <a:xfrm>
              <a:off x="60960" y="2510028"/>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sp macro="" textlink="">
          <xdr:nvSpPr>
            <xdr:cNvPr id="13" name="Rectangle 12">
              <a:extLst>
                <a:ext uri="{FF2B5EF4-FFF2-40B4-BE49-F238E27FC236}">
                  <a16:creationId xmlns:a16="http://schemas.microsoft.com/office/drawing/2014/main" id="{76934204-7746-4CA4-B1AA-403CE2B21A16}"/>
                </a:ext>
              </a:extLst>
            </xdr:cNvPr>
            <xdr:cNvSpPr/>
          </xdr:nvSpPr>
          <xdr:spPr>
            <a:xfrm>
              <a:off x="60960" y="2770632"/>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sp macro="" textlink="">
          <xdr:nvSpPr>
            <xdr:cNvPr id="14" name="Rectangle 13">
              <a:extLst>
                <a:ext uri="{FF2B5EF4-FFF2-40B4-BE49-F238E27FC236}">
                  <a16:creationId xmlns:a16="http://schemas.microsoft.com/office/drawing/2014/main" id="{2B201B5A-7464-43A8-A47A-CAC8B520171C}"/>
                </a:ext>
              </a:extLst>
            </xdr:cNvPr>
            <xdr:cNvSpPr/>
          </xdr:nvSpPr>
          <xdr:spPr>
            <a:xfrm>
              <a:off x="60960" y="3031236"/>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sp macro="" textlink="">
          <xdr:nvSpPr>
            <xdr:cNvPr id="15" name="Rectangle 14">
              <a:extLst>
                <a:ext uri="{FF2B5EF4-FFF2-40B4-BE49-F238E27FC236}">
                  <a16:creationId xmlns:a16="http://schemas.microsoft.com/office/drawing/2014/main" id="{4BE067E4-B4B6-4B8F-932A-6F5D14A96990}"/>
                </a:ext>
              </a:extLst>
            </xdr:cNvPr>
            <xdr:cNvSpPr/>
          </xdr:nvSpPr>
          <xdr:spPr>
            <a:xfrm>
              <a:off x="60960" y="3291840"/>
              <a:ext cx="251460" cy="2667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a:solidFill>
                    <a:srgbClr val="FF0000"/>
                  </a:solidFill>
                </a:rPr>
                <a:t>•</a:t>
              </a:r>
            </a:p>
          </xdr:txBody>
        </xdr:sp>
      </xdr:grpSp>
    </xdr:grpSp>
    <xdr:clientData/>
  </xdr:twoCellAnchor>
  <xdr:twoCellAnchor editAs="absolute">
    <xdr:from>
      <xdr:col>0</xdr:col>
      <xdr:colOff>441533</xdr:colOff>
      <xdr:row>0</xdr:row>
      <xdr:rowOff>65072</xdr:rowOff>
    </xdr:from>
    <xdr:to>
      <xdr:col>4</xdr:col>
      <xdr:colOff>330281</xdr:colOff>
      <xdr:row>1</xdr:row>
      <xdr:rowOff>129304</xdr:rowOff>
    </xdr:to>
    <xdr:sp macro="" textlink="">
      <xdr:nvSpPr>
        <xdr:cNvPr id="4" name="TextBox 3">
          <a:extLst>
            <a:ext uri="{FF2B5EF4-FFF2-40B4-BE49-F238E27FC236}">
              <a16:creationId xmlns:a16="http://schemas.microsoft.com/office/drawing/2014/main" id="{91FEB62E-575B-48F7-9226-6EA3725DC510}"/>
            </a:ext>
          </a:extLst>
        </xdr:cNvPr>
        <xdr:cNvSpPr txBox="1"/>
      </xdr:nvSpPr>
      <xdr:spPr>
        <a:xfrm>
          <a:off x="441533" y="65072"/>
          <a:ext cx="2338542" cy="249391"/>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Financial</a:t>
          </a:r>
          <a:r>
            <a:rPr lang="en-IN" sz="1100" baseline="0">
              <a:solidFill>
                <a:schemeClr val="bg1"/>
              </a:solidFill>
            </a:rPr>
            <a:t> Statistics Dashboard System</a:t>
          </a:r>
          <a:endParaRPr lang="en-IN" sz="110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0.37297</cdr:x>
      <cdr:y>0.22895</cdr:y>
    </cdr:from>
    <cdr:to>
      <cdr:x>0.64056</cdr:x>
      <cdr:y>0.40765</cdr:y>
    </cdr:to>
    <cdr:sp macro="" textlink="'Pivot tables'!$O$5">
      <cdr:nvSpPr>
        <cdr:cNvPr id="2" name="TextBox 94">
          <a:extLst xmlns:a="http://schemas.openxmlformats.org/drawingml/2006/main">
            <a:ext uri="{FF2B5EF4-FFF2-40B4-BE49-F238E27FC236}">
              <a16:creationId xmlns:a16="http://schemas.microsoft.com/office/drawing/2014/main" id="{2C6E1E38-3C92-421E-8EA2-7B2D0160DB61}"/>
            </a:ext>
          </a:extLst>
        </cdr:cNvPr>
        <cdr:cNvSpPr txBox="1"/>
      </cdr:nvSpPr>
      <cdr:spPr>
        <a:xfrm xmlns:a="http://schemas.openxmlformats.org/drawingml/2006/main">
          <a:off x="1170912" y="638514"/>
          <a:ext cx="840091" cy="498390"/>
        </a:xfrm>
        <a:prstGeom xmlns:a="http://schemas.openxmlformats.org/drawingml/2006/main" prst="rect">
          <a:avLst/>
        </a:prstGeom>
        <a:solidFill xmlns:a="http://schemas.openxmlformats.org/drawingml/2006/main">
          <a:schemeClr val="tx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429968F2-FB52-4AAA-8D43-0FD776A61C22}" type="TxLink">
            <a:rPr lang="en-US" sz="2400" b="1" i="0" u="none" strike="noStrike">
              <a:solidFill>
                <a:srgbClr val="FFFFFF"/>
              </a:solidFill>
              <a:latin typeface="Calibri"/>
              <a:ea typeface="Calibri"/>
              <a:cs typeface="Calibri"/>
            </a:rPr>
            <a:pPr marL="0" indent="0" algn="ctr"/>
            <a:t>70%</a:t>
          </a:fld>
          <a:endParaRPr lang="en-IN" sz="2400" b="1" i="0" u="none" strike="noStrike">
            <a:solidFill>
              <a:srgbClr val="FFFFFF"/>
            </a:solidFill>
            <a:latin typeface="Calibri"/>
            <a:ea typeface="Calibri"/>
            <a:cs typeface="Calibri"/>
          </a:endParaRP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0</xdr:colOff>
      <xdr:row>2</xdr:row>
      <xdr:rowOff>4849</xdr:rowOff>
    </xdr:to>
    <xdr:grpSp>
      <xdr:nvGrpSpPr>
        <xdr:cNvPr id="23" name="Group 22">
          <a:extLst>
            <a:ext uri="{FF2B5EF4-FFF2-40B4-BE49-F238E27FC236}">
              <a16:creationId xmlns:a16="http://schemas.microsoft.com/office/drawing/2014/main" id="{627228CA-F4D3-492C-D61A-7CE227D95C74}"/>
            </a:ext>
          </a:extLst>
        </xdr:cNvPr>
        <xdr:cNvGrpSpPr/>
      </xdr:nvGrpSpPr>
      <xdr:grpSpPr>
        <a:xfrm>
          <a:off x="0" y="0"/>
          <a:ext cx="14020800" cy="374963"/>
          <a:chOff x="0" y="0"/>
          <a:chExt cx="14148000" cy="370609"/>
        </a:xfrm>
      </xdr:grpSpPr>
      <xdr:sp macro="" textlink="">
        <xdr:nvSpPr>
          <xdr:cNvPr id="2" name="Rectangle 1">
            <a:extLst>
              <a:ext uri="{FF2B5EF4-FFF2-40B4-BE49-F238E27FC236}">
                <a16:creationId xmlns:a16="http://schemas.microsoft.com/office/drawing/2014/main" id="{7BAC5C00-1B0A-8131-295C-736DBF2853CD}"/>
              </a:ext>
            </a:extLst>
          </xdr:cNvPr>
          <xdr:cNvSpPr/>
        </xdr:nvSpPr>
        <xdr:spPr>
          <a:xfrm>
            <a:off x="0" y="0"/>
            <a:ext cx="14148000" cy="365760"/>
          </a:xfrm>
          <a:prstGeom prst="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endParaRPr>
          </a:p>
        </xdr:txBody>
      </xdr:sp>
      <xdr:pic>
        <xdr:nvPicPr>
          <xdr:cNvPr id="4" name="Graphic 3" descr="Money">
            <a:extLst>
              <a:ext uri="{FF2B5EF4-FFF2-40B4-BE49-F238E27FC236}">
                <a16:creationId xmlns:a16="http://schemas.microsoft.com/office/drawing/2014/main" id="{0DA93B12-E013-F648-EEB6-9C3FBB659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0871" y="10391"/>
            <a:ext cx="360218" cy="360218"/>
          </a:xfrm>
          <a:prstGeom prst="rect">
            <a:avLst/>
          </a:prstGeom>
        </xdr:spPr>
      </xdr:pic>
      <xdr:sp macro="" textlink="">
        <xdr:nvSpPr>
          <xdr:cNvPr id="5" name="TextBox 4">
            <a:extLst>
              <a:ext uri="{FF2B5EF4-FFF2-40B4-BE49-F238E27FC236}">
                <a16:creationId xmlns:a16="http://schemas.microsoft.com/office/drawing/2014/main" id="{3FF2C44C-8FBC-3D62-1221-008EDDD3C579}"/>
              </a:ext>
            </a:extLst>
          </xdr:cNvPr>
          <xdr:cNvSpPr txBox="1"/>
        </xdr:nvSpPr>
        <xdr:spPr>
          <a:xfrm>
            <a:off x="448778" y="65591"/>
            <a:ext cx="2332522"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Financial</a:t>
            </a:r>
            <a:r>
              <a:rPr lang="en-IN" sz="1100" baseline="0">
                <a:solidFill>
                  <a:schemeClr val="bg1"/>
                </a:solidFill>
              </a:rPr>
              <a:t> Statistics Dashboard System</a:t>
            </a:r>
            <a:endParaRPr lang="en-IN" sz="1100">
              <a:solidFill>
                <a:schemeClr val="bg1"/>
              </a:solidFill>
            </a:endParaRPr>
          </a:p>
        </xdr:txBody>
      </xdr:sp>
      <xdr:sp macro="" textlink="">
        <xdr:nvSpPr>
          <xdr:cNvPr id="6" name="TextBox 5">
            <a:hlinkClick xmlns:r="http://schemas.openxmlformats.org/officeDocument/2006/relationships" r:id="rId3" tooltip="www.google.com"/>
            <a:extLst>
              <a:ext uri="{FF2B5EF4-FFF2-40B4-BE49-F238E27FC236}">
                <a16:creationId xmlns:a16="http://schemas.microsoft.com/office/drawing/2014/main" id="{4A8D4271-2DC5-4D81-B695-006B57CD9790}"/>
              </a:ext>
            </a:extLst>
          </xdr:cNvPr>
          <xdr:cNvSpPr txBox="1"/>
        </xdr:nvSpPr>
        <xdr:spPr>
          <a:xfrm>
            <a:off x="5615137" y="60960"/>
            <a:ext cx="625643"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sp macro="" textlink="">
        <xdr:nvSpPr>
          <xdr:cNvPr id="11" name="TextBox 10">
            <a:hlinkClick xmlns:r="http://schemas.openxmlformats.org/officeDocument/2006/relationships" r:id="rId4" tooltip="Project Status"/>
            <a:extLst>
              <a:ext uri="{FF2B5EF4-FFF2-40B4-BE49-F238E27FC236}">
                <a16:creationId xmlns:a16="http://schemas.microsoft.com/office/drawing/2014/main" id="{39AF944C-72AB-48FE-954C-4EC836BDA287}"/>
              </a:ext>
            </a:extLst>
          </xdr:cNvPr>
          <xdr:cNvSpPr txBox="1"/>
        </xdr:nvSpPr>
        <xdr:spPr>
          <a:xfrm>
            <a:off x="13075920" y="60960"/>
            <a:ext cx="10076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Project Status</a:t>
            </a:r>
          </a:p>
        </xdr:txBody>
      </xdr:sp>
      <xdr:sp macro="" textlink="">
        <xdr:nvSpPr>
          <xdr:cNvPr id="12" name="TextBox 11">
            <a:hlinkClick xmlns:r="http://schemas.openxmlformats.org/officeDocument/2006/relationships" r:id="rId5" tooltip="Income Sources"/>
            <a:extLst>
              <a:ext uri="{FF2B5EF4-FFF2-40B4-BE49-F238E27FC236}">
                <a16:creationId xmlns:a16="http://schemas.microsoft.com/office/drawing/2014/main" id="{DB3A5D1E-0678-4197-BA0D-BAC3A244511B}"/>
              </a:ext>
            </a:extLst>
          </xdr:cNvPr>
          <xdr:cNvSpPr txBox="1"/>
        </xdr:nvSpPr>
        <xdr:spPr>
          <a:xfrm>
            <a:off x="9517380" y="68580"/>
            <a:ext cx="1409700" cy="243840"/>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Income Sources</a:t>
            </a:r>
          </a:p>
        </xdr:txBody>
      </xdr:sp>
      <xdr:sp macro="" textlink="">
        <xdr:nvSpPr>
          <xdr:cNvPr id="13" name="TextBox 12">
            <a:hlinkClick xmlns:r="http://schemas.openxmlformats.org/officeDocument/2006/relationships" r:id="rId6" tooltip="Sales Process"/>
            <a:extLst>
              <a:ext uri="{FF2B5EF4-FFF2-40B4-BE49-F238E27FC236}">
                <a16:creationId xmlns:a16="http://schemas.microsoft.com/office/drawing/2014/main" id="{C3885326-54DC-4BE9-9E21-B7B97BAF452B}"/>
              </a:ext>
            </a:extLst>
          </xdr:cNvPr>
          <xdr:cNvSpPr txBox="1"/>
        </xdr:nvSpPr>
        <xdr:spPr>
          <a:xfrm>
            <a:off x="11948160" y="64846"/>
            <a:ext cx="1007604" cy="22710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Process</a:t>
            </a:r>
          </a:p>
        </xdr:txBody>
      </xdr:sp>
      <xdr:sp macro="" textlink="">
        <xdr:nvSpPr>
          <xdr:cNvPr id="14" name="TextBox 13">
            <a:hlinkClick xmlns:r="http://schemas.openxmlformats.org/officeDocument/2006/relationships" r:id="rId7" tooltip="Geographically"/>
            <a:extLst>
              <a:ext uri="{FF2B5EF4-FFF2-40B4-BE49-F238E27FC236}">
                <a16:creationId xmlns:a16="http://schemas.microsoft.com/office/drawing/2014/main" id="{CFF23A62-05B7-4F1D-95F6-A5F791385464}"/>
              </a:ext>
            </a:extLst>
          </xdr:cNvPr>
          <xdr:cNvSpPr txBox="1"/>
        </xdr:nvSpPr>
        <xdr:spPr>
          <a:xfrm>
            <a:off x="10796386" y="68580"/>
            <a:ext cx="1060334" cy="24981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Geographically</a:t>
            </a:r>
          </a:p>
        </xdr:txBody>
      </xdr:sp>
      <xdr:pic>
        <xdr:nvPicPr>
          <xdr:cNvPr id="16" name="Graphic 15" descr="Compass">
            <a:extLst>
              <a:ext uri="{FF2B5EF4-FFF2-40B4-BE49-F238E27FC236}">
                <a16:creationId xmlns:a16="http://schemas.microsoft.com/office/drawing/2014/main" id="{CD5E0AC2-D2A9-B562-8AC7-13A60D9B14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353966" y="65686"/>
            <a:ext cx="264869" cy="264869"/>
          </a:xfrm>
          <a:prstGeom prst="rect">
            <a:avLst/>
          </a:prstGeom>
        </xdr:spPr>
      </xdr:pic>
      <xdr:sp macro="" textlink="">
        <xdr:nvSpPr>
          <xdr:cNvPr id="17" name="Flowchart: Alternate Process 16">
            <a:extLst>
              <a:ext uri="{FF2B5EF4-FFF2-40B4-BE49-F238E27FC236}">
                <a16:creationId xmlns:a16="http://schemas.microsoft.com/office/drawing/2014/main" id="{A64F6695-3F30-85BB-4D6F-C2B1F121AC0A}"/>
              </a:ext>
            </a:extLst>
          </xdr:cNvPr>
          <xdr:cNvSpPr/>
        </xdr:nvSpPr>
        <xdr:spPr>
          <a:xfrm>
            <a:off x="963192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8" name="Flowchart: Alternate Process 17">
            <a:extLst>
              <a:ext uri="{FF2B5EF4-FFF2-40B4-BE49-F238E27FC236}">
                <a16:creationId xmlns:a16="http://schemas.microsoft.com/office/drawing/2014/main" id="{36026B85-E1C1-4094-A759-63DBB837E92F}"/>
              </a:ext>
            </a:extLst>
          </xdr:cNvPr>
          <xdr:cNvSpPr/>
        </xdr:nvSpPr>
        <xdr:spPr>
          <a:xfrm>
            <a:off x="1092708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20" name="Flowchart: Alternate Process 19">
            <a:extLst>
              <a:ext uri="{FF2B5EF4-FFF2-40B4-BE49-F238E27FC236}">
                <a16:creationId xmlns:a16="http://schemas.microsoft.com/office/drawing/2014/main" id="{6FD9955F-3AD2-4649-B3B6-5F413D7F91BF}"/>
              </a:ext>
            </a:extLst>
          </xdr:cNvPr>
          <xdr:cNvSpPr/>
        </xdr:nvSpPr>
        <xdr:spPr>
          <a:xfrm>
            <a:off x="13175220" y="327480"/>
            <a:ext cx="396000" cy="3636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21" name="Flowchart: Alternate Process 20">
            <a:extLst>
              <a:ext uri="{FF2B5EF4-FFF2-40B4-BE49-F238E27FC236}">
                <a16:creationId xmlns:a16="http://schemas.microsoft.com/office/drawing/2014/main" id="{BE2346DC-A802-4AD8-80E9-47371B02F856}"/>
              </a:ext>
            </a:extLst>
          </xdr:cNvPr>
          <xdr:cNvSpPr/>
        </xdr:nvSpPr>
        <xdr:spPr>
          <a:xfrm>
            <a:off x="12039600" y="31242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38100</xdr:colOff>
      <xdr:row>2</xdr:row>
      <xdr:rowOff>106680</xdr:rowOff>
    </xdr:from>
    <xdr:to>
      <xdr:col>3</xdr:col>
      <xdr:colOff>144780</xdr:colOff>
      <xdr:row>4</xdr:row>
      <xdr:rowOff>30480</xdr:rowOff>
    </xdr:to>
    <xdr:sp macro="" textlink="">
      <xdr:nvSpPr>
        <xdr:cNvPr id="9" name="Flowchart: Alternate Process 8">
          <a:extLst>
            <a:ext uri="{FF2B5EF4-FFF2-40B4-BE49-F238E27FC236}">
              <a16:creationId xmlns:a16="http://schemas.microsoft.com/office/drawing/2014/main" id="{ED5622B7-6409-8251-8189-BE6317C83F72}"/>
            </a:ext>
          </a:extLst>
        </xdr:cNvPr>
        <xdr:cNvSpPr/>
      </xdr:nvSpPr>
      <xdr:spPr>
        <a:xfrm>
          <a:off x="647700" y="472440"/>
          <a:ext cx="1325880" cy="289560"/>
        </a:xfrm>
        <a:prstGeom prst="flowChartAlternateProcess">
          <a:avLst/>
        </a:prstGeom>
        <a:solidFill>
          <a:srgbClr val="0B079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latin typeface="Arial" panose="020B0604020202020204" pitchFamily="34" charset="0"/>
              <a:cs typeface="Arial" panose="020B0604020202020204" pitchFamily="34" charset="0"/>
            </a:rPr>
            <a:t>Income Sources</a:t>
          </a:r>
        </a:p>
      </xdr:txBody>
    </xdr:sp>
    <xdr:clientData/>
  </xdr:twoCellAnchor>
  <xdr:twoCellAnchor editAs="absolute">
    <xdr:from>
      <xdr:col>0</xdr:col>
      <xdr:colOff>99060</xdr:colOff>
      <xdr:row>4</xdr:row>
      <xdr:rowOff>144780</xdr:rowOff>
    </xdr:from>
    <xdr:to>
      <xdr:col>4</xdr:col>
      <xdr:colOff>320040</xdr:colOff>
      <xdr:row>9</xdr:row>
      <xdr:rowOff>152400</xdr:rowOff>
    </xdr:to>
    <xdr:sp macro="" textlink="">
      <xdr:nvSpPr>
        <xdr:cNvPr id="10" name="TextBox 9">
          <a:extLst>
            <a:ext uri="{FF2B5EF4-FFF2-40B4-BE49-F238E27FC236}">
              <a16:creationId xmlns:a16="http://schemas.microsoft.com/office/drawing/2014/main" id="{2AF6DFE2-AE3A-89E7-D6B6-BFD5F1705536}"/>
            </a:ext>
          </a:extLst>
        </xdr:cNvPr>
        <xdr:cNvSpPr txBox="1"/>
      </xdr:nvSpPr>
      <xdr:spPr>
        <a:xfrm>
          <a:off x="99060" y="876300"/>
          <a:ext cx="2659380" cy="9220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IN" sz="1050">
              <a:solidFill>
                <a:schemeClr val="bg1"/>
              </a:solidFill>
              <a:latin typeface="Arial" panose="020B0604020202020204" pitchFamily="34" charset="0"/>
              <a:cs typeface="Arial" panose="020B0604020202020204" pitchFamily="34" charset="0"/>
            </a:rPr>
            <a:t>Grand total of</a:t>
          </a:r>
          <a:r>
            <a:rPr lang="en-IN" sz="1050" baseline="0">
              <a:solidFill>
                <a:schemeClr val="bg1"/>
              </a:solidFill>
              <a:latin typeface="Arial" panose="020B0604020202020204" pitchFamily="34" charset="0"/>
              <a:cs typeface="Arial" panose="020B0604020202020204" pitchFamily="34" charset="0"/>
            </a:rPr>
            <a:t> incomes and their breakdowns showing the achievements percentage and highlight for most valuable source,Marketing strategies, and operating profit.</a:t>
          </a:r>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106680</xdr:colOff>
      <xdr:row>10</xdr:row>
      <xdr:rowOff>83820</xdr:rowOff>
    </xdr:from>
    <xdr:to>
      <xdr:col>5</xdr:col>
      <xdr:colOff>114300</xdr:colOff>
      <xdr:row>13</xdr:row>
      <xdr:rowOff>137159</xdr:rowOff>
    </xdr:to>
    <mc:AlternateContent xmlns:mc="http://schemas.openxmlformats.org/markup-compatibility/2006" xmlns:a14="http://schemas.microsoft.com/office/drawing/2010/main">
      <mc:Choice Requires="a14">
        <xdr:graphicFrame macro="">
          <xdr:nvGraphicFramePr>
            <xdr:cNvPr id="15" name="Year 3">
              <a:extLst>
                <a:ext uri="{FF2B5EF4-FFF2-40B4-BE49-F238E27FC236}">
                  <a16:creationId xmlns:a16="http://schemas.microsoft.com/office/drawing/2014/main" id="{B640C60D-9111-44B8-8122-4C296F0B25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6680" y="1861820"/>
              <a:ext cx="305562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342900</xdr:colOff>
      <xdr:row>14</xdr:row>
      <xdr:rowOff>121920</xdr:rowOff>
    </xdr:from>
    <xdr:to>
      <xdr:col>4</xdr:col>
      <xdr:colOff>68580</xdr:colOff>
      <xdr:row>20</xdr:row>
      <xdr:rowOff>45720</xdr:rowOff>
    </xdr:to>
    <xdr:grpSp>
      <xdr:nvGrpSpPr>
        <xdr:cNvPr id="24" name="Group 23">
          <a:extLst>
            <a:ext uri="{FF2B5EF4-FFF2-40B4-BE49-F238E27FC236}">
              <a16:creationId xmlns:a16="http://schemas.microsoft.com/office/drawing/2014/main" id="{543B2FC0-9264-B78A-F275-C2D27BA53548}"/>
            </a:ext>
          </a:extLst>
        </xdr:cNvPr>
        <xdr:cNvGrpSpPr/>
      </xdr:nvGrpSpPr>
      <xdr:grpSpPr>
        <a:xfrm>
          <a:off x="342900" y="2712720"/>
          <a:ext cx="2164080" cy="1034143"/>
          <a:chOff x="251460" y="2979420"/>
          <a:chExt cx="2164080" cy="1021080"/>
        </a:xfrm>
      </xdr:grpSpPr>
      <xdr:sp macro="" textlink="">
        <xdr:nvSpPr>
          <xdr:cNvPr id="19" name="Flowchart: Alternate Process 18">
            <a:extLst>
              <a:ext uri="{FF2B5EF4-FFF2-40B4-BE49-F238E27FC236}">
                <a16:creationId xmlns:a16="http://schemas.microsoft.com/office/drawing/2014/main" id="{EAAD6856-8775-4283-8C1C-748219511B5D}"/>
              </a:ext>
            </a:extLst>
          </xdr:cNvPr>
          <xdr:cNvSpPr/>
        </xdr:nvSpPr>
        <xdr:spPr>
          <a:xfrm>
            <a:off x="327660" y="2979420"/>
            <a:ext cx="2072640" cy="41148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atin typeface="Arial" panose="020B0604020202020204" pitchFamily="34" charset="0"/>
                <a:cs typeface="Arial" panose="020B0604020202020204" pitchFamily="34" charset="0"/>
              </a:rPr>
              <a:t>Financial Statistics</a:t>
            </a:r>
          </a:p>
        </xdr:txBody>
      </xdr:sp>
      <xdr:sp macro="" textlink="'Pivot tables'!AI5">
        <xdr:nvSpPr>
          <xdr:cNvPr id="3" name="Flowchart: Alternate Process 2">
            <a:extLst>
              <a:ext uri="{FF2B5EF4-FFF2-40B4-BE49-F238E27FC236}">
                <a16:creationId xmlns:a16="http://schemas.microsoft.com/office/drawing/2014/main" id="{87C2257D-1A65-419E-BFA6-E38DFEE641ED}"/>
              </a:ext>
            </a:extLst>
          </xdr:cNvPr>
          <xdr:cNvSpPr/>
        </xdr:nvSpPr>
        <xdr:spPr>
          <a:xfrm>
            <a:off x="342900" y="3360420"/>
            <a:ext cx="2072640" cy="41148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415572-1807-44A2-A9A6-96EF37BF5D22}" type="TxLink">
              <a:rPr lang="en-US" sz="3200" b="0" i="0" u="none" strike="noStrike">
                <a:solidFill>
                  <a:schemeClr val="bg1"/>
                </a:solidFill>
                <a:latin typeface="Calibri"/>
                <a:ea typeface="Calibri"/>
                <a:cs typeface="Calibri"/>
              </a:rPr>
              <a:pPr algn="ctr"/>
              <a:t> 8,28,952 </a:t>
            </a:fld>
            <a:endParaRPr lang="en-IN" sz="9600" b="1">
              <a:solidFill>
                <a:schemeClr val="bg1"/>
              </a:solidFill>
              <a:latin typeface="Arial" panose="020B0604020202020204" pitchFamily="34" charset="0"/>
              <a:cs typeface="Arial" panose="020B0604020202020204" pitchFamily="34" charset="0"/>
            </a:endParaRPr>
          </a:p>
        </xdr:txBody>
      </xdr:sp>
      <xdr:sp macro="" textlink="'Pivot tables'!AJ5">
        <xdr:nvSpPr>
          <xdr:cNvPr id="7" name="Flowchart: Alternate Process 6">
            <a:extLst>
              <a:ext uri="{FF2B5EF4-FFF2-40B4-BE49-F238E27FC236}">
                <a16:creationId xmlns:a16="http://schemas.microsoft.com/office/drawing/2014/main" id="{6441BA8E-E173-4940-AE22-C179A623BD14}"/>
              </a:ext>
            </a:extLst>
          </xdr:cNvPr>
          <xdr:cNvSpPr/>
        </xdr:nvSpPr>
        <xdr:spPr>
          <a:xfrm>
            <a:off x="251460" y="3733800"/>
            <a:ext cx="1203960" cy="26670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latin typeface="Arial" panose="020B0604020202020204" pitchFamily="34" charset="0"/>
                <a:cs typeface="Arial" panose="020B0604020202020204" pitchFamily="34" charset="0"/>
              </a:rPr>
              <a:t>Income</a:t>
            </a:r>
            <a:r>
              <a:rPr lang="en-IN" sz="1100" b="1" baseline="0">
                <a:solidFill>
                  <a:schemeClr val="bg1"/>
                </a:solidFill>
                <a:latin typeface="Arial" panose="020B0604020202020204" pitchFamily="34" charset="0"/>
                <a:cs typeface="Arial" panose="020B0604020202020204" pitchFamily="34" charset="0"/>
              </a:rPr>
              <a:t> Target</a:t>
            </a:r>
            <a:endParaRPr lang="en-IN" sz="1100" b="1">
              <a:solidFill>
                <a:schemeClr val="bg1"/>
              </a:solidFill>
              <a:latin typeface="Arial" panose="020B0604020202020204" pitchFamily="34" charset="0"/>
              <a:cs typeface="Arial" panose="020B0604020202020204" pitchFamily="34" charset="0"/>
            </a:endParaRPr>
          </a:p>
        </xdr:txBody>
      </xdr:sp>
      <xdr:sp macro="" textlink="'Pivot tables'!AJ5">
        <xdr:nvSpPr>
          <xdr:cNvPr id="22" name="Flowchart: Alternate Process 21">
            <a:extLst>
              <a:ext uri="{FF2B5EF4-FFF2-40B4-BE49-F238E27FC236}">
                <a16:creationId xmlns:a16="http://schemas.microsoft.com/office/drawing/2014/main" id="{0F99A36F-5774-4EFA-A1D7-31A8921D1A93}"/>
              </a:ext>
            </a:extLst>
          </xdr:cNvPr>
          <xdr:cNvSpPr/>
        </xdr:nvSpPr>
        <xdr:spPr>
          <a:xfrm>
            <a:off x="1386840" y="3741420"/>
            <a:ext cx="906780" cy="2514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B6B2258-2FCC-43FF-AC82-B540F170D413}" type="TxLink">
              <a:rPr lang="en-US" sz="1100" b="0" i="0" u="none" strike="noStrike">
                <a:solidFill>
                  <a:schemeClr val="bg1"/>
                </a:solidFill>
                <a:latin typeface="Calibri"/>
                <a:ea typeface="Calibri"/>
                <a:cs typeface="Calibri"/>
              </a:rPr>
              <a:pPr algn="ctr"/>
              <a:t> 9,20,129 </a:t>
            </a:fld>
            <a:endParaRPr lang="en-IN" sz="1200" b="1">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6</xdr:col>
      <xdr:colOff>0</xdr:colOff>
      <xdr:row>4</xdr:row>
      <xdr:rowOff>144781</xdr:rowOff>
    </xdr:from>
    <xdr:to>
      <xdr:col>20</xdr:col>
      <xdr:colOff>243599</xdr:colOff>
      <xdr:row>40</xdr:row>
      <xdr:rowOff>0</xdr:rowOff>
    </xdr:to>
    <xdr:graphicFrame macro="">
      <xdr:nvGraphicFramePr>
        <xdr:cNvPr id="27" name="Chart 26">
          <a:extLst>
            <a:ext uri="{FF2B5EF4-FFF2-40B4-BE49-F238E27FC236}">
              <a16:creationId xmlns:a16="http://schemas.microsoft.com/office/drawing/2014/main" id="{4477E899-53FC-460F-AAE7-22C66E5E6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152400</xdr:colOff>
      <xdr:row>22</xdr:row>
      <xdr:rowOff>0</xdr:rowOff>
    </xdr:from>
    <xdr:to>
      <xdr:col>5</xdr:col>
      <xdr:colOff>381000</xdr:colOff>
      <xdr:row>27</xdr:row>
      <xdr:rowOff>53340</xdr:rowOff>
    </xdr:to>
    <xdr:graphicFrame macro="">
      <xdr:nvGraphicFramePr>
        <xdr:cNvPr id="32" name="Chart 31">
          <a:extLst>
            <a:ext uri="{FF2B5EF4-FFF2-40B4-BE49-F238E27FC236}">
              <a16:creationId xmlns:a16="http://schemas.microsoft.com/office/drawing/2014/main" id="{72B4F44F-067D-4ECA-A4E3-3AE0C9731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30480</xdr:colOff>
      <xdr:row>28</xdr:row>
      <xdr:rowOff>0</xdr:rowOff>
    </xdr:from>
    <xdr:to>
      <xdr:col>4</xdr:col>
      <xdr:colOff>274320</xdr:colOff>
      <xdr:row>30</xdr:row>
      <xdr:rowOff>45720</xdr:rowOff>
    </xdr:to>
    <xdr:sp macro="" textlink="">
      <xdr:nvSpPr>
        <xdr:cNvPr id="33" name="Flowchart: Alternate Process 32">
          <a:extLst>
            <a:ext uri="{FF2B5EF4-FFF2-40B4-BE49-F238E27FC236}">
              <a16:creationId xmlns:a16="http://schemas.microsoft.com/office/drawing/2014/main" id="{D9A227CD-FE9D-4C6B-8BE4-176513DD514B}"/>
            </a:ext>
          </a:extLst>
        </xdr:cNvPr>
        <xdr:cNvSpPr/>
      </xdr:nvSpPr>
      <xdr:spPr>
        <a:xfrm>
          <a:off x="640080" y="5120640"/>
          <a:ext cx="2072640" cy="41148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rial" panose="020B0604020202020204" pitchFamily="34" charset="0"/>
              <a:cs typeface="Arial" panose="020B0604020202020204" pitchFamily="34" charset="0"/>
            </a:rPr>
            <a:t>Quantity of Items</a:t>
          </a:r>
        </a:p>
      </xdr:txBody>
    </xdr:sp>
    <xdr:clientData/>
  </xdr:twoCellAnchor>
  <xdr:twoCellAnchor editAs="absolute">
    <xdr:from>
      <xdr:col>0</xdr:col>
      <xdr:colOff>373380</xdr:colOff>
      <xdr:row>30</xdr:row>
      <xdr:rowOff>64008</xdr:rowOff>
    </xdr:from>
    <xdr:to>
      <xdr:col>2</xdr:col>
      <xdr:colOff>53340</xdr:colOff>
      <xdr:row>39</xdr:row>
      <xdr:rowOff>137160</xdr:rowOff>
    </xdr:to>
    <xdr:grpSp>
      <xdr:nvGrpSpPr>
        <xdr:cNvPr id="40" name="Group 39">
          <a:extLst>
            <a:ext uri="{FF2B5EF4-FFF2-40B4-BE49-F238E27FC236}">
              <a16:creationId xmlns:a16="http://schemas.microsoft.com/office/drawing/2014/main" id="{4B222472-0310-D64F-FC7F-1C7E97AF046B}"/>
            </a:ext>
          </a:extLst>
        </xdr:cNvPr>
        <xdr:cNvGrpSpPr/>
      </xdr:nvGrpSpPr>
      <xdr:grpSpPr>
        <a:xfrm>
          <a:off x="373380" y="5615722"/>
          <a:ext cx="899160" cy="1738667"/>
          <a:chOff x="373380" y="5550408"/>
          <a:chExt cx="899160" cy="1719072"/>
        </a:xfrm>
      </xdr:grpSpPr>
      <xdr:sp macro="" textlink="'Pivot tables'!AX6">
        <xdr:nvSpPr>
          <xdr:cNvPr id="34" name="TextBox 33">
            <a:extLst>
              <a:ext uri="{FF2B5EF4-FFF2-40B4-BE49-F238E27FC236}">
                <a16:creationId xmlns:a16="http://schemas.microsoft.com/office/drawing/2014/main" id="{99DEDEA7-64DE-6FE7-3337-A767F5534468}"/>
              </a:ext>
            </a:extLst>
          </xdr:cNvPr>
          <xdr:cNvSpPr txBox="1"/>
        </xdr:nvSpPr>
        <xdr:spPr>
          <a:xfrm>
            <a:off x="373380" y="5550408"/>
            <a:ext cx="899160" cy="26822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B8CE28-A40A-4521-AD89-AA3443B11571}" type="TxLink">
              <a:rPr lang="en-US" sz="1100" b="0" i="0" u="none" strike="noStrike">
                <a:solidFill>
                  <a:schemeClr val="bg1"/>
                </a:solidFill>
                <a:latin typeface="Arial" panose="020B0604020202020204" pitchFamily="34" charset="0"/>
                <a:ea typeface="Calibri"/>
                <a:cs typeface="Arial" panose="020B0604020202020204" pitchFamily="34" charset="0"/>
              </a:rPr>
              <a:pPr/>
              <a:t>Advertising</a:t>
            </a:fld>
            <a:endParaRPr lang="en-IN" sz="1100">
              <a:solidFill>
                <a:schemeClr val="bg1"/>
              </a:solidFill>
              <a:latin typeface="Arial" panose="020B0604020202020204" pitchFamily="34" charset="0"/>
              <a:cs typeface="Arial" panose="020B0604020202020204" pitchFamily="34" charset="0"/>
            </a:endParaRPr>
          </a:p>
        </xdr:txBody>
      </xdr:sp>
      <xdr:sp macro="" textlink="'Pivot tables'!AX7">
        <xdr:nvSpPr>
          <xdr:cNvPr id="35" name="TextBox 34">
            <a:extLst>
              <a:ext uri="{FF2B5EF4-FFF2-40B4-BE49-F238E27FC236}">
                <a16:creationId xmlns:a16="http://schemas.microsoft.com/office/drawing/2014/main" id="{36B83168-31BD-449E-97B2-7DEC7833F75E}"/>
              </a:ext>
            </a:extLst>
          </xdr:cNvPr>
          <xdr:cNvSpPr txBox="1"/>
        </xdr:nvSpPr>
        <xdr:spPr>
          <a:xfrm>
            <a:off x="373380" y="586496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C83E66-4960-4AE7-9089-039290A455B1}"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t>Asset sale</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AX8">
        <xdr:nvSpPr>
          <xdr:cNvPr id="36" name="TextBox 35">
            <a:extLst>
              <a:ext uri="{FF2B5EF4-FFF2-40B4-BE49-F238E27FC236}">
                <a16:creationId xmlns:a16="http://schemas.microsoft.com/office/drawing/2014/main" id="{7FE64ABD-2553-4FD0-A7A3-2C5FE28DB16D}"/>
              </a:ext>
            </a:extLst>
          </xdr:cNvPr>
          <xdr:cNvSpPr txBox="1"/>
        </xdr:nvSpPr>
        <xdr:spPr>
          <a:xfrm>
            <a:off x="373380" y="615513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379C0E-A365-4909-B74A-380D4081BA52}"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t>Licensing</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AX11">
        <xdr:nvSpPr>
          <xdr:cNvPr id="37" name="TextBox 36">
            <a:extLst>
              <a:ext uri="{FF2B5EF4-FFF2-40B4-BE49-F238E27FC236}">
                <a16:creationId xmlns:a16="http://schemas.microsoft.com/office/drawing/2014/main" id="{9EFE5340-F623-4400-840A-CA74A29EA26E}"/>
              </a:ext>
            </a:extLst>
          </xdr:cNvPr>
          <xdr:cNvSpPr txBox="1"/>
        </xdr:nvSpPr>
        <xdr:spPr>
          <a:xfrm>
            <a:off x="373380" y="7025640"/>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9BB7C6-CEAC-412D-81BF-B16AD69E3C9D}"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t>Usage fees</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AX10">
        <xdr:nvSpPr>
          <xdr:cNvPr id="38" name="TextBox 37">
            <a:extLst>
              <a:ext uri="{FF2B5EF4-FFF2-40B4-BE49-F238E27FC236}">
                <a16:creationId xmlns:a16="http://schemas.microsoft.com/office/drawing/2014/main" id="{62C1766D-7977-492D-AAAA-4FCD189DFFC0}"/>
              </a:ext>
            </a:extLst>
          </xdr:cNvPr>
          <xdr:cNvSpPr txBox="1"/>
        </xdr:nvSpPr>
        <xdr:spPr>
          <a:xfrm>
            <a:off x="373380" y="673547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8DCAEE-D6D6-494F-9778-43D4BDB4E3E6}"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t>Subscription</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AX9">
        <xdr:nvSpPr>
          <xdr:cNvPr id="39" name="TextBox 38">
            <a:extLst>
              <a:ext uri="{FF2B5EF4-FFF2-40B4-BE49-F238E27FC236}">
                <a16:creationId xmlns:a16="http://schemas.microsoft.com/office/drawing/2014/main" id="{8789C75E-B32F-4234-9E07-C8AB4A773F2C}"/>
              </a:ext>
            </a:extLst>
          </xdr:cNvPr>
          <xdr:cNvSpPr txBox="1"/>
        </xdr:nvSpPr>
        <xdr:spPr>
          <a:xfrm>
            <a:off x="373380" y="644530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73D2D56-95AD-4034-8F6C-D5D8A92F7558}"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t>Renting</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2</xdr:col>
      <xdr:colOff>99060</xdr:colOff>
      <xdr:row>30</xdr:row>
      <xdr:rowOff>64008</xdr:rowOff>
    </xdr:from>
    <xdr:to>
      <xdr:col>3</xdr:col>
      <xdr:colOff>388620</xdr:colOff>
      <xdr:row>39</xdr:row>
      <xdr:rowOff>137160</xdr:rowOff>
    </xdr:to>
    <xdr:grpSp>
      <xdr:nvGrpSpPr>
        <xdr:cNvPr id="41" name="Group 40">
          <a:extLst>
            <a:ext uri="{FF2B5EF4-FFF2-40B4-BE49-F238E27FC236}">
              <a16:creationId xmlns:a16="http://schemas.microsoft.com/office/drawing/2014/main" id="{6EF0B5D1-BD8F-419D-9DDD-0FEDFD983E3F}"/>
            </a:ext>
          </a:extLst>
        </xdr:cNvPr>
        <xdr:cNvGrpSpPr/>
      </xdr:nvGrpSpPr>
      <xdr:grpSpPr>
        <a:xfrm>
          <a:off x="1318260" y="5615722"/>
          <a:ext cx="899160" cy="1738667"/>
          <a:chOff x="373380" y="5550408"/>
          <a:chExt cx="899160" cy="1719072"/>
        </a:xfrm>
      </xdr:grpSpPr>
      <xdr:sp macro="" textlink="'Pivot tables'!BA6">
        <xdr:nvSpPr>
          <xdr:cNvPr id="42" name="TextBox 41">
            <a:extLst>
              <a:ext uri="{FF2B5EF4-FFF2-40B4-BE49-F238E27FC236}">
                <a16:creationId xmlns:a16="http://schemas.microsoft.com/office/drawing/2014/main" id="{6BFEBA6E-74CE-30B0-7D21-D4C57EEDFF4E}"/>
              </a:ext>
            </a:extLst>
          </xdr:cNvPr>
          <xdr:cNvSpPr txBox="1"/>
        </xdr:nvSpPr>
        <xdr:spPr>
          <a:xfrm>
            <a:off x="373380" y="5550408"/>
            <a:ext cx="899160" cy="26822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BD0AA25-0798-4890-9091-80A0099803C6}"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50,406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A7">
        <xdr:nvSpPr>
          <xdr:cNvPr id="43" name="TextBox 42">
            <a:extLst>
              <a:ext uri="{FF2B5EF4-FFF2-40B4-BE49-F238E27FC236}">
                <a16:creationId xmlns:a16="http://schemas.microsoft.com/office/drawing/2014/main" id="{34CE7C1B-D9BF-D8C7-AA95-4A111B7C74AD}"/>
              </a:ext>
            </a:extLst>
          </xdr:cNvPr>
          <xdr:cNvSpPr txBox="1"/>
        </xdr:nvSpPr>
        <xdr:spPr>
          <a:xfrm>
            <a:off x="373380" y="586496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9D5B9C-8458-4083-B9C0-88812B0D598B}"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12,774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A8">
        <xdr:nvSpPr>
          <xdr:cNvPr id="44" name="TextBox 43">
            <a:extLst>
              <a:ext uri="{FF2B5EF4-FFF2-40B4-BE49-F238E27FC236}">
                <a16:creationId xmlns:a16="http://schemas.microsoft.com/office/drawing/2014/main" id="{850F45DB-8D08-FC66-722B-8631370ABB60}"/>
              </a:ext>
            </a:extLst>
          </xdr:cNvPr>
          <xdr:cNvSpPr txBox="1"/>
        </xdr:nvSpPr>
        <xdr:spPr>
          <a:xfrm>
            <a:off x="373380" y="615513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0FD4E73-8010-444A-BB52-FD9AEF729964}"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98,365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A11">
        <xdr:nvSpPr>
          <xdr:cNvPr id="45" name="TextBox 44">
            <a:extLst>
              <a:ext uri="{FF2B5EF4-FFF2-40B4-BE49-F238E27FC236}">
                <a16:creationId xmlns:a16="http://schemas.microsoft.com/office/drawing/2014/main" id="{7DB6B20F-8893-94D1-7859-D4EE1B135FF5}"/>
              </a:ext>
            </a:extLst>
          </xdr:cNvPr>
          <xdr:cNvSpPr txBox="1"/>
        </xdr:nvSpPr>
        <xdr:spPr>
          <a:xfrm>
            <a:off x="373380" y="7025640"/>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1FF0F0F-AC42-4D36-BF05-47F759F99D4B}"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27,828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A10">
        <xdr:nvSpPr>
          <xdr:cNvPr id="46" name="TextBox 45">
            <a:extLst>
              <a:ext uri="{FF2B5EF4-FFF2-40B4-BE49-F238E27FC236}">
                <a16:creationId xmlns:a16="http://schemas.microsoft.com/office/drawing/2014/main" id="{8A99BE9E-AC08-5950-6C51-2309D03A72F1}"/>
              </a:ext>
            </a:extLst>
          </xdr:cNvPr>
          <xdr:cNvSpPr txBox="1"/>
        </xdr:nvSpPr>
        <xdr:spPr>
          <a:xfrm>
            <a:off x="373380" y="673547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019159C-E553-4175-A4C5-2C7FE6E363B0}"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21,245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A9">
        <xdr:nvSpPr>
          <xdr:cNvPr id="47" name="TextBox 46">
            <a:extLst>
              <a:ext uri="{FF2B5EF4-FFF2-40B4-BE49-F238E27FC236}">
                <a16:creationId xmlns:a16="http://schemas.microsoft.com/office/drawing/2014/main" id="{8E478C30-0EF4-8247-CF88-87AA3986DBF2}"/>
              </a:ext>
            </a:extLst>
          </xdr:cNvPr>
          <xdr:cNvSpPr txBox="1"/>
        </xdr:nvSpPr>
        <xdr:spPr>
          <a:xfrm>
            <a:off x="373380" y="644530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8F68BCA-5234-4375-8A98-AB3235C64217}"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 50,849 </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3</xdr:col>
      <xdr:colOff>434340</xdr:colOff>
      <xdr:row>30</xdr:row>
      <xdr:rowOff>71628</xdr:rowOff>
    </xdr:from>
    <xdr:to>
      <xdr:col>5</xdr:col>
      <xdr:colOff>114300</xdr:colOff>
      <xdr:row>39</xdr:row>
      <xdr:rowOff>144780</xdr:rowOff>
    </xdr:to>
    <xdr:grpSp>
      <xdr:nvGrpSpPr>
        <xdr:cNvPr id="48" name="Group 47">
          <a:extLst>
            <a:ext uri="{FF2B5EF4-FFF2-40B4-BE49-F238E27FC236}">
              <a16:creationId xmlns:a16="http://schemas.microsoft.com/office/drawing/2014/main" id="{AB91BA88-6981-4E5A-8CC7-9B6DA4FA0001}"/>
            </a:ext>
          </a:extLst>
        </xdr:cNvPr>
        <xdr:cNvGrpSpPr/>
      </xdr:nvGrpSpPr>
      <xdr:grpSpPr>
        <a:xfrm>
          <a:off x="2263140" y="5623342"/>
          <a:ext cx="899160" cy="1738667"/>
          <a:chOff x="373380" y="5550408"/>
          <a:chExt cx="899160" cy="1719072"/>
        </a:xfrm>
      </xdr:grpSpPr>
      <xdr:sp macro="" textlink="'Pivot tables'!BB6">
        <xdr:nvSpPr>
          <xdr:cNvPr id="49" name="TextBox 48">
            <a:extLst>
              <a:ext uri="{FF2B5EF4-FFF2-40B4-BE49-F238E27FC236}">
                <a16:creationId xmlns:a16="http://schemas.microsoft.com/office/drawing/2014/main" id="{383AE9EC-8A07-AF3B-0EAB-CB0069BE02D4}"/>
              </a:ext>
            </a:extLst>
          </xdr:cNvPr>
          <xdr:cNvSpPr txBox="1"/>
        </xdr:nvSpPr>
        <xdr:spPr>
          <a:xfrm>
            <a:off x="373380" y="5550408"/>
            <a:ext cx="899160" cy="26822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C474611-98D0-4FCD-922F-27590275670A}"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19%</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B7">
        <xdr:nvSpPr>
          <xdr:cNvPr id="50" name="TextBox 49">
            <a:extLst>
              <a:ext uri="{FF2B5EF4-FFF2-40B4-BE49-F238E27FC236}">
                <a16:creationId xmlns:a16="http://schemas.microsoft.com/office/drawing/2014/main" id="{49D6E036-EE6B-7E34-A050-F6C1A0E27F12}"/>
              </a:ext>
            </a:extLst>
          </xdr:cNvPr>
          <xdr:cNvSpPr txBox="1"/>
        </xdr:nvSpPr>
        <xdr:spPr>
          <a:xfrm>
            <a:off x="373380" y="586496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29E1826-12E8-4E76-AC9A-9837E74899D3}"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5%</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B8">
        <xdr:nvSpPr>
          <xdr:cNvPr id="51" name="TextBox 50">
            <a:extLst>
              <a:ext uri="{FF2B5EF4-FFF2-40B4-BE49-F238E27FC236}">
                <a16:creationId xmlns:a16="http://schemas.microsoft.com/office/drawing/2014/main" id="{A270D457-2789-39C5-9A4F-C4F64F47A5A9}"/>
              </a:ext>
            </a:extLst>
          </xdr:cNvPr>
          <xdr:cNvSpPr txBox="1"/>
        </xdr:nvSpPr>
        <xdr:spPr>
          <a:xfrm>
            <a:off x="373380" y="615513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960B443-A274-4920-9E07-8CCFEAF1271B}"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38%</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B11">
        <xdr:nvSpPr>
          <xdr:cNvPr id="52" name="TextBox 51">
            <a:extLst>
              <a:ext uri="{FF2B5EF4-FFF2-40B4-BE49-F238E27FC236}">
                <a16:creationId xmlns:a16="http://schemas.microsoft.com/office/drawing/2014/main" id="{DBCA5454-1B95-FEDC-827D-EEF5BB8BE8D9}"/>
              </a:ext>
            </a:extLst>
          </xdr:cNvPr>
          <xdr:cNvSpPr txBox="1"/>
        </xdr:nvSpPr>
        <xdr:spPr>
          <a:xfrm>
            <a:off x="373380" y="7025640"/>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17D3342-1201-4636-98B2-534C3937B260}"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11%</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B10">
        <xdr:nvSpPr>
          <xdr:cNvPr id="53" name="TextBox 52">
            <a:extLst>
              <a:ext uri="{FF2B5EF4-FFF2-40B4-BE49-F238E27FC236}">
                <a16:creationId xmlns:a16="http://schemas.microsoft.com/office/drawing/2014/main" id="{4B9DB771-4C8C-3528-9DCD-DDE2B45C730F}"/>
              </a:ext>
            </a:extLst>
          </xdr:cNvPr>
          <xdr:cNvSpPr txBox="1"/>
        </xdr:nvSpPr>
        <xdr:spPr>
          <a:xfrm>
            <a:off x="373380" y="673547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1EFDC14-2817-48B3-BC25-A006AE19523F}"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8%</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BB9">
        <xdr:nvSpPr>
          <xdr:cNvPr id="54" name="TextBox 53">
            <a:extLst>
              <a:ext uri="{FF2B5EF4-FFF2-40B4-BE49-F238E27FC236}">
                <a16:creationId xmlns:a16="http://schemas.microsoft.com/office/drawing/2014/main" id="{A30A8EB1-B7BE-8114-77A4-6E1C3AB9C8D9}"/>
              </a:ext>
            </a:extLst>
          </xdr:cNvPr>
          <xdr:cNvSpPr txBox="1"/>
        </xdr:nvSpPr>
        <xdr:spPr>
          <a:xfrm>
            <a:off x="373380" y="6445302"/>
            <a:ext cx="899160" cy="243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C113E9-24F7-4B53-A22A-EEC5A00EF16A}"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ctr"/>
              <a:t>19%</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0</xdr:col>
      <xdr:colOff>160020</xdr:colOff>
      <xdr:row>37</xdr:row>
      <xdr:rowOff>47625</xdr:rowOff>
    </xdr:from>
    <xdr:to>
      <xdr:col>0</xdr:col>
      <xdr:colOff>281940</xdr:colOff>
      <xdr:row>37</xdr:row>
      <xdr:rowOff>146685</xdr:rowOff>
    </xdr:to>
    <xdr:sp macro="" textlink="">
      <xdr:nvSpPr>
        <xdr:cNvPr id="59" name="Flowchart: Alternate Process 58">
          <a:extLst>
            <a:ext uri="{FF2B5EF4-FFF2-40B4-BE49-F238E27FC236}">
              <a16:creationId xmlns:a16="http://schemas.microsoft.com/office/drawing/2014/main" id="{A21BB261-21A3-4E26-BF75-AA7C3E22C792}"/>
            </a:ext>
          </a:extLst>
        </xdr:cNvPr>
        <xdr:cNvSpPr/>
      </xdr:nvSpPr>
      <xdr:spPr>
        <a:xfrm>
          <a:off x="160020" y="681418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600" b="1">
            <a:solidFill>
              <a:srgbClr val="FF0000"/>
            </a:solidFill>
            <a:latin typeface="Arial" panose="020B0604020202020204" pitchFamily="34" charset="0"/>
            <a:cs typeface="Arial" panose="020B0604020202020204" pitchFamily="34" charset="0"/>
          </a:endParaRPr>
        </a:p>
      </xdr:txBody>
    </xdr:sp>
    <xdr:clientData/>
  </xdr:twoCellAnchor>
  <xdr:twoCellAnchor editAs="absolute">
    <xdr:from>
      <xdr:col>0</xdr:col>
      <xdr:colOff>160020</xdr:colOff>
      <xdr:row>34</xdr:row>
      <xdr:rowOff>51435</xdr:rowOff>
    </xdr:from>
    <xdr:to>
      <xdr:col>0</xdr:col>
      <xdr:colOff>281940</xdr:colOff>
      <xdr:row>34</xdr:row>
      <xdr:rowOff>150495</xdr:rowOff>
    </xdr:to>
    <xdr:sp macro="" textlink="">
      <xdr:nvSpPr>
        <xdr:cNvPr id="64" name="Flowchart: Alternate Process 63">
          <a:extLst>
            <a:ext uri="{FF2B5EF4-FFF2-40B4-BE49-F238E27FC236}">
              <a16:creationId xmlns:a16="http://schemas.microsoft.com/office/drawing/2014/main" id="{EE62E2DA-F705-4E7B-9DCC-6C4399F2C008}"/>
            </a:ext>
          </a:extLst>
        </xdr:cNvPr>
        <xdr:cNvSpPr/>
      </xdr:nvSpPr>
      <xdr:spPr>
        <a:xfrm>
          <a:off x="160020" y="626935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0</xdr:col>
      <xdr:colOff>152400</xdr:colOff>
      <xdr:row>37</xdr:row>
      <xdr:rowOff>51435</xdr:rowOff>
    </xdr:from>
    <xdr:to>
      <xdr:col>0</xdr:col>
      <xdr:colOff>274320</xdr:colOff>
      <xdr:row>37</xdr:row>
      <xdr:rowOff>150495</xdr:rowOff>
    </xdr:to>
    <xdr:sp macro="" textlink="">
      <xdr:nvSpPr>
        <xdr:cNvPr id="65" name="Flowchart: Alternate Process 64">
          <a:extLst>
            <a:ext uri="{FF2B5EF4-FFF2-40B4-BE49-F238E27FC236}">
              <a16:creationId xmlns:a16="http://schemas.microsoft.com/office/drawing/2014/main" id="{64717BFA-758F-4232-A633-4B32F0D01894}"/>
            </a:ext>
          </a:extLst>
        </xdr:cNvPr>
        <xdr:cNvSpPr/>
      </xdr:nvSpPr>
      <xdr:spPr>
        <a:xfrm>
          <a:off x="152400" y="681799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0</xdr:col>
      <xdr:colOff>160020</xdr:colOff>
      <xdr:row>32</xdr:row>
      <xdr:rowOff>97155</xdr:rowOff>
    </xdr:from>
    <xdr:to>
      <xdr:col>0</xdr:col>
      <xdr:colOff>281940</xdr:colOff>
      <xdr:row>33</xdr:row>
      <xdr:rowOff>13335</xdr:rowOff>
    </xdr:to>
    <xdr:sp macro="" textlink="">
      <xdr:nvSpPr>
        <xdr:cNvPr id="56" name="Flowchart: Alternate Process 55">
          <a:extLst>
            <a:ext uri="{FF2B5EF4-FFF2-40B4-BE49-F238E27FC236}">
              <a16:creationId xmlns:a16="http://schemas.microsoft.com/office/drawing/2014/main" id="{E90D9301-3C8D-476A-A2A0-970BFB6ADF0D}"/>
            </a:ext>
          </a:extLst>
        </xdr:cNvPr>
        <xdr:cNvSpPr/>
      </xdr:nvSpPr>
      <xdr:spPr>
        <a:xfrm>
          <a:off x="160020" y="594931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0</xdr:col>
      <xdr:colOff>167640</xdr:colOff>
      <xdr:row>30</xdr:row>
      <xdr:rowOff>150495</xdr:rowOff>
    </xdr:from>
    <xdr:to>
      <xdr:col>0</xdr:col>
      <xdr:colOff>289560</xdr:colOff>
      <xdr:row>31</xdr:row>
      <xdr:rowOff>66675</xdr:rowOff>
    </xdr:to>
    <xdr:sp macro="" textlink="">
      <xdr:nvSpPr>
        <xdr:cNvPr id="62" name="Flowchart: Alternate Process 61">
          <a:extLst>
            <a:ext uri="{FF2B5EF4-FFF2-40B4-BE49-F238E27FC236}">
              <a16:creationId xmlns:a16="http://schemas.microsoft.com/office/drawing/2014/main" id="{29A34B5B-A8A1-42EA-97BB-21645F805C37}"/>
            </a:ext>
          </a:extLst>
        </xdr:cNvPr>
        <xdr:cNvSpPr/>
      </xdr:nvSpPr>
      <xdr:spPr>
        <a:xfrm>
          <a:off x="167640" y="563689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0</xdr:col>
      <xdr:colOff>160020</xdr:colOff>
      <xdr:row>35</xdr:row>
      <xdr:rowOff>142875</xdr:rowOff>
    </xdr:from>
    <xdr:to>
      <xdr:col>0</xdr:col>
      <xdr:colOff>281940</xdr:colOff>
      <xdr:row>36</xdr:row>
      <xdr:rowOff>59055</xdr:rowOff>
    </xdr:to>
    <xdr:sp macro="" textlink="">
      <xdr:nvSpPr>
        <xdr:cNvPr id="63" name="Flowchart: Alternate Process 62">
          <a:extLst>
            <a:ext uri="{FF2B5EF4-FFF2-40B4-BE49-F238E27FC236}">
              <a16:creationId xmlns:a16="http://schemas.microsoft.com/office/drawing/2014/main" id="{30D2A706-6069-46A5-A4A1-7C8849CAE401}"/>
            </a:ext>
          </a:extLst>
        </xdr:cNvPr>
        <xdr:cNvSpPr/>
      </xdr:nvSpPr>
      <xdr:spPr>
        <a:xfrm>
          <a:off x="160020" y="654367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0</xdr:col>
      <xdr:colOff>152400</xdr:colOff>
      <xdr:row>38</xdr:row>
      <xdr:rowOff>165735</xdr:rowOff>
    </xdr:from>
    <xdr:to>
      <xdr:col>0</xdr:col>
      <xdr:colOff>274320</xdr:colOff>
      <xdr:row>39</xdr:row>
      <xdr:rowOff>81915</xdr:rowOff>
    </xdr:to>
    <xdr:sp macro="" textlink="">
      <xdr:nvSpPr>
        <xdr:cNvPr id="66" name="Flowchart: Alternate Process 65">
          <a:extLst>
            <a:ext uri="{FF2B5EF4-FFF2-40B4-BE49-F238E27FC236}">
              <a16:creationId xmlns:a16="http://schemas.microsoft.com/office/drawing/2014/main" id="{9B370A32-0EC3-4518-8386-9652D7EC599E}"/>
            </a:ext>
          </a:extLst>
        </xdr:cNvPr>
        <xdr:cNvSpPr/>
      </xdr:nvSpPr>
      <xdr:spPr>
        <a:xfrm>
          <a:off x="152400" y="7115175"/>
          <a:ext cx="121920" cy="990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FF0000"/>
              </a:solidFill>
              <a:latin typeface="Arial" panose="020B0604020202020204" pitchFamily="34" charset="0"/>
              <a:cs typeface="Arial" panose="020B0604020202020204" pitchFamily="34" charset="0"/>
            </a:rPr>
            <a:t>•</a:t>
          </a:r>
        </a:p>
      </xdr:txBody>
    </xdr:sp>
    <xdr:clientData/>
  </xdr:twoCellAnchor>
  <xdr:twoCellAnchor editAs="absolute">
    <xdr:from>
      <xdr:col>20</xdr:col>
      <xdr:colOff>459094</xdr:colOff>
      <xdr:row>2</xdr:row>
      <xdr:rowOff>53340</xdr:rowOff>
    </xdr:from>
    <xdr:to>
      <xdr:col>22</xdr:col>
      <xdr:colOff>527674</xdr:colOff>
      <xdr:row>7</xdr:row>
      <xdr:rowOff>121920</xdr:rowOff>
    </xdr:to>
    <xdr:grpSp>
      <xdr:nvGrpSpPr>
        <xdr:cNvPr id="73" name="Group 72">
          <a:extLst>
            <a:ext uri="{FF2B5EF4-FFF2-40B4-BE49-F238E27FC236}">
              <a16:creationId xmlns:a16="http://schemas.microsoft.com/office/drawing/2014/main" id="{FD62FC18-A1CD-72F1-ACD1-2E93F9A05269}"/>
            </a:ext>
          </a:extLst>
        </xdr:cNvPr>
        <xdr:cNvGrpSpPr/>
      </xdr:nvGrpSpPr>
      <xdr:grpSpPr>
        <a:xfrm>
          <a:off x="12651094" y="423454"/>
          <a:ext cx="1287780" cy="993866"/>
          <a:chOff x="12016740" y="495300"/>
          <a:chExt cx="845820" cy="982980"/>
        </a:xfrm>
      </xdr:grpSpPr>
      <xdr:sp macro="" textlink="">
        <xdr:nvSpPr>
          <xdr:cNvPr id="71" name="Rectangle: Rounded Corners 70">
            <a:extLst>
              <a:ext uri="{FF2B5EF4-FFF2-40B4-BE49-F238E27FC236}">
                <a16:creationId xmlns:a16="http://schemas.microsoft.com/office/drawing/2014/main" id="{0E615490-BDA8-C4D5-2903-03BB1F28ABDD}"/>
              </a:ext>
            </a:extLst>
          </xdr:cNvPr>
          <xdr:cNvSpPr/>
        </xdr:nvSpPr>
        <xdr:spPr>
          <a:xfrm>
            <a:off x="12016740" y="495300"/>
            <a:ext cx="845820" cy="982980"/>
          </a:xfrm>
          <a:prstGeom prst="round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latin typeface="Arial" panose="020B0604020202020204" pitchFamily="34" charset="0"/>
                <a:cs typeface="Arial" panose="020B0604020202020204" pitchFamily="34" charset="0"/>
              </a:rPr>
              <a:t>Average Monthly Income</a:t>
            </a:r>
          </a:p>
        </xdr:txBody>
      </xdr:sp>
      <xdr:sp macro="" textlink="'Pivot tables'!$BF$5">
        <xdr:nvSpPr>
          <xdr:cNvPr id="72" name="Rectangle 71">
            <a:extLst>
              <a:ext uri="{FF2B5EF4-FFF2-40B4-BE49-F238E27FC236}">
                <a16:creationId xmlns:a16="http://schemas.microsoft.com/office/drawing/2014/main" id="{C4E5B45B-807B-409F-A629-A2D6159850B7}"/>
              </a:ext>
            </a:extLst>
          </xdr:cNvPr>
          <xdr:cNvSpPr/>
        </xdr:nvSpPr>
        <xdr:spPr>
          <a:xfrm>
            <a:off x="12123420" y="1150620"/>
            <a:ext cx="655320"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45496E3-2394-458A-9394-798674563092}" type="TxLink">
              <a:rPr lang="en-US" sz="1800" b="0" i="0" u="none" strike="noStrike">
                <a:solidFill>
                  <a:srgbClr val="FFFFFF"/>
                </a:solidFill>
                <a:latin typeface="Calibri"/>
                <a:ea typeface="Calibri"/>
                <a:cs typeface="Calibri"/>
              </a:rPr>
              <a:pPr algn="ctr"/>
              <a:t> 69,079 </a:t>
            </a:fld>
            <a:endParaRPr lang="en-IN" sz="1800">
              <a:latin typeface="Arial" panose="020B0604020202020204" pitchFamily="34" charset="0"/>
              <a:cs typeface="Arial" panose="020B0604020202020204" pitchFamily="34" charset="0"/>
            </a:endParaRPr>
          </a:p>
        </xdr:txBody>
      </xdr:sp>
    </xdr:grpSp>
    <xdr:clientData/>
  </xdr:twoCellAnchor>
  <xdr:twoCellAnchor editAs="absolute">
    <xdr:from>
      <xdr:col>20</xdr:col>
      <xdr:colOff>481954</xdr:colOff>
      <xdr:row>8</xdr:row>
      <xdr:rowOff>53340</xdr:rowOff>
    </xdr:from>
    <xdr:to>
      <xdr:col>22</xdr:col>
      <xdr:colOff>535294</xdr:colOff>
      <xdr:row>27</xdr:row>
      <xdr:rowOff>106680</xdr:rowOff>
    </xdr:to>
    <xdr:grpSp>
      <xdr:nvGrpSpPr>
        <xdr:cNvPr id="78" name="Group 77">
          <a:extLst>
            <a:ext uri="{FF2B5EF4-FFF2-40B4-BE49-F238E27FC236}">
              <a16:creationId xmlns:a16="http://schemas.microsoft.com/office/drawing/2014/main" id="{AE802C57-8CDA-F16F-20DA-FF925CA29FA8}"/>
            </a:ext>
          </a:extLst>
        </xdr:cNvPr>
        <xdr:cNvGrpSpPr/>
      </xdr:nvGrpSpPr>
      <xdr:grpSpPr>
        <a:xfrm>
          <a:off x="12673954" y="1533797"/>
          <a:ext cx="1272540" cy="3569426"/>
          <a:chOff x="12039600" y="1706880"/>
          <a:chExt cx="1272540" cy="3329940"/>
        </a:xfrm>
      </xdr:grpSpPr>
      <xdr:grpSp>
        <xdr:nvGrpSpPr>
          <xdr:cNvPr id="74" name="Group 73">
            <a:extLst>
              <a:ext uri="{FF2B5EF4-FFF2-40B4-BE49-F238E27FC236}">
                <a16:creationId xmlns:a16="http://schemas.microsoft.com/office/drawing/2014/main" id="{EE1D4ED9-0F65-4970-A3EA-D35D88184FA8}"/>
              </a:ext>
            </a:extLst>
          </xdr:cNvPr>
          <xdr:cNvGrpSpPr/>
        </xdr:nvGrpSpPr>
        <xdr:grpSpPr>
          <a:xfrm>
            <a:off x="12039600" y="1706880"/>
            <a:ext cx="1272540" cy="3329940"/>
            <a:chOff x="12016740" y="556260"/>
            <a:chExt cx="845820" cy="982980"/>
          </a:xfrm>
        </xdr:grpSpPr>
        <xdr:sp macro="" textlink="">
          <xdr:nvSpPr>
            <xdr:cNvPr id="75" name="Rectangle: Rounded Corners 74">
              <a:extLst>
                <a:ext uri="{FF2B5EF4-FFF2-40B4-BE49-F238E27FC236}">
                  <a16:creationId xmlns:a16="http://schemas.microsoft.com/office/drawing/2014/main" id="{A4E466FA-F351-8255-09E5-9A19C9045699}"/>
                </a:ext>
              </a:extLst>
            </xdr:cNvPr>
            <xdr:cNvSpPr/>
          </xdr:nvSpPr>
          <xdr:spPr>
            <a:xfrm>
              <a:off x="12016740" y="556260"/>
              <a:ext cx="845820" cy="982980"/>
            </a:xfrm>
            <a:prstGeom prst="round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latin typeface="Arial" panose="020B0604020202020204" pitchFamily="34" charset="0"/>
                  <a:cs typeface="Arial" panose="020B0604020202020204" pitchFamily="34" charset="0"/>
                </a:rPr>
                <a:t>Operating</a:t>
              </a:r>
              <a:r>
                <a:rPr lang="en-IN" sz="1100" baseline="0">
                  <a:latin typeface="Arial" panose="020B0604020202020204" pitchFamily="34" charset="0"/>
                  <a:cs typeface="Arial" panose="020B0604020202020204" pitchFamily="34" charset="0"/>
                </a:rPr>
                <a:t> Profits</a:t>
              </a:r>
              <a:endParaRPr lang="en-IN" sz="1100">
                <a:latin typeface="Arial" panose="020B0604020202020204" pitchFamily="34" charset="0"/>
                <a:cs typeface="Arial" panose="020B0604020202020204" pitchFamily="34" charset="0"/>
              </a:endParaRPr>
            </a:p>
          </xdr:txBody>
        </xdr:sp>
        <xdr:sp macro="" textlink="'Pivot tables'!BJ2">
          <xdr:nvSpPr>
            <xdr:cNvPr id="76" name="Rectangle 75">
              <a:extLst>
                <a:ext uri="{FF2B5EF4-FFF2-40B4-BE49-F238E27FC236}">
                  <a16:creationId xmlns:a16="http://schemas.microsoft.com/office/drawing/2014/main" id="{B7B53D52-97EC-E1EF-800A-3E0F27541D67}"/>
                </a:ext>
              </a:extLst>
            </xdr:cNvPr>
            <xdr:cNvSpPr/>
          </xdr:nvSpPr>
          <xdr:spPr>
            <a:xfrm>
              <a:off x="12077837" y="1386062"/>
              <a:ext cx="655320" cy="10021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C834185-2E70-4535-B102-7F9463344F28}" type="TxLink">
                <a:rPr lang="en-US" sz="1400" b="0" i="0" u="none" strike="noStrike">
                  <a:solidFill>
                    <a:schemeClr val="bg1"/>
                  </a:solidFill>
                  <a:latin typeface="Calibri"/>
                  <a:ea typeface="Calibri"/>
                  <a:cs typeface="Calibri"/>
                </a:rPr>
                <a:pPr algn="ctr"/>
                <a:t> 1,65,790 </a:t>
              </a:fld>
              <a:endParaRPr lang="en-IN" sz="1400">
                <a:solidFill>
                  <a:schemeClr val="bg1"/>
                </a:solidFill>
                <a:latin typeface="Arial" panose="020B0604020202020204" pitchFamily="34" charset="0"/>
                <a:cs typeface="Arial" panose="020B0604020202020204" pitchFamily="34" charset="0"/>
              </a:endParaRPr>
            </a:p>
          </xdr:txBody>
        </xdr:sp>
      </xdr:grpSp>
      <xdr:graphicFrame macro="">
        <xdr:nvGraphicFramePr>
          <xdr:cNvPr id="77" name="Chart 76">
            <a:extLst>
              <a:ext uri="{FF2B5EF4-FFF2-40B4-BE49-F238E27FC236}">
                <a16:creationId xmlns:a16="http://schemas.microsoft.com/office/drawing/2014/main" id="{B0BEBE5C-BCF3-412F-92FB-08CA1D308365}"/>
              </a:ext>
            </a:extLst>
          </xdr:cNvPr>
          <xdr:cNvGraphicFramePr>
            <a:graphicFrameLocks/>
          </xdr:cNvGraphicFramePr>
        </xdr:nvGraphicFramePr>
        <xdr:xfrm>
          <a:off x="12252960" y="2171700"/>
          <a:ext cx="830580" cy="23241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absolute">
    <xdr:from>
      <xdr:col>20</xdr:col>
      <xdr:colOff>497194</xdr:colOff>
      <xdr:row>28</xdr:row>
      <xdr:rowOff>7620</xdr:rowOff>
    </xdr:from>
    <xdr:to>
      <xdr:col>22</xdr:col>
      <xdr:colOff>419406</xdr:colOff>
      <xdr:row>33</xdr:row>
      <xdr:rowOff>76200</xdr:rowOff>
    </xdr:to>
    <xdr:grpSp>
      <xdr:nvGrpSpPr>
        <xdr:cNvPr id="60" name="Group 59">
          <a:extLst>
            <a:ext uri="{FF2B5EF4-FFF2-40B4-BE49-F238E27FC236}">
              <a16:creationId xmlns:a16="http://schemas.microsoft.com/office/drawing/2014/main" id="{43AEC954-82C4-6728-5EDE-4BE5FF55BB31}"/>
            </a:ext>
          </a:extLst>
        </xdr:cNvPr>
        <xdr:cNvGrpSpPr/>
      </xdr:nvGrpSpPr>
      <xdr:grpSpPr>
        <a:xfrm>
          <a:off x="12689194" y="5189220"/>
          <a:ext cx="1141412" cy="993866"/>
          <a:chOff x="10972800" y="1097280"/>
          <a:chExt cx="1143000" cy="982980"/>
        </a:xfrm>
      </xdr:grpSpPr>
      <xdr:sp macro="" textlink="">
        <xdr:nvSpPr>
          <xdr:cNvPr id="31" name="Rectangle: Rounded Corners 30">
            <a:extLst>
              <a:ext uri="{FF2B5EF4-FFF2-40B4-BE49-F238E27FC236}">
                <a16:creationId xmlns:a16="http://schemas.microsoft.com/office/drawing/2014/main" id="{D10F64C3-4103-B316-64DF-1461C5282F5E}"/>
              </a:ext>
            </a:extLst>
          </xdr:cNvPr>
          <xdr:cNvSpPr/>
        </xdr:nvSpPr>
        <xdr:spPr>
          <a:xfrm>
            <a:off x="10972800" y="1097280"/>
            <a:ext cx="1143000" cy="982980"/>
          </a:xfrm>
          <a:prstGeom prst="round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atin typeface="Arial" panose="020B0604020202020204" pitchFamily="34" charset="0"/>
              <a:cs typeface="Arial" panose="020B0604020202020204" pitchFamily="34" charset="0"/>
            </a:endParaRPr>
          </a:p>
        </xdr:txBody>
      </xdr:sp>
      <xdr:sp macro="" textlink="'Pivot tables'!$BQ$6">
        <xdr:nvSpPr>
          <xdr:cNvPr id="55" name="Rectangle 54">
            <a:extLst>
              <a:ext uri="{FF2B5EF4-FFF2-40B4-BE49-F238E27FC236}">
                <a16:creationId xmlns:a16="http://schemas.microsoft.com/office/drawing/2014/main" id="{E7CABC43-71E1-5E36-060D-7BF91CB9125A}"/>
              </a:ext>
            </a:extLst>
          </xdr:cNvPr>
          <xdr:cNvSpPr/>
        </xdr:nvSpPr>
        <xdr:spPr>
          <a:xfrm>
            <a:off x="11013303" y="110490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DCA9065-5602-414E-8594-1C3654650171}" type="TxLink">
              <a:rPr lang="en-US" sz="1100" b="1" i="0" u="none" strike="noStrike">
                <a:solidFill>
                  <a:schemeClr val="bg1"/>
                </a:solidFill>
                <a:latin typeface="Arial"/>
                <a:cs typeface="Arial"/>
              </a:rPr>
              <a:pPr algn="ctr"/>
              <a:t>B2B</a:t>
            </a:fld>
            <a:endParaRPr lang="en-IN" sz="1800">
              <a:solidFill>
                <a:schemeClr val="bg1"/>
              </a:solidFill>
              <a:latin typeface="Arial" panose="020B0604020202020204" pitchFamily="34" charset="0"/>
              <a:cs typeface="Arial" panose="020B0604020202020204" pitchFamily="34" charset="0"/>
            </a:endParaRPr>
          </a:p>
        </xdr:txBody>
      </xdr:sp>
      <xdr:sp macro="" textlink="'Pivot tables'!$BS$6">
        <xdr:nvSpPr>
          <xdr:cNvPr id="57" name="Rectangle 56">
            <a:extLst>
              <a:ext uri="{FF2B5EF4-FFF2-40B4-BE49-F238E27FC236}">
                <a16:creationId xmlns:a16="http://schemas.microsoft.com/office/drawing/2014/main" id="{2A8709BB-45B7-438B-B315-4120FD1F7D61}"/>
              </a:ext>
            </a:extLst>
          </xdr:cNvPr>
          <xdr:cNvSpPr/>
        </xdr:nvSpPr>
        <xdr:spPr>
          <a:xfrm>
            <a:off x="11018520" y="137922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3A9590-1D99-40EE-9968-DC9D722DD546}" type="TxLink">
              <a:rPr lang="en-US" sz="1100" b="1" i="0" u="none" strike="noStrike">
                <a:solidFill>
                  <a:schemeClr val="bg1"/>
                </a:solidFill>
                <a:latin typeface="Arial" panose="020B0604020202020204" pitchFamily="34" charset="0"/>
                <a:ea typeface="Calibri"/>
                <a:cs typeface="Arial" panose="020B0604020202020204" pitchFamily="34" charset="0"/>
              </a:rPr>
              <a:pPr algn="ctr"/>
              <a:t>86%</a:t>
            </a:fld>
            <a:endParaRPr lang="en-IN" sz="1800" b="1">
              <a:solidFill>
                <a:schemeClr val="bg1"/>
              </a:solidFill>
              <a:latin typeface="Arial" panose="020B0604020202020204" pitchFamily="34" charset="0"/>
              <a:cs typeface="Arial" panose="020B0604020202020204" pitchFamily="34" charset="0"/>
            </a:endParaRPr>
          </a:p>
        </xdr:txBody>
      </xdr:sp>
      <xdr:sp macro="" textlink="'Pivot tables'!$BR$6">
        <xdr:nvSpPr>
          <xdr:cNvPr id="58" name="Rectangle 57">
            <a:extLst>
              <a:ext uri="{FF2B5EF4-FFF2-40B4-BE49-F238E27FC236}">
                <a16:creationId xmlns:a16="http://schemas.microsoft.com/office/drawing/2014/main" id="{510A1771-EB54-4DED-9A63-F645B8B126A6}"/>
              </a:ext>
            </a:extLst>
          </xdr:cNvPr>
          <xdr:cNvSpPr/>
        </xdr:nvSpPr>
        <xdr:spPr>
          <a:xfrm>
            <a:off x="11056620" y="169164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992700-492E-40A7-ABC9-301F0FAAC9E3}" type="TxLink">
              <a:rPr lang="en-US" sz="1100" b="1" i="0" u="none" strike="noStrike">
                <a:solidFill>
                  <a:schemeClr val="bg1"/>
                </a:solidFill>
                <a:latin typeface="Arial" panose="020B0604020202020204" pitchFamily="34" charset="0"/>
                <a:ea typeface="Calibri"/>
                <a:cs typeface="Arial" panose="020B0604020202020204" pitchFamily="34" charset="0"/>
              </a:rPr>
              <a:pPr algn="ctr"/>
              <a:t> 7,14,241 </a:t>
            </a:fld>
            <a:endParaRPr lang="en-IN" sz="1800" b="1">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20</xdr:col>
      <xdr:colOff>527674</xdr:colOff>
      <xdr:row>33</xdr:row>
      <xdr:rowOff>152400</xdr:rowOff>
    </xdr:from>
    <xdr:to>
      <xdr:col>22</xdr:col>
      <xdr:colOff>451474</xdr:colOff>
      <xdr:row>39</xdr:row>
      <xdr:rowOff>38100</xdr:rowOff>
    </xdr:to>
    <xdr:grpSp>
      <xdr:nvGrpSpPr>
        <xdr:cNvPr id="61" name="Group 60">
          <a:extLst>
            <a:ext uri="{FF2B5EF4-FFF2-40B4-BE49-F238E27FC236}">
              <a16:creationId xmlns:a16="http://schemas.microsoft.com/office/drawing/2014/main" id="{33376259-A1AA-4565-B761-87E1C3932F09}"/>
            </a:ext>
          </a:extLst>
        </xdr:cNvPr>
        <xdr:cNvGrpSpPr/>
      </xdr:nvGrpSpPr>
      <xdr:grpSpPr>
        <a:xfrm>
          <a:off x="12719674" y="6259286"/>
          <a:ext cx="1143000" cy="996043"/>
          <a:chOff x="10972800" y="1097280"/>
          <a:chExt cx="1143000" cy="982980"/>
        </a:xfrm>
      </xdr:grpSpPr>
      <xdr:sp macro="" textlink="">
        <xdr:nvSpPr>
          <xdr:cNvPr id="67" name="Rectangle: Rounded Corners 66">
            <a:extLst>
              <a:ext uri="{FF2B5EF4-FFF2-40B4-BE49-F238E27FC236}">
                <a16:creationId xmlns:a16="http://schemas.microsoft.com/office/drawing/2014/main" id="{8B77DA78-8DB5-71EA-4C81-699CE5F6432F}"/>
              </a:ext>
            </a:extLst>
          </xdr:cNvPr>
          <xdr:cNvSpPr/>
        </xdr:nvSpPr>
        <xdr:spPr>
          <a:xfrm>
            <a:off x="10972800" y="1097280"/>
            <a:ext cx="1143000" cy="982980"/>
          </a:xfrm>
          <a:prstGeom prst="round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atin typeface="Arial" panose="020B0604020202020204" pitchFamily="34" charset="0"/>
              <a:cs typeface="Arial" panose="020B0604020202020204" pitchFamily="34" charset="0"/>
            </a:endParaRPr>
          </a:p>
        </xdr:txBody>
      </xdr:sp>
      <xdr:sp macro="" textlink="'Pivot tables'!$BQ$7">
        <xdr:nvSpPr>
          <xdr:cNvPr id="68" name="Rectangle 67">
            <a:extLst>
              <a:ext uri="{FF2B5EF4-FFF2-40B4-BE49-F238E27FC236}">
                <a16:creationId xmlns:a16="http://schemas.microsoft.com/office/drawing/2014/main" id="{8812EEA6-EA61-3F9E-7FF6-188EE8A22B7E}"/>
              </a:ext>
            </a:extLst>
          </xdr:cNvPr>
          <xdr:cNvSpPr/>
        </xdr:nvSpPr>
        <xdr:spPr>
          <a:xfrm>
            <a:off x="11013303" y="110490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8D0172-62CA-4668-AC0F-4A7D378871B8}" type="TxLink">
              <a:rPr lang="en-US" sz="1100" b="1" i="0" u="none" strike="noStrike">
                <a:solidFill>
                  <a:schemeClr val="bg1"/>
                </a:solidFill>
                <a:latin typeface="Arial"/>
                <a:cs typeface="Arial"/>
              </a:rPr>
              <a:pPr algn="ctr"/>
              <a:t>B2C</a:t>
            </a:fld>
            <a:endParaRPr lang="en-IN" sz="1800" b="1">
              <a:solidFill>
                <a:schemeClr val="bg1"/>
              </a:solidFill>
              <a:latin typeface="Arial" panose="020B0604020202020204" pitchFamily="34" charset="0"/>
              <a:cs typeface="Arial" panose="020B0604020202020204" pitchFamily="34" charset="0"/>
            </a:endParaRPr>
          </a:p>
        </xdr:txBody>
      </xdr:sp>
      <xdr:sp macro="" textlink="'Pivot tables'!$BS$7">
        <xdr:nvSpPr>
          <xdr:cNvPr id="69" name="Rectangle 68">
            <a:extLst>
              <a:ext uri="{FF2B5EF4-FFF2-40B4-BE49-F238E27FC236}">
                <a16:creationId xmlns:a16="http://schemas.microsoft.com/office/drawing/2014/main" id="{54E0CA43-DEDF-5806-5AD4-908C05AC27F4}"/>
              </a:ext>
            </a:extLst>
          </xdr:cNvPr>
          <xdr:cNvSpPr/>
        </xdr:nvSpPr>
        <xdr:spPr>
          <a:xfrm>
            <a:off x="11018520" y="137922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D1F6611-BFB7-4A4A-B3F1-4FC2BFFF4078}" type="TxLink">
              <a:rPr lang="en-US" sz="1100" b="1" i="0" u="none" strike="noStrike">
                <a:solidFill>
                  <a:schemeClr val="bg1"/>
                </a:solidFill>
                <a:latin typeface="Arial" panose="020B0604020202020204" pitchFamily="34" charset="0"/>
                <a:ea typeface="Calibri"/>
                <a:cs typeface="Arial" panose="020B0604020202020204" pitchFamily="34" charset="0"/>
              </a:rPr>
              <a:pPr algn="ctr"/>
              <a:t>14%</a:t>
            </a:fld>
            <a:endParaRPr lang="en-IN" sz="1800" b="1">
              <a:solidFill>
                <a:schemeClr val="bg1"/>
              </a:solidFill>
              <a:latin typeface="Arial" panose="020B0604020202020204" pitchFamily="34" charset="0"/>
              <a:cs typeface="Arial" panose="020B0604020202020204" pitchFamily="34" charset="0"/>
            </a:endParaRPr>
          </a:p>
        </xdr:txBody>
      </xdr:sp>
      <xdr:sp macro="" textlink="'Pivot tables'!$BR$7">
        <xdr:nvSpPr>
          <xdr:cNvPr id="70" name="Rectangle 69">
            <a:extLst>
              <a:ext uri="{FF2B5EF4-FFF2-40B4-BE49-F238E27FC236}">
                <a16:creationId xmlns:a16="http://schemas.microsoft.com/office/drawing/2014/main" id="{F902DD5D-4575-6197-EF4D-D804B6DCCF51}"/>
              </a:ext>
            </a:extLst>
          </xdr:cNvPr>
          <xdr:cNvSpPr/>
        </xdr:nvSpPr>
        <xdr:spPr>
          <a:xfrm>
            <a:off x="11056620" y="1691640"/>
            <a:ext cx="997739" cy="297180"/>
          </a:xfrm>
          <a:prstGeom prst="rect">
            <a:avLst/>
          </a:prstGeom>
          <a:solidFill>
            <a:srgbClr val="2406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9353ED-991C-4CFB-8943-20F9EC1EE7AE}" type="TxLink">
              <a:rPr lang="en-US" sz="1100" b="1" i="0" u="none" strike="noStrike">
                <a:solidFill>
                  <a:schemeClr val="bg1"/>
                </a:solidFill>
                <a:latin typeface="Arial" panose="020B0604020202020204" pitchFamily="34" charset="0"/>
                <a:ea typeface="Calibri"/>
                <a:cs typeface="Arial" panose="020B0604020202020204" pitchFamily="34" charset="0"/>
              </a:rPr>
              <a:pPr algn="ctr"/>
              <a:t> 1,14,711 </a:t>
            </a:fld>
            <a:endParaRPr lang="en-IN" sz="1800" b="1">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8</xdr:col>
      <xdr:colOff>477166</xdr:colOff>
      <xdr:row>10</xdr:row>
      <xdr:rowOff>181475</xdr:rowOff>
    </xdr:from>
    <xdr:to>
      <xdr:col>15</xdr:col>
      <xdr:colOff>373380</xdr:colOff>
      <xdr:row>33</xdr:row>
      <xdr:rowOff>120453</xdr:rowOff>
    </xdr:to>
    <xdr:grpSp>
      <xdr:nvGrpSpPr>
        <xdr:cNvPr id="25" name="Group 24">
          <a:extLst>
            <a:ext uri="{FF2B5EF4-FFF2-40B4-BE49-F238E27FC236}">
              <a16:creationId xmlns:a16="http://schemas.microsoft.com/office/drawing/2014/main" id="{89036D4C-9B2B-01E8-5A8D-81773407F8FF}"/>
            </a:ext>
          </a:extLst>
        </xdr:cNvPr>
        <xdr:cNvGrpSpPr/>
      </xdr:nvGrpSpPr>
      <xdr:grpSpPr>
        <a:xfrm>
          <a:off x="5353966" y="2032046"/>
          <a:ext cx="4163414" cy="4195293"/>
          <a:chOff x="5353966" y="2032046"/>
          <a:chExt cx="4163414" cy="4195293"/>
        </a:xfrm>
      </xdr:grpSpPr>
      <xdr:grpSp>
        <xdr:nvGrpSpPr>
          <xdr:cNvPr id="89" name="Group 88">
            <a:extLst>
              <a:ext uri="{FF2B5EF4-FFF2-40B4-BE49-F238E27FC236}">
                <a16:creationId xmlns:a16="http://schemas.microsoft.com/office/drawing/2014/main" id="{30768685-8D60-530C-B667-72FC61D10E7C}"/>
              </a:ext>
            </a:extLst>
          </xdr:cNvPr>
          <xdr:cNvGrpSpPr/>
        </xdr:nvGrpSpPr>
        <xdr:grpSpPr>
          <a:xfrm>
            <a:off x="5993675" y="3186249"/>
            <a:ext cx="2407920" cy="2136865"/>
            <a:chOff x="4968240" y="2034540"/>
            <a:chExt cx="2407920" cy="2110740"/>
          </a:xfrm>
        </xdr:grpSpPr>
        <xdr:graphicFrame macro="">
          <xdr:nvGraphicFramePr>
            <xdr:cNvPr id="81" name="Chart 80">
              <a:extLst>
                <a:ext uri="{FF2B5EF4-FFF2-40B4-BE49-F238E27FC236}">
                  <a16:creationId xmlns:a16="http://schemas.microsoft.com/office/drawing/2014/main" id="{D0F3DC9A-6316-46D6-8678-4DCF9C846415}"/>
                </a:ext>
              </a:extLst>
            </xdr:cNvPr>
            <xdr:cNvGraphicFramePr>
              <a:graphicFrameLocks/>
            </xdr:cNvGraphicFramePr>
          </xdr:nvGraphicFramePr>
          <xdr:xfrm>
            <a:off x="4968240" y="2034540"/>
            <a:ext cx="2407920" cy="211074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6" name="Oval 85">
              <a:extLst>
                <a:ext uri="{FF2B5EF4-FFF2-40B4-BE49-F238E27FC236}">
                  <a16:creationId xmlns:a16="http://schemas.microsoft.com/office/drawing/2014/main" id="{99894905-7775-1731-3397-318653E3DEED}"/>
                </a:ext>
              </a:extLst>
            </xdr:cNvPr>
            <xdr:cNvSpPr/>
          </xdr:nvSpPr>
          <xdr:spPr>
            <a:xfrm>
              <a:off x="5654040" y="2567940"/>
              <a:ext cx="1127760" cy="1112520"/>
            </a:xfrm>
            <a:prstGeom prst="ellipse">
              <a:avLst/>
            </a:prstGeom>
            <a:gradFill flip="none" rotWithShape="1">
              <a:gsLst>
                <a:gs pos="82000">
                  <a:schemeClr val="accent5">
                    <a:lumMod val="75000"/>
                  </a:schemeClr>
                </a:gs>
                <a:gs pos="24000">
                  <a:srgbClr val="FF00FF"/>
                </a:gs>
                <a:gs pos="56000">
                  <a:schemeClr val="accent1">
                    <a:lumMod val="45000"/>
                    <a:lumOff val="55000"/>
                  </a:schemeClr>
                </a:gs>
                <a:gs pos="100000">
                  <a:schemeClr val="accent1">
                    <a:lumMod val="30000"/>
                    <a:lumOff val="7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Pivot tables'!$AL$5">
          <xdr:nvSpPr>
            <xdr:cNvPr id="87" name="Flowchart: Alternate Process 86">
              <a:extLst>
                <a:ext uri="{FF2B5EF4-FFF2-40B4-BE49-F238E27FC236}">
                  <a16:creationId xmlns:a16="http://schemas.microsoft.com/office/drawing/2014/main" id="{E234B241-74CE-41B6-9F61-3B6A6A9D32AD}"/>
                </a:ext>
              </a:extLst>
            </xdr:cNvPr>
            <xdr:cNvSpPr/>
          </xdr:nvSpPr>
          <xdr:spPr>
            <a:xfrm>
              <a:off x="5875021" y="2712721"/>
              <a:ext cx="716280" cy="251460"/>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2D5B89A-CD38-4197-9490-F6E707745EEE}" type="TxLink">
                <a:rPr lang="en-US" sz="2000" b="1" i="0" u="none" strike="noStrike">
                  <a:solidFill>
                    <a:schemeClr val="bg1"/>
                  </a:solidFill>
                  <a:latin typeface="Arial" panose="020B0604020202020204" pitchFamily="34" charset="0"/>
                  <a:ea typeface="Calibri"/>
                  <a:cs typeface="Arial" panose="020B0604020202020204" pitchFamily="34" charset="0"/>
                </a:rPr>
                <a:pPr algn="l"/>
                <a:t>90%</a:t>
              </a:fld>
              <a:endParaRPr lang="en-IN" sz="2000" b="1">
                <a:solidFill>
                  <a:schemeClr val="bg1"/>
                </a:solidFill>
                <a:latin typeface="Arial" panose="020B0604020202020204" pitchFamily="34" charset="0"/>
                <a:cs typeface="Arial" panose="020B0604020202020204" pitchFamily="34" charset="0"/>
              </a:endParaRPr>
            </a:p>
          </xdr:txBody>
        </xdr:sp>
        <xdr:sp macro="" textlink="'Pivot tables'!AJ5">
          <xdr:nvSpPr>
            <xdr:cNvPr id="88" name="Flowchart: Alternate Process 87">
              <a:extLst>
                <a:ext uri="{FF2B5EF4-FFF2-40B4-BE49-F238E27FC236}">
                  <a16:creationId xmlns:a16="http://schemas.microsoft.com/office/drawing/2014/main" id="{A82584E0-A181-458F-8FC5-D90ED2E85399}"/>
                </a:ext>
              </a:extLst>
            </xdr:cNvPr>
            <xdr:cNvSpPr/>
          </xdr:nvSpPr>
          <xdr:spPr>
            <a:xfrm>
              <a:off x="5562600" y="3122162"/>
              <a:ext cx="1287780" cy="232677"/>
            </a:xfrm>
            <a:prstGeom prst="flowChartAlternateProces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bg1"/>
                  </a:solidFill>
                  <a:latin typeface="Arial" panose="020B0604020202020204" pitchFamily="34" charset="0"/>
                  <a:cs typeface="Arial" panose="020B0604020202020204" pitchFamily="34" charset="0"/>
                </a:rPr>
                <a:t>Income</a:t>
              </a:r>
              <a:r>
                <a:rPr lang="en-IN" sz="1000" b="1" baseline="0">
                  <a:solidFill>
                    <a:schemeClr val="bg1"/>
                  </a:solidFill>
                  <a:latin typeface="Arial" panose="020B0604020202020204" pitchFamily="34" charset="0"/>
                  <a:cs typeface="Arial" panose="020B0604020202020204" pitchFamily="34" charset="0"/>
                </a:rPr>
                <a:t> Achieved</a:t>
              </a:r>
              <a:endParaRPr lang="en-IN" sz="1000" b="1">
                <a:solidFill>
                  <a:schemeClr val="bg1"/>
                </a:solidFill>
                <a:latin typeface="Arial" panose="020B0604020202020204" pitchFamily="34" charset="0"/>
                <a:cs typeface="Arial" panose="020B0604020202020204" pitchFamily="34" charset="0"/>
              </a:endParaRPr>
            </a:p>
          </xdr:txBody>
        </xdr:sp>
      </xdr:grpSp>
      <xdr:cxnSp macro="">
        <xdr:nvCxnSpPr>
          <xdr:cNvPr id="91" name="Straight Connector 90">
            <a:extLst>
              <a:ext uri="{FF2B5EF4-FFF2-40B4-BE49-F238E27FC236}">
                <a16:creationId xmlns:a16="http://schemas.microsoft.com/office/drawing/2014/main" id="{A771DE3F-AF06-864C-A391-6E989021B6E4}"/>
              </a:ext>
            </a:extLst>
          </xdr:cNvPr>
          <xdr:cNvCxnSpPr/>
        </xdr:nvCxnSpPr>
        <xdr:spPr>
          <a:xfrm flipV="1">
            <a:off x="7401198" y="2032046"/>
            <a:ext cx="406037" cy="1342526"/>
          </a:xfrm>
          <a:prstGeom prst="line">
            <a:avLst/>
          </a:prstGeom>
          <a:ln w="19050">
            <a:solidFill>
              <a:srgbClr val="FF99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8163E2E6-8EF5-48FD-84F1-E1A0F2A7317A}"/>
              </a:ext>
            </a:extLst>
          </xdr:cNvPr>
          <xdr:cNvCxnSpPr/>
        </xdr:nvCxnSpPr>
        <xdr:spPr>
          <a:xfrm flipV="1">
            <a:off x="8100060" y="3612733"/>
            <a:ext cx="434340" cy="328983"/>
          </a:xfrm>
          <a:prstGeom prst="line">
            <a:avLst/>
          </a:prstGeom>
          <a:ln w="19050">
            <a:solidFill>
              <a:srgbClr val="FF00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8BA22C94-61E4-4162-B216-D79407247073}"/>
              </a:ext>
            </a:extLst>
          </xdr:cNvPr>
          <xdr:cNvCxnSpPr/>
        </xdr:nvCxnSpPr>
        <xdr:spPr>
          <a:xfrm>
            <a:off x="7926976" y="4867003"/>
            <a:ext cx="1590404" cy="907750"/>
          </a:xfrm>
          <a:prstGeom prst="line">
            <a:avLst/>
          </a:prstGeom>
          <a:ln w="19050">
            <a:solidFill>
              <a:srgbClr val="FF00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342CF37C-555C-4874-8EF0-D97ACDBDB94A}"/>
              </a:ext>
            </a:extLst>
          </xdr:cNvPr>
          <xdr:cNvCxnSpPr/>
        </xdr:nvCxnSpPr>
        <xdr:spPr>
          <a:xfrm flipH="1" flipV="1">
            <a:off x="5486400" y="2405743"/>
            <a:ext cx="1043940" cy="1206990"/>
          </a:xfrm>
          <a:prstGeom prst="line">
            <a:avLst/>
          </a:prstGeom>
          <a:ln w="19050">
            <a:solidFill>
              <a:srgbClr val="FF00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C21BA7C2-91A2-403E-B426-42FB803CBC4F}"/>
              </a:ext>
            </a:extLst>
          </xdr:cNvPr>
          <xdr:cNvCxnSpPr/>
        </xdr:nvCxnSpPr>
        <xdr:spPr>
          <a:xfrm flipH="1">
            <a:off x="5353966" y="4600303"/>
            <a:ext cx="951040" cy="596621"/>
          </a:xfrm>
          <a:prstGeom prst="line">
            <a:avLst/>
          </a:prstGeom>
          <a:ln w="19050">
            <a:solidFill>
              <a:srgbClr val="FF00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2F52AE9F-8634-447E-834D-7C07F3AF3C79}"/>
              </a:ext>
            </a:extLst>
          </xdr:cNvPr>
          <xdr:cNvCxnSpPr/>
        </xdr:nvCxnSpPr>
        <xdr:spPr>
          <a:xfrm>
            <a:off x="7217228" y="5180511"/>
            <a:ext cx="0" cy="1046828"/>
          </a:xfrm>
          <a:prstGeom prst="line">
            <a:avLst/>
          </a:prstGeom>
          <a:ln w="19050">
            <a:solidFill>
              <a:srgbClr val="FF00FF"/>
            </a:solidFill>
          </a:ln>
          <a:effectLst>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355088</xdr:colOff>
      <xdr:row>30</xdr:row>
      <xdr:rowOff>139491</xdr:rowOff>
    </xdr:from>
    <xdr:to>
      <xdr:col>5</xdr:col>
      <xdr:colOff>89987</xdr:colOff>
      <xdr:row>36</xdr:row>
      <xdr:rowOff>81019</xdr:rowOff>
    </xdr:to>
    <xdr:grpSp>
      <xdr:nvGrpSpPr>
        <xdr:cNvPr id="2" name="Group 1">
          <a:extLst>
            <a:ext uri="{FF2B5EF4-FFF2-40B4-BE49-F238E27FC236}">
              <a16:creationId xmlns:a16="http://schemas.microsoft.com/office/drawing/2014/main" id="{E7067E87-896E-42FC-899B-C5848A4690AB}"/>
            </a:ext>
          </a:extLst>
        </xdr:cNvPr>
        <xdr:cNvGrpSpPr>
          <a:grpSpLocks noChangeAspect="1"/>
        </xdr:cNvGrpSpPr>
      </xdr:nvGrpSpPr>
      <xdr:grpSpPr>
        <a:xfrm>
          <a:off x="2183888" y="5568741"/>
          <a:ext cx="954099" cy="1027378"/>
          <a:chOff x="2144077" y="4332513"/>
          <a:chExt cx="947879" cy="1057469"/>
        </a:xfrm>
      </xdr:grpSpPr>
      <xdr:sp macro="" textlink="'Pivot Tables for Sales process'!Q4">
        <xdr:nvSpPr>
          <xdr:cNvPr id="3" name="TextBox 2">
            <a:extLst>
              <a:ext uri="{FF2B5EF4-FFF2-40B4-BE49-F238E27FC236}">
                <a16:creationId xmlns:a16="http://schemas.microsoft.com/office/drawing/2014/main" id="{93FC36FA-C04E-F179-EDD8-064DD1A516CD}"/>
              </a:ext>
            </a:extLst>
          </xdr:cNvPr>
          <xdr:cNvSpPr txBox="1"/>
        </xdr:nvSpPr>
        <xdr:spPr>
          <a:xfrm>
            <a:off x="2144077" y="4332513"/>
            <a:ext cx="947879" cy="105746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958DE-8424-4376-A5B1-505148BC918A}" type="TxLink">
              <a:rPr lang="en-US" sz="11500" b="1" i="0" u="none" strike="noStrike">
                <a:ln>
                  <a:solidFill>
                    <a:schemeClr val="bg1"/>
                  </a:solidFill>
                </a:ln>
                <a:solidFill>
                  <a:schemeClr val="bg1"/>
                </a:solidFill>
                <a:effectLst>
                  <a:glow rad="139700">
                    <a:schemeClr val="accent1">
                      <a:satMod val="175000"/>
                      <a:alpha val="40000"/>
                    </a:schemeClr>
                  </a:glow>
                </a:effectLst>
                <a:latin typeface="Arial" panose="020B0604020202020204" pitchFamily="34" charset="0"/>
                <a:ea typeface="Calibri"/>
                <a:cs typeface="Arial" panose="020B0604020202020204" pitchFamily="34" charset="0"/>
              </a:rPr>
              <a:pPr algn="ctr"/>
              <a:t>○</a:t>
            </a:fld>
            <a:endParaRPr lang="en-IN" sz="11500" b="1">
              <a:ln>
                <a:solidFill>
                  <a:schemeClr val="bg1"/>
                </a:solidFill>
              </a:ln>
              <a:solidFill>
                <a:schemeClr val="bg1"/>
              </a:solidFill>
              <a:effectLst>
                <a:glow rad="139700">
                  <a:schemeClr val="accent1">
                    <a:satMod val="175000"/>
                    <a:alpha val="40000"/>
                  </a:schemeClr>
                </a:glow>
              </a:effectLst>
              <a:latin typeface="Arial" panose="020B0604020202020204" pitchFamily="34" charset="0"/>
              <a:cs typeface="Arial" panose="020B0604020202020204" pitchFamily="34" charset="0"/>
            </a:endParaRPr>
          </a:p>
        </xdr:txBody>
      </xdr:sp>
      <xdr:sp macro="" textlink="">
        <xdr:nvSpPr>
          <xdr:cNvPr id="4" name="Oval 3">
            <a:extLst>
              <a:ext uri="{FF2B5EF4-FFF2-40B4-BE49-F238E27FC236}">
                <a16:creationId xmlns:a16="http://schemas.microsoft.com/office/drawing/2014/main" id="{99DDB030-D6AF-5D77-B089-63F41D735E7A}"/>
              </a:ext>
            </a:extLst>
          </xdr:cNvPr>
          <xdr:cNvSpPr/>
        </xdr:nvSpPr>
        <xdr:spPr>
          <a:xfrm>
            <a:off x="2307328" y="4644894"/>
            <a:ext cx="605825" cy="607880"/>
          </a:xfrm>
          <a:prstGeom prst="ellipse">
            <a:avLst/>
          </a:prstGeom>
          <a:solidFill>
            <a:schemeClr val="tx1"/>
          </a:solidFill>
          <a:ln w="9525">
            <a:solidFill>
              <a:schemeClr val="bg1">
                <a:alpha val="41961"/>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Internet">
            <a:extLst>
              <a:ext uri="{FF2B5EF4-FFF2-40B4-BE49-F238E27FC236}">
                <a16:creationId xmlns:a16="http://schemas.microsoft.com/office/drawing/2014/main" id="{169AD278-6DAD-5C97-54EF-5F138AE869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31795" y="4765102"/>
            <a:ext cx="356890" cy="367465"/>
          </a:xfrm>
          <a:prstGeom prst="rect">
            <a:avLst/>
          </a:prstGeom>
        </xdr:spPr>
      </xdr:pic>
    </xdr:grpSp>
    <xdr:clientData/>
  </xdr:twoCellAnchor>
  <xdr:twoCellAnchor editAs="absolute">
    <xdr:from>
      <xdr:col>12</xdr:col>
      <xdr:colOff>598403</xdr:colOff>
      <xdr:row>10</xdr:row>
      <xdr:rowOff>176658</xdr:rowOff>
    </xdr:from>
    <xdr:to>
      <xdr:col>22</xdr:col>
      <xdr:colOff>598403</xdr:colOff>
      <xdr:row>38</xdr:row>
      <xdr:rowOff>68358</xdr:rowOff>
    </xdr:to>
    <xdr:grpSp>
      <xdr:nvGrpSpPr>
        <xdr:cNvPr id="6" name="Group 5">
          <a:extLst>
            <a:ext uri="{FF2B5EF4-FFF2-40B4-BE49-F238E27FC236}">
              <a16:creationId xmlns:a16="http://schemas.microsoft.com/office/drawing/2014/main" id="{3E2CEEBE-3362-4AEC-87EC-0187FA91BFA5}"/>
            </a:ext>
          </a:extLst>
        </xdr:cNvPr>
        <xdr:cNvGrpSpPr>
          <a:grpSpLocks noChangeAspect="1"/>
        </xdr:cNvGrpSpPr>
      </xdr:nvGrpSpPr>
      <xdr:grpSpPr>
        <a:xfrm>
          <a:off x="7913603" y="1986408"/>
          <a:ext cx="6096000" cy="4959000"/>
          <a:chOff x="7711440" y="548640"/>
          <a:chExt cx="6096000" cy="5012340"/>
        </a:xfrm>
      </xdr:grpSpPr>
      <xdr:grpSp>
        <xdr:nvGrpSpPr>
          <xdr:cNvPr id="7" name="Group 6">
            <a:extLst>
              <a:ext uri="{FF2B5EF4-FFF2-40B4-BE49-F238E27FC236}">
                <a16:creationId xmlns:a16="http://schemas.microsoft.com/office/drawing/2014/main" id="{32E862EA-9375-F666-1B5D-B704A451557B}"/>
              </a:ext>
            </a:extLst>
          </xdr:cNvPr>
          <xdr:cNvGrpSpPr/>
        </xdr:nvGrpSpPr>
        <xdr:grpSpPr>
          <a:xfrm>
            <a:off x="7711440" y="548640"/>
            <a:ext cx="6096000" cy="5012340"/>
            <a:chOff x="4208118" y="358140"/>
            <a:chExt cx="6096000" cy="5012340"/>
          </a:xfrm>
        </xdr:grpSpPr>
        <xdr:sp macro="" textlink="">
          <xdr:nvSpPr>
            <xdr:cNvPr id="24" name="Oval 23">
              <a:extLst>
                <a:ext uri="{FF2B5EF4-FFF2-40B4-BE49-F238E27FC236}">
                  <a16:creationId xmlns:a16="http://schemas.microsoft.com/office/drawing/2014/main" id="{B07BF697-5936-FCB4-9435-EE56FB3EF335}"/>
                </a:ext>
              </a:extLst>
            </xdr:cNvPr>
            <xdr:cNvSpPr/>
          </xdr:nvSpPr>
          <xdr:spPr>
            <a:xfrm>
              <a:off x="4208118" y="358140"/>
              <a:ext cx="6096000" cy="5012340"/>
            </a:xfrm>
            <a:prstGeom prst="ellipse">
              <a:avLst/>
            </a:prstGeom>
            <a:solidFill>
              <a:schemeClr val="tx1"/>
            </a:solidFill>
            <a:ln>
              <a:solidFill>
                <a:srgbClr val="FFFFFF">
                  <a:alpha val="25098"/>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ECBD8855-F375-5FF6-F01E-3327A45A4AD5}"/>
                </a:ext>
              </a:extLst>
            </xdr:cNvPr>
            <xdr:cNvSpPr/>
          </xdr:nvSpPr>
          <xdr:spPr>
            <a:xfrm>
              <a:off x="4704180" y="693420"/>
              <a:ext cx="4876800" cy="4341780"/>
            </a:xfrm>
            <a:prstGeom prst="ellipse">
              <a:avLst/>
            </a:prstGeom>
            <a:solidFill>
              <a:schemeClr val="tx1"/>
            </a:solidFill>
            <a:ln>
              <a:solidFill>
                <a:srgbClr val="FFFFFF">
                  <a:alpha val="25098"/>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Oval 25">
              <a:extLst>
                <a:ext uri="{FF2B5EF4-FFF2-40B4-BE49-F238E27FC236}">
                  <a16:creationId xmlns:a16="http://schemas.microsoft.com/office/drawing/2014/main" id="{4C459743-8F3E-1DD6-CC45-199EB4102445}"/>
                </a:ext>
              </a:extLst>
            </xdr:cNvPr>
            <xdr:cNvSpPr/>
          </xdr:nvSpPr>
          <xdr:spPr>
            <a:xfrm>
              <a:off x="5357213" y="1130760"/>
              <a:ext cx="3570734" cy="3467100"/>
            </a:xfrm>
            <a:prstGeom prst="ellipse">
              <a:avLst/>
            </a:prstGeom>
            <a:solidFill>
              <a:schemeClr val="tx1"/>
            </a:solidFill>
            <a:ln>
              <a:solidFill>
                <a:srgbClr val="FFFFFF">
                  <a:alpha val="25098"/>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7" name="Chart 26">
              <a:extLst>
                <a:ext uri="{FF2B5EF4-FFF2-40B4-BE49-F238E27FC236}">
                  <a16:creationId xmlns:a16="http://schemas.microsoft.com/office/drawing/2014/main" id="{9B3608B9-018E-4DD2-79CB-89CFA39013C0}"/>
                </a:ext>
              </a:extLst>
            </xdr:cNvPr>
            <xdr:cNvGraphicFramePr>
              <a:graphicFrameLocks/>
            </xdr:cNvGraphicFramePr>
          </xdr:nvGraphicFramePr>
          <xdr:xfrm>
            <a:off x="5826530" y="1767030"/>
            <a:ext cx="2770708" cy="219456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Circle: Hollow 27">
              <a:extLst>
                <a:ext uri="{FF2B5EF4-FFF2-40B4-BE49-F238E27FC236}">
                  <a16:creationId xmlns:a16="http://schemas.microsoft.com/office/drawing/2014/main" id="{ACA0F864-6C1B-5EA8-3B72-237340B4214E}"/>
                </a:ext>
              </a:extLst>
            </xdr:cNvPr>
            <xdr:cNvSpPr/>
          </xdr:nvSpPr>
          <xdr:spPr>
            <a:xfrm>
              <a:off x="5714935" y="1492710"/>
              <a:ext cx="2855290" cy="2743200"/>
            </a:xfrm>
            <a:prstGeom prst="donut">
              <a:avLst>
                <a:gd name="adj" fmla="val 2746"/>
              </a:avLst>
            </a:prstGeom>
            <a:solidFill>
              <a:schemeClr val="bg2">
                <a:lumMod val="10000"/>
              </a:schemeClr>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8" name="Group 7">
            <a:extLst>
              <a:ext uri="{FF2B5EF4-FFF2-40B4-BE49-F238E27FC236}">
                <a16:creationId xmlns:a16="http://schemas.microsoft.com/office/drawing/2014/main" id="{DA788FA9-5899-58BC-4C99-D8EC67423D7A}"/>
              </a:ext>
            </a:extLst>
          </xdr:cNvPr>
          <xdr:cNvGrpSpPr/>
        </xdr:nvGrpSpPr>
        <xdr:grpSpPr>
          <a:xfrm>
            <a:off x="10165080" y="2705101"/>
            <a:ext cx="1082040" cy="784458"/>
            <a:chOff x="10165080" y="2705101"/>
            <a:chExt cx="1082040" cy="784458"/>
          </a:xfrm>
        </xdr:grpSpPr>
        <xdr:sp macro="" textlink="'Pivot Tables for Sales process'!Z8">
          <xdr:nvSpPr>
            <xdr:cNvPr id="21" name="TextBox 20">
              <a:extLst>
                <a:ext uri="{FF2B5EF4-FFF2-40B4-BE49-F238E27FC236}">
                  <a16:creationId xmlns:a16="http://schemas.microsoft.com/office/drawing/2014/main" id="{D3EF52FD-3D1F-17D0-5EF9-66D821503EAE}"/>
                </a:ext>
              </a:extLst>
            </xdr:cNvPr>
            <xdr:cNvSpPr txBox="1"/>
          </xdr:nvSpPr>
          <xdr:spPr>
            <a:xfrm>
              <a:off x="10165080" y="2705101"/>
              <a:ext cx="1082040"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C26D88-A8E6-4AB0-B43E-F09DEEA757DF}" type="TxLink">
                <a:rPr lang="en-US" sz="1400" b="1" i="0" u="none" strike="noStrike">
                  <a:solidFill>
                    <a:schemeClr val="bg1"/>
                  </a:solidFill>
                  <a:latin typeface="Arial" panose="020B0604020202020204" pitchFamily="34" charset="0"/>
                  <a:ea typeface="Calibri"/>
                  <a:cs typeface="Arial" panose="020B0604020202020204" pitchFamily="34" charset="0"/>
                </a:rPr>
                <a:pPr marL="0" indent="0" algn="ctr"/>
                <a:t> 2,94,032 </a:t>
              </a:fld>
              <a:endParaRPr lang="en-IN" sz="14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 for Sales process'!Z8">
          <xdr:nvSpPr>
            <xdr:cNvPr id="22" name="TextBox 21">
              <a:extLst>
                <a:ext uri="{FF2B5EF4-FFF2-40B4-BE49-F238E27FC236}">
                  <a16:creationId xmlns:a16="http://schemas.microsoft.com/office/drawing/2014/main" id="{DFEDE9D9-A483-F21C-4FAD-AF21EFC827E8}"/>
                </a:ext>
              </a:extLst>
            </xdr:cNvPr>
            <xdr:cNvSpPr txBox="1"/>
          </xdr:nvSpPr>
          <xdr:spPr>
            <a:xfrm>
              <a:off x="10243707" y="2980660"/>
              <a:ext cx="916004" cy="2498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i="0" u="none" strike="noStrike">
                  <a:solidFill>
                    <a:schemeClr val="bg1"/>
                  </a:solidFill>
                  <a:latin typeface="Arial" panose="020B0604020202020204" pitchFamily="34" charset="0"/>
                  <a:ea typeface="Calibri"/>
                  <a:cs typeface="Arial" panose="020B0604020202020204" pitchFamily="34" charset="0"/>
                </a:rPr>
                <a:t>Financial</a:t>
              </a:r>
            </a:p>
          </xdr:txBody>
        </xdr:sp>
        <xdr:sp macro="" textlink="'Pivot Tables for Sales process'!Z8">
          <xdr:nvSpPr>
            <xdr:cNvPr id="23" name="TextBox 22">
              <a:extLst>
                <a:ext uri="{FF2B5EF4-FFF2-40B4-BE49-F238E27FC236}">
                  <a16:creationId xmlns:a16="http://schemas.microsoft.com/office/drawing/2014/main" id="{15BA1C59-0179-347F-AB6F-9BB5C1375B92}"/>
                </a:ext>
              </a:extLst>
            </xdr:cNvPr>
            <xdr:cNvSpPr txBox="1"/>
          </xdr:nvSpPr>
          <xdr:spPr>
            <a:xfrm>
              <a:off x="10258947" y="3239740"/>
              <a:ext cx="916004" cy="2498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i="0" u="none" strike="noStrike">
                  <a:solidFill>
                    <a:schemeClr val="bg1"/>
                  </a:solidFill>
                  <a:latin typeface="Arial" panose="020B0604020202020204" pitchFamily="34" charset="0"/>
                  <a:ea typeface="Calibri"/>
                  <a:cs typeface="Arial" panose="020B0604020202020204" pitchFamily="34" charset="0"/>
                </a:rPr>
                <a:t>Statistics</a:t>
              </a:r>
            </a:p>
          </xdr:txBody>
        </xdr:sp>
      </xdr:grpSp>
      <xdr:grpSp>
        <xdr:nvGrpSpPr>
          <xdr:cNvPr id="9" name="Group 8">
            <a:extLst>
              <a:ext uri="{FF2B5EF4-FFF2-40B4-BE49-F238E27FC236}">
                <a16:creationId xmlns:a16="http://schemas.microsoft.com/office/drawing/2014/main" id="{F907CB53-3FCE-60CC-E32E-4245536305EB}"/>
              </a:ext>
            </a:extLst>
          </xdr:cNvPr>
          <xdr:cNvGrpSpPr/>
        </xdr:nvGrpSpPr>
        <xdr:grpSpPr>
          <a:xfrm>
            <a:off x="10205607" y="1188720"/>
            <a:ext cx="767193" cy="563479"/>
            <a:chOff x="10205607" y="1188720"/>
            <a:chExt cx="767193" cy="563479"/>
          </a:xfrm>
        </xdr:grpSpPr>
        <xdr:sp macro="" textlink="'Pivot Tables for Sales process'!R17">
          <xdr:nvSpPr>
            <xdr:cNvPr id="18" name="TextBox 17">
              <a:extLst>
                <a:ext uri="{FF2B5EF4-FFF2-40B4-BE49-F238E27FC236}">
                  <a16:creationId xmlns:a16="http://schemas.microsoft.com/office/drawing/2014/main" id="{AAB058BB-CED4-3E37-3D7F-2A1A444A5992}"/>
                </a:ext>
              </a:extLst>
            </xdr:cNvPr>
            <xdr:cNvSpPr txBox="1"/>
          </xdr:nvSpPr>
          <xdr:spPr>
            <a:xfrm>
              <a:off x="10274187" y="1417320"/>
              <a:ext cx="630033" cy="121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1" i="0" u="none" strike="noStrike">
                  <a:solidFill>
                    <a:schemeClr val="bg1"/>
                  </a:solidFill>
                  <a:latin typeface="Arial" panose="020B0604020202020204" pitchFamily="34" charset="0"/>
                  <a:ea typeface="Calibri"/>
                  <a:cs typeface="Arial" panose="020B0604020202020204" pitchFamily="34" charset="0"/>
                </a:rPr>
                <a:t>Branch</a:t>
              </a:r>
            </a:p>
          </xdr:txBody>
        </xdr:sp>
        <xdr:sp macro="" textlink="'Pivot Tables for Sales process'!Z4">
          <xdr:nvSpPr>
            <xdr:cNvPr id="19" name="TextBox 18">
              <a:extLst>
                <a:ext uri="{FF2B5EF4-FFF2-40B4-BE49-F238E27FC236}">
                  <a16:creationId xmlns:a16="http://schemas.microsoft.com/office/drawing/2014/main" id="{F73AE9CD-610D-B5D4-116F-3EFFFA303D5E}"/>
                </a:ext>
              </a:extLst>
            </xdr:cNvPr>
            <xdr:cNvSpPr txBox="1"/>
          </xdr:nvSpPr>
          <xdr:spPr>
            <a:xfrm>
              <a:off x="10205607" y="1502380"/>
              <a:ext cx="767193" cy="249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CBC0A70-54D6-428E-8D85-DB1D923DEA5A}"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l"/>
                <a:t> 1,00,362 </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pic>
          <xdr:nvPicPr>
            <xdr:cNvPr id="20" name="Graphic 19" descr="Kiosk">
              <a:extLst>
                <a:ext uri="{FF2B5EF4-FFF2-40B4-BE49-F238E27FC236}">
                  <a16:creationId xmlns:a16="http://schemas.microsoft.com/office/drawing/2014/main" id="{271327DD-264B-2F55-98CA-AC1EA6C7F6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439400" y="1188720"/>
              <a:ext cx="274320" cy="205740"/>
            </a:xfrm>
            <a:prstGeom prst="rect">
              <a:avLst/>
            </a:prstGeom>
          </xdr:spPr>
        </xdr:pic>
      </xdr:grpSp>
      <xdr:grpSp>
        <xdr:nvGrpSpPr>
          <xdr:cNvPr id="10" name="Group 9">
            <a:extLst>
              <a:ext uri="{FF2B5EF4-FFF2-40B4-BE49-F238E27FC236}">
                <a16:creationId xmlns:a16="http://schemas.microsoft.com/office/drawing/2014/main" id="{5A78CB74-774B-0429-DBDD-309685DB6FCC}"/>
              </a:ext>
            </a:extLst>
          </xdr:cNvPr>
          <xdr:cNvGrpSpPr/>
        </xdr:nvGrpSpPr>
        <xdr:grpSpPr>
          <a:xfrm>
            <a:off x="9032127" y="3796112"/>
            <a:ext cx="820533" cy="554909"/>
            <a:chOff x="9032127" y="3796112"/>
            <a:chExt cx="820533" cy="554909"/>
          </a:xfrm>
        </xdr:grpSpPr>
        <xdr:pic>
          <xdr:nvPicPr>
            <xdr:cNvPr id="15" name="Graphic 14" descr="Download">
              <a:extLst>
                <a:ext uri="{FF2B5EF4-FFF2-40B4-BE49-F238E27FC236}">
                  <a16:creationId xmlns:a16="http://schemas.microsoft.com/office/drawing/2014/main" id="{AE22C168-D6CD-1C00-7FC4-E33C2E71977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89108" y="3796112"/>
              <a:ext cx="220326" cy="248756"/>
            </a:xfrm>
            <a:prstGeom prst="rect">
              <a:avLst/>
            </a:prstGeom>
          </xdr:spPr>
        </xdr:pic>
        <xdr:sp macro="" textlink="'Pivot Tables for Sales process'!R17">
          <xdr:nvSpPr>
            <xdr:cNvPr id="16" name="TextBox 15">
              <a:extLst>
                <a:ext uri="{FF2B5EF4-FFF2-40B4-BE49-F238E27FC236}">
                  <a16:creationId xmlns:a16="http://schemas.microsoft.com/office/drawing/2014/main" id="{B207F7CD-2622-4D24-15DC-4DEDC8F0093A}"/>
                </a:ext>
              </a:extLst>
            </xdr:cNvPr>
            <xdr:cNvSpPr txBox="1"/>
          </xdr:nvSpPr>
          <xdr:spPr>
            <a:xfrm>
              <a:off x="9032127" y="4008120"/>
              <a:ext cx="820533" cy="20574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1" i="0" u="none" strike="noStrike">
                  <a:solidFill>
                    <a:schemeClr val="bg1"/>
                  </a:solidFill>
                  <a:latin typeface="Arial" panose="020B0604020202020204" pitchFamily="34" charset="0"/>
                  <a:ea typeface="Calibri"/>
                  <a:cs typeface="Arial" panose="020B0604020202020204" pitchFamily="34" charset="0"/>
                </a:rPr>
                <a:t>Download</a:t>
              </a:r>
            </a:p>
          </xdr:txBody>
        </xdr:sp>
        <xdr:sp macro="" textlink="'Pivot Tables for Sales process'!Z5">
          <xdr:nvSpPr>
            <xdr:cNvPr id="17" name="TextBox 16">
              <a:extLst>
                <a:ext uri="{FF2B5EF4-FFF2-40B4-BE49-F238E27FC236}">
                  <a16:creationId xmlns:a16="http://schemas.microsoft.com/office/drawing/2014/main" id="{14DA146F-34B4-E88B-F981-04C9539E1B96}"/>
                </a:ext>
              </a:extLst>
            </xdr:cNvPr>
            <xdr:cNvSpPr txBox="1"/>
          </xdr:nvSpPr>
          <xdr:spPr>
            <a:xfrm>
              <a:off x="9039747" y="4177001"/>
              <a:ext cx="767193" cy="1740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E6E940-B83A-4D04-95E1-B60140B48F5F}"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l"/>
                <a:t> 72,827 </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1" name="Group 10">
            <a:extLst>
              <a:ext uri="{FF2B5EF4-FFF2-40B4-BE49-F238E27FC236}">
                <a16:creationId xmlns:a16="http://schemas.microsoft.com/office/drawing/2014/main" id="{A5BCAA05-633E-F96C-6EDA-B02F37060299}"/>
              </a:ext>
            </a:extLst>
          </xdr:cNvPr>
          <xdr:cNvGrpSpPr/>
        </xdr:nvGrpSpPr>
        <xdr:grpSpPr>
          <a:xfrm>
            <a:off x="11546727" y="3802380"/>
            <a:ext cx="797673" cy="518160"/>
            <a:chOff x="11889627" y="3771900"/>
            <a:chExt cx="797673" cy="518160"/>
          </a:xfrm>
        </xdr:grpSpPr>
        <xdr:sp macro="" textlink="'Pivot Tables for Sales process'!R17">
          <xdr:nvSpPr>
            <xdr:cNvPr id="12" name="TextBox 11">
              <a:extLst>
                <a:ext uri="{FF2B5EF4-FFF2-40B4-BE49-F238E27FC236}">
                  <a16:creationId xmlns:a16="http://schemas.microsoft.com/office/drawing/2014/main" id="{52AB0932-0595-CA51-141D-10917C7CFB1A}"/>
                </a:ext>
              </a:extLst>
            </xdr:cNvPr>
            <xdr:cNvSpPr txBox="1"/>
          </xdr:nvSpPr>
          <xdr:spPr>
            <a:xfrm>
              <a:off x="11889627" y="3970020"/>
              <a:ext cx="782433" cy="18247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1" i="0" u="none" strike="noStrike">
                  <a:solidFill>
                    <a:schemeClr val="bg1"/>
                  </a:solidFill>
                  <a:latin typeface="Arial" panose="020B0604020202020204" pitchFamily="34" charset="0"/>
                  <a:ea typeface="Calibri"/>
                  <a:cs typeface="Arial" panose="020B0604020202020204" pitchFamily="34" charset="0"/>
                </a:rPr>
                <a:t>Shipment</a:t>
              </a:r>
            </a:p>
          </xdr:txBody>
        </xdr:sp>
        <xdr:sp macro="" textlink="'Pivot Tables for Sales process'!Z6">
          <xdr:nvSpPr>
            <xdr:cNvPr id="13" name="TextBox 12">
              <a:extLst>
                <a:ext uri="{FF2B5EF4-FFF2-40B4-BE49-F238E27FC236}">
                  <a16:creationId xmlns:a16="http://schemas.microsoft.com/office/drawing/2014/main" id="{C620BB32-69BB-704F-1113-39DE4CC7D949}"/>
                </a:ext>
              </a:extLst>
            </xdr:cNvPr>
            <xdr:cNvSpPr txBox="1"/>
          </xdr:nvSpPr>
          <xdr:spPr>
            <a:xfrm>
              <a:off x="11920107" y="4131280"/>
              <a:ext cx="767193" cy="1587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B834722-4A4C-4FDF-869F-82C921BACBCF}"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l"/>
                <a:t> 1,20,843 </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pic>
          <xdr:nvPicPr>
            <xdr:cNvPr id="14" name="Graphic 13" descr="Truck">
              <a:extLst>
                <a:ext uri="{FF2B5EF4-FFF2-40B4-BE49-F238E27FC236}">
                  <a16:creationId xmlns:a16="http://schemas.microsoft.com/office/drawing/2014/main" id="{65C8E7B7-F0A8-4086-B166-4624094C66F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169140" y="3771900"/>
              <a:ext cx="297180" cy="281940"/>
            </a:xfrm>
            <a:prstGeom prst="rect">
              <a:avLst/>
            </a:prstGeom>
          </xdr:spPr>
        </xdr:pic>
      </xdr:grpSp>
    </xdr:grpSp>
    <xdr:clientData/>
  </xdr:twoCellAnchor>
  <xdr:twoCellAnchor editAs="absolute">
    <xdr:from>
      <xdr:col>6</xdr:col>
      <xdr:colOff>513183</xdr:colOff>
      <xdr:row>13</xdr:row>
      <xdr:rowOff>163286</xdr:rowOff>
    </xdr:from>
    <xdr:to>
      <xdr:col>7</xdr:col>
      <xdr:colOff>427653</xdr:colOff>
      <xdr:row>16</xdr:row>
      <xdr:rowOff>38877</xdr:rowOff>
    </xdr:to>
    <xdr:sp macro="" textlink="">
      <xdr:nvSpPr>
        <xdr:cNvPr id="29" name="Flowchart: Connector 28">
          <a:extLst>
            <a:ext uri="{FF2B5EF4-FFF2-40B4-BE49-F238E27FC236}">
              <a16:creationId xmlns:a16="http://schemas.microsoft.com/office/drawing/2014/main" id="{9470698A-1338-425B-94AB-3FDADF3069F8}"/>
            </a:ext>
          </a:extLst>
        </xdr:cNvPr>
        <xdr:cNvSpPr>
          <a:spLocks noChangeAspect="1"/>
        </xdr:cNvSpPr>
      </xdr:nvSpPr>
      <xdr:spPr>
        <a:xfrm>
          <a:off x="4170783" y="2540726"/>
          <a:ext cx="524070" cy="424231"/>
        </a:xfrm>
        <a:prstGeom prst="flowChartConnector">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23</xdr:col>
      <xdr:colOff>0</xdr:colOff>
      <xdr:row>2</xdr:row>
      <xdr:rowOff>4849</xdr:rowOff>
    </xdr:to>
    <xdr:grpSp>
      <xdr:nvGrpSpPr>
        <xdr:cNvPr id="30" name="Group 29">
          <a:extLst>
            <a:ext uri="{FF2B5EF4-FFF2-40B4-BE49-F238E27FC236}">
              <a16:creationId xmlns:a16="http://schemas.microsoft.com/office/drawing/2014/main" id="{11178785-6947-48FD-A769-8DC590C30301}"/>
            </a:ext>
          </a:extLst>
        </xdr:cNvPr>
        <xdr:cNvGrpSpPr>
          <a:grpSpLocks noChangeAspect="1"/>
        </xdr:cNvGrpSpPr>
      </xdr:nvGrpSpPr>
      <xdr:grpSpPr>
        <a:xfrm>
          <a:off x="0" y="0"/>
          <a:ext cx="14020800" cy="366799"/>
          <a:chOff x="0" y="0"/>
          <a:chExt cx="14148000" cy="370609"/>
        </a:xfrm>
      </xdr:grpSpPr>
      <xdr:sp macro="" textlink="">
        <xdr:nvSpPr>
          <xdr:cNvPr id="31" name="Rectangle 30">
            <a:extLst>
              <a:ext uri="{FF2B5EF4-FFF2-40B4-BE49-F238E27FC236}">
                <a16:creationId xmlns:a16="http://schemas.microsoft.com/office/drawing/2014/main" id="{6194760D-E1D0-FC5D-FB0D-65202A940642}"/>
              </a:ext>
            </a:extLst>
          </xdr:cNvPr>
          <xdr:cNvSpPr/>
        </xdr:nvSpPr>
        <xdr:spPr>
          <a:xfrm>
            <a:off x="0" y="0"/>
            <a:ext cx="14148000" cy="365760"/>
          </a:xfrm>
          <a:prstGeom prst="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2" name="Graphic 31" descr="Money">
            <a:extLst>
              <a:ext uri="{FF2B5EF4-FFF2-40B4-BE49-F238E27FC236}">
                <a16:creationId xmlns:a16="http://schemas.microsoft.com/office/drawing/2014/main" id="{9C12AAAA-7651-9B9B-EFE8-B22FEC83705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40871" y="10391"/>
            <a:ext cx="360218" cy="360218"/>
          </a:xfrm>
          <a:prstGeom prst="rect">
            <a:avLst/>
          </a:prstGeom>
        </xdr:spPr>
      </xdr:pic>
      <xdr:sp macro="" textlink="">
        <xdr:nvSpPr>
          <xdr:cNvPr id="33" name="TextBox 32">
            <a:extLst>
              <a:ext uri="{FF2B5EF4-FFF2-40B4-BE49-F238E27FC236}">
                <a16:creationId xmlns:a16="http://schemas.microsoft.com/office/drawing/2014/main" id="{B2A53B62-2054-4F87-C610-B77D85EC5C5F}"/>
              </a:ext>
            </a:extLst>
          </xdr:cNvPr>
          <xdr:cNvSpPr txBox="1"/>
        </xdr:nvSpPr>
        <xdr:spPr>
          <a:xfrm>
            <a:off x="448778" y="65591"/>
            <a:ext cx="9160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Other</a:t>
            </a:r>
            <a:r>
              <a:rPr lang="en-IN" sz="1100"/>
              <a:t> </a:t>
            </a:r>
            <a:r>
              <a:rPr lang="en-IN" sz="1100">
                <a:solidFill>
                  <a:schemeClr val="bg1"/>
                </a:solidFill>
              </a:rPr>
              <a:t>Levels</a:t>
            </a:r>
          </a:p>
        </xdr:txBody>
      </xdr:sp>
      <xdr:sp macro="" textlink="">
        <xdr:nvSpPr>
          <xdr:cNvPr id="34" name="TextBox 33">
            <a:hlinkClick xmlns:r="http://schemas.openxmlformats.org/officeDocument/2006/relationships" r:id="rId12" tooltip="www.google.com"/>
            <a:extLst>
              <a:ext uri="{FF2B5EF4-FFF2-40B4-BE49-F238E27FC236}">
                <a16:creationId xmlns:a16="http://schemas.microsoft.com/office/drawing/2014/main" id="{13E80286-3F32-AD53-E975-5021F7A72320}"/>
              </a:ext>
            </a:extLst>
          </xdr:cNvPr>
          <xdr:cNvSpPr txBox="1"/>
        </xdr:nvSpPr>
        <xdr:spPr>
          <a:xfrm>
            <a:off x="5615137" y="60960"/>
            <a:ext cx="625643"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sp macro="" textlink="">
        <xdr:nvSpPr>
          <xdr:cNvPr id="35" name="TextBox 34">
            <a:hlinkClick xmlns:r="http://schemas.openxmlformats.org/officeDocument/2006/relationships" r:id="rId13" tooltip="Project Status"/>
            <a:extLst>
              <a:ext uri="{FF2B5EF4-FFF2-40B4-BE49-F238E27FC236}">
                <a16:creationId xmlns:a16="http://schemas.microsoft.com/office/drawing/2014/main" id="{C88F3EFD-53AD-801F-41FF-97EEDF51771F}"/>
              </a:ext>
            </a:extLst>
          </xdr:cNvPr>
          <xdr:cNvSpPr txBox="1"/>
        </xdr:nvSpPr>
        <xdr:spPr>
          <a:xfrm>
            <a:off x="13075920" y="60960"/>
            <a:ext cx="10076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Project Status</a:t>
            </a:r>
          </a:p>
        </xdr:txBody>
      </xdr:sp>
      <xdr:sp macro="" textlink="">
        <xdr:nvSpPr>
          <xdr:cNvPr id="36" name="TextBox 35">
            <a:hlinkClick xmlns:r="http://schemas.openxmlformats.org/officeDocument/2006/relationships" r:id="rId14" tooltip="Income Sources"/>
            <a:extLst>
              <a:ext uri="{FF2B5EF4-FFF2-40B4-BE49-F238E27FC236}">
                <a16:creationId xmlns:a16="http://schemas.microsoft.com/office/drawing/2014/main" id="{DBAACD56-BE30-FA48-4CDF-6EDFC6CFC1D1}"/>
              </a:ext>
            </a:extLst>
          </xdr:cNvPr>
          <xdr:cNvSpPr txBox="1"/>
        </xdr:nvSpPr>
        <xdr:spPr>
          <a:xfrm>
            <a:off x="9517380" y="68580"/>
            <a:ext cx="1409700" cy="243840"/>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Income Sources</a:t>
            </a:r>
          </a:p>
        </xdr:txBody>
      </xdr:sp>
      <xdr:sp macro="" textlink="">
        <xdr:nvSpPr>
          <xdr:cNvPr id="37" name="TextBox 36">
            <a:hlinkClick xmlns:r="http://schemas.openxmlformats.org/officeDocument/2006/relationships" r:id="rId15" tooltip="Sales Process"/>
            <a:extLst>
              <a:ext uri="{FF2B5EF4-FFF2-40B4-BE49-F238E27FC236}">
                <a16:creationId xmlns:a16="http://schemas.microsoft.com/office/drawing/2014/main" id="{798F84FE-2B2E-4D4A-98B7-D312B077BBD7}"/>
              </a:ext>
            </a:extLst>
          </xdr:cNvPr>
          <xdr:cNvSpPr txBox="1"/>
        </xdr:nvSpPr>
        <xdr:spPr>
          <a:xfrm>
            <a:off x="11948160" y="64846"/>
            <a:ext cx="1007604" cy="22710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Process</a:t>
            </a:r>
          </a:p>
        </xdr:txBody>
      </xdr:sp>
      <xdr:sp macro="" textlink="">
        <xdr:nvSpPr>
          <xdr:cNvPr id="38" name="TextBox 37">
            <a:hlinkClick xmlns:r="http://schemas.openxmlformats.org/officeDocument/2006/relationships" r:id="rId16" tooltip="Geographically"/>
            <a:extLst>
              <a:ext uri="{FF2B5EF4-FFF2-40B4-BE49-F238E27FC236}">
                <a16:creationId xmlns:a16="http://schemas.microsoft.com/office/drawing/2014/main" id="{792FB3F6-C13B-9668-263B-E9A89BAD4D3D}"/>
              </a:ext>
            </a:extLst>
          </xdr:cNvPr>
          <xdr:cNvSpPr txBox="1"/>
        </xdr:nvSpPr>
        <xdr:spPr>
          <a:xfrm>
            <a:off x="10796386" y="68580"/>
            <a:ext cx="1060334" cy="24981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Geographically</a:t>
            </a:r>
          </a:p>
        </xdr:txBody>
      </xdr:sp>
      <xdr:pic>
        <xdr:nvPicPr>
          <xdr:cNvPr id="39" name="Graphic 38" descr="Compass">
            <a:extLst>
              <a:ext uri="{FF2B5EF4-FFF2-40B4-BE49-F238E27FC236}">
                <a16:creationId xmlns:a16="http://schemas.microsoft.com/office/drawing/2014/main" id="{3A1E889E-BA88-759B-3EC2-6A9B05A8386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353966" y="65686"/>
            <a:ext cx="264869" cy="264869"/>
          </a:xfrm>
          <a:prstGeom prst="rect">
            <a:avLst/>
          </a:prstGeom>
        </xdr:spPr>
      </xdr:pic>
      <xdr:sp macro="" textlink="">
        <xdr:nvSpPr>
          <xdr:cNvPr id="40" name="Flowchart: Alternate Process 39">
            <a:extLst>
              <a:ext uri="{FF2B5EF4-FFF2-40B4-BE49-F238E27FC236}">
                <a16:creationId xmlns:a16="http://schemas.microsoft.com/office/drawing/2014/main" id="{5A0F819B-F1AF-EEF5-889B-3FC5D5BCFE0E}"/>
              </a:ext>
            </a:extLst>
          </xdr:cNvPr>
          <xdr:cNvSpPr/>
        </xdr:nvSpPr>
        <xdr:spPr>
          <a:xfrm>
            <a:off x="963192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41" name="Flowchart: Alternate Process 40">
            <a:extLst>
              <a:ext uri="{FF2B5EF4-FFF2-40B4-BE49-F238E27FC236}">
                <a16:creationId xmlns:a16="http://schemas.microsoft.com/office/drawing/2014/main" id="{6799173E-6B8F-A18A-63A3-0FA88706E611}"/>
              </a:ext>
            </a:extLst>
          </xdr:cNvPr>
          <xdr:cNvSpPr/>
        </xdr:nvSpPr>
        <xdr:spPr>
          <a:xfrm>
            <a:off x="1092708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42" name="Flowchart: Alternate Process 41">
            <a:extLst>
              <a:ext uri="{FF2B5EF4-FFF2-40B4-BE49-F238E27FC236}">
                <a16:creationId xmlns:a16="http://schemas.microsoft.com/office/drawing/2014/main" id="{E3BCD459-3FB0-96F6-6BA3-6C8165ED54AA}"/>
              </a:ext>
            </a:extLst>
          </xdr:cNvPr>
          <xdr:cNvSpPr/>
        </xdr:nvSpPr>
        <xdr:spPr>
          <a:xfrm>
            <a:off x="13175220" y="327480"/>
            <a:ext cx="396000" cy="3636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43" name="Flowchart: Alternate Process 42">
            <a:extLst>
              <a:ext uri="{FF2B5EF4-FFF2-40B4-BE49-F238E27FC236}">
                <a16:creationId xmlns:a16="http://schemas.microsoft.com/office/drawing/2014/main" id="{C0367037-9413-A5E3-25CA-BA5576366B56}"/>
              </a:ext>
            </a:extLst>
          </xdr:cNvPr>
          <xdr:cNvSpPr/>
        </xdr:nvSpPr>
        <xdr:spPr>
          <a:xfrm>
            <a:off x="12039600" y="31242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3</xdr:col>
      <xdr:colOff>438437</xdr:colOff>
      <xdr:row>23</xdr:row>
      <xdr:rowOff>3609</xdr:rowOff>
    </xdr:from>
    <xdr:to>
      <xdr:col>4</xdr:col>
      <xdr:colOff>564995</xdr:colOff>
      <xdr:row>25</xdr:row>
      <xdr:rowOff>179270</xdr:rowOff>
    </xdr:to>
    <xdr:sp macro="" textlink="">
      <xdr:nvSpPr>
        <xdr:cNvPr id="45" name="Oval 44">
          <a:extLst>
            <a:ext uri="{FF2B5EF4-FFF2-40B4-BE49-F238E27FC236}">
              <a16:creationId xmlns:a16="http://schemas.microsoft.com/office/drawing/2014/main" id="{426CF792-E3BE-4346-8F99-F776E457B710}"/>
            </a:ext>
          </a:extLst>
        </xdr:cNvPr>
        <xdr:cNvSpPr>
          <a:spLocks noChangeAspect="1"/>
        </xdr:cNvSpPr>
      </xdr:nvSpPr>
      <xdr:spPr>
        <a:xfrm>
          <a:off x="2267237" y="4209849"/>
          <a:ext cx="736158" cy="541421"/>
        </a:xfrm>
        <a:prstGeom prst="ellipse">
          <a:avLst/>
        </a:prstGeom>
        <a:solidFill>
          <a:schemeClr val="tx1"/>
        </a:solidFill>
        <a:ln w="3175">
          <a:solidFill>
            <a:srgbClr val="F8F8F8">
              <a:alpha val="41961"/>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424183</xdr:colOff>
      <xdr:row>24</xdr:row>
      <xdr:rowOff>115208</xdr:rowOff>
    </xdr:from>
    <xdr:to>
      <xdr:col>3</xdr:col>
      <xdr:colOff>373380</xdr:colOff>
      <xdr:row>24</xdr:row>
      <xdr:rowOff>121920</xdr:rowOff>
    </xdr:to>
    <xdr:cxnSp macro="">
      <xdr:nvCxnSpPr>
        <xdr:cNvPr id="46" name="Straight Connector 45">
          <a:extLst>
            <a:ext uri="{FF2B5EF4-FFF2-40B4-BE49-F238E27FC236}">
              <a16:creationId xmlns:a16="http://schemas.microsoft.com/office/drawing/2014/main" id="{7EE71F34-2A37-4A00-B659-F7D7BF13CD6A}"/>
            </a:ext>
          </a:extLst>
        </xdr:cNvPr>
        <xdr:cNvCxnSpPr>
          <a:cxnSpLocks noChangeAspect="1"/>
        </xdr:cNvCxnSpPr>
      </xdr:nvCxnSpPr>
      <xdr:spPr>
        <a:xfrm>
          <a:off x="1033783" y="4504328"/>
          <a:ext cx="1168397" cy="6712"/>
        </a:xfrm>
        <a:prstGeom prst="line">
          <a:avLst/>
        </a:prstGeom>
        <a:ln w="3175">
          <a:solidFill>
            <a:schemeClr val="bg1">
              <a:alpha val="41961"/>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196916</xdr:colOff>
      <xdr:row>18</xdr:row>
      <xdr:rowOff>84221</xdr:rowOff>
    </xdr:from>
    <xdr:to>
      <xdr:col>4</xdr:col>
      <xdr:colOff>196916</xdr:colOff>
      <xdr:row>23</xdr:row>
      <xdr:rowOff>3609</xdr:rowOff>
    </xdr:to>
    <xdr:cxnSp macro="">
      <xdr:nvCxnSpPr>
        <xdr:cNvPr id="47" name="Straight Connector 46">
          <a:extLst>
            <a:ext uri="{FF2B5EF4-FFF2-40B4-BE49-F238E27FC236}">
              <a16:creationId xmlns:a16="http://schemas.microsoft.com/office/drawing/2014/main" id="{7D7C246F-6615-4E83-A15E-72E1E47ACE64}"/>
            </a:ext>
          </a:extLst>
        </xdr:cNvPr>
        <xdr:cNvCxnSpPr>
          <a:cxnSpLocks noChangeAspect="1"/>
          <a:endCxn id="45" idx="0"/>
        </xdr:cNvCxnSpPr>
      </xdr:nvCxnSpPr>
      <xdr:spPr>
        <a:xfrm>
          <a:off x="2635316" y="3376061"/>
          <a:ext cx="0" cy="833788"/>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365760</xdr:colOff>
      <xdr:row>26</xdr:row>
      <xdr:rowOff>53340</xdr:rowOff>
    </xdr:from>
    <xdr:to>
      <xdr:col>3</xdr:col>
      <xdr:colOff>608713</xdr:colOff>
      <xdr:row>32</xdr:row>
      <xdr:rowOff>168050</xdr:rowOff>
    </xdr:to>
    <xdr:cxnSp macro="">
      <xdr:nvCxnSpPr>
        <xdr:cNvPr id="48" name="Straight Connector 47">
          <a:extLst>
            <a:ext uri="{FF2B5EF4-FFF2-40B4-BE49-F238E27FC236}">
              <a16:creationId xmlns:a16="http://schemas.microsoft.com/office/drawing/2014/main" id="{A99347A3-6C76-4508-BB97-CDC7AF5478F0}"/>
            </a:ext>
          </a:extLst>
        </xdr:cNvPr>
        <xdr:cNvCxnSpPr>
          <a:cxnSpLocks noChangeAspect="1"/>
          <a:endCxn id="4" idx="1"/>
        </xdr:cNvCxnSpPr>
      </xdr:nvCxnSpPr>
      <xdr:spPr>
        <a:xfrm>
          <a:off x="975360" y="4808220"/>
          <a:ext cx="1462153" cy="1211990"/>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214710</xdr:colOff>
      <xdr:row>26</xdr:row>
      <xdr:rowOff>160020</xdr:rowOff>
    </xdr:from>
    <xdr:to>
      <xdr:col>4</xdr:col>
      <xdr:colOff>236220</xdr:colOff>
      <xdr:row>32</xdr:row>
      <xdr:rowOff>80599</xdr:rowOff>
    </xdr:to>
    <xdr:cxnSp macro="">
      <xdr:nvCxnSpPr>
        <xdr:cNvPr id="49" name="Straight Connector 48">
          <a:extLst>
            <a:ext uri="{FF2B5EF4-FFF2-40B4-BE49-F238E27FC236}">
              <a16:creationId xmlns:a16="http://schemas.microsoft.com/office/drawing/2014/main" id="{D640B3E8-C7C6-4415-A1DA-351C8CAEC85A}"/>
            </a:ext>
          </a:extLst>
        </xdr:cNvPr>
        <xdr:cNvCxnSpPr>
          <a:cxnSpLocks noChangeAspect="1"/>
          <a:endCxn id="4" idx="0"/>
        </xdr:cNvCxnSpPr>
      </xdr:nvCxnSpPr>
      <xdr:spPr>
        <a:xfrm flipH="1">
          <a:off x="2653110" y="4914900"/>
          <a:ext cx="21510" cy="1017859"/>
        </a:xfrm>
        <a:prstGeom prst="line">
          <a:avLst/>
        </a:prstGeom>
        <a:ln w="3175">
          <a:solidFill>
            <a:schemeClr val="bg1">
              <a:lumMod val="75000"/>
              <a:alpha val="41961"/>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493408</xdr:colOff>
      <xdr:row>24</xdr:row>
      <xdr:rowOff>116166</xdr:rowOff>
    </xdr:from>
    <xdr:to>
      <xdr:col>9</xdr:col>
      <xdr:colOff>188091</xdr:colOff>
      <xdr:row>24</xdr:row>
      <xdr:rowOff>155809</xdr:rowOff>
    </xdr:to>
    <xdr:cxnSp macro="">
      <xdr:nvCxnSpPr>
        <xdr:cNvPr id="50" name="Straight Connector 49">
          <a:extLst>
            <a:ext uri="{FF2B5EF4-FFF2-40B4-BE49-F238E27FC236}">
              <a16:creationId xmlns:a16="http://schemas.microsoft.com/office/drawing/2014/main" id="{D84FC180-1E80-4CFC-8A13-86B6B6A8561B}"/>
            </a:ext>
          </a:extLst>
        </xdr:cNvPr>
        <xdr:cNvCxnSpPr>
          <a:cxnSpLocks noChangeAspect="1"/>
          <a:endCxn id="80" idx="2"/>
        </xdr:cNvCxnSpPr>
      </xdr:nvCxnSpPr>
      <xdr:spPr>
        <a:xfrm flipV="1">
          <a:off x="2931808" y="4505286"/>
          <a:ext cx="2742683" cy="39643"/>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457187</xdr:colOff>
      <xdr:row>16</xdr:row>
      <xdr:rowOff>11066</xdr:rowOff>
    </xdr:from>
    <xdr:to>
      <xdr:col>6</xdr:col>
      <xdr:colOff>596093</xdr:colOff>
      <xdr:row>23</xdr:row>
      <xdr:rowOff>82898</xdr:rowOff>
    </xdr:to>
    <xdr:cxnSp macro="">
      <xdr:nvCxnSpPr>
        <xdr:cNvPr id="51" name="Straight Connector 50">
          <a:extLst>
            <a:ext uri="{FF2B5EF4-FFF2-40B4-BE49-F238E27FC236}">
              <a16:creationId xmlns:a16="http://schemas.microsoft.com/office/drawing/2014/main" id="{50D26721-7E8E-49AE-808D-FB3ADFA59BB8}"/>
            </a:ext>
          </a:extLst>
        </xdr:cNvPr>
        <xdr:cNvCxnSpPr>
          <a:cxnSpLocks noChangeAspect="1"/>
          <a:stCxn id="45" idx="7"/>
          <a:endCxn id="65" idx="2"/>
        </xdr:cNvCxnSpPr>
      </xdr:nvCxnSpPr>
      <xdr:spPr>
        <a:xfrm flipV="1">
          <a:off x="2895587" y="2937146"/>
          <a:ext cx="1358106" cy="1351992"/>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72915</xdr:colOff>
      <xdr:row>16</xdr:row>
      <xdr:rowOff>138764</xdr:rowOff>
    </xdr:from>
    <xdr:to>
      <xdr:col>9</xdr:col>
      <xdr:colOff>327660</xdr:colOff>
      <xdr:row>22</xdr:row>
      <xdr:rowOff>15240</xdr:rowOff>
    </xdr:to>
    <xdr:cxnSp macro="">
      <xdr:nvCxnSpPr>
        <xdr:cNvPr id="52" name="Straight Connector 51">
          <a:extLst>
            <a:ext uri="{FF2B5EF4-FFF2-40B4-BE49-F238E27FC236}">
              <a16:creationId xmlns:a16="http://schemas.microsoft.com/office/drawing/2014/main" id="{48D27C54-CDE4-42B4-9A85-5F153F25E8E3}"/>
            </a:ext>
          </a:extLst>
        </xdr:cNvPr>
        <xdr:cNvCxnSpPr>
          <a:cxnSpLocks noChangeAspect="1"/>
        </xdr:cNvCxnSpPr>
      </xdr:nvCxnSpPr>
      <xdr:spPr>
        <a:xfrm>
          <a:off x="4949715" y="3064844"/>
          <a:ext cx="864345" cy="973756"/>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472427</xdr:colOff>
      <xdr:row>26</xdr:row>
      <xdr:rowOff>122841</xdr:rowOff>
    </xdr:from>
    <xdr:to>
      <xdr:col>6</xdr:col>
      <xdr:colOff>502920</xdr:colOff>
      <xdr:row>32</xdr:row>
      <xdr:rowOff>114300</xdr:rowOff>
    </xdr:to>
    <xdr:cxnSp macro="">
      <xdr:nvCxnSpPr>
        <xdr:cNvPr id="53" name="Straight Connector 52">
          <a:extLst>
            <a:ext uri="{FF2B5EF4-FFF2-40B4-BE49-F238E27FC236}">
              <a16:creationId xmlns:a16="http://schemas.microsoft.com/office/drawing/2014/main" id="{BE365112-C4D0-4D6D-AA78-AF7189BFB5DF}"/>
            </a:ext>
          </a:extLst>
        </xdr:cNvPr>
        <xdr:cNvCxnSpPr>
          <a:cxnSpLocks noChangeAspect="1"/>
        </xdr:cNvCxnSpPr>
      </xdr:nvCxnSpPr>
      <xdr:spPr>
        <a:xfrm>
          <a:off x="2910827" y="4877721"/>
          <a:ext cx="1249693" cy="1088739"/>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335280</xdr:colOff>
      <xdr:row>24</xdr:row>
      <xdr:rowOff>68580</xdr:rowOff>
    </xdr:from>
    <xdr:to>
      <xdr:col>13</xdr:col>
      <xdr:colOff>170622</xdr:colOff>
      <xdr:row>24</xdr:row>
      <xdr:rowOff>72341</xdr:rowOff>
    </xdr:to>
    <xdr:cxnSp macro="">
      <xdr:nvCxnSpPr>
        <xdr:cNvPr id="54" name="Straight Connector 53">
          <a:extLst>
            <a:ext uri="{FF2B5EF4-FFF2-40B4-BE49-F238E27FC236}">
              <a16:creationId xmlns:a16="http://schemas.microsoft.com/office/drawing/2014/main" id="{4225240E-A93B-46D4-A3A3-5BC58AE1CACE}"/>
            </a:ext>
          </a:extLst>
        </xdr:cNvPr>
        <xdr:cNvCxnSpPr>
          <a:cxnSpLocks noChangeAspect="1"/>
        </xdr:cNvCxnSpPr>
      </xdr:nvCxnSpPr>
      <xdr:spPr>
        <a:xfrm>
          <a:off x="6431280" y="4457700"/>
          <a:ext cx="1664142" cy="3761"/>
        </a:xfrm>
        <a:prstGeom prst="line">
          <a:avLst/>
        </a:prstGeom>
        <a:ln w="38100">
          <a:solidFill>
            <a:srgbClr val="FF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51240</xdr:colOff>
      <xdr:row>16</xdr:row>
      <xdr:rowOff>144780</xdr:rowOff>
    </xdr:from>
    <xdr:to>
      <xdr:col>12</xdr:col>
      <xdr:colOff>45720</xdr:colOff>
      <xdr:row>23</xdr:row>
      <xdr:rowOff>105758</xdr:rowOff>
    </xdr:to>
    <xdr:cxnSp macro="">
      <xdr:nvCxnSpPr>
        <xdr:cNvPr id="55" name="Straight Connector 54">
          <a:extLst>
            <a:ext uri="{FF2B5EF4-FFF2-40B4-BE49-F238E27FC236}">
              <a16:creationId xmlns:a16="http://schemas.microsoft.com/office/drawing/2014/main" id="{1B372D2D-7ECC-4B62-805D-0C4C2C671C2E}"/>
            </a:ext>
          </a:extLst>
        </xdr:cNvPr>
        <xdr:cNvCxnSpPr>
          <a:cxnSpLocks noChangeAspect="1"/>
          <a:endCxn id="80" idx="7"/>
        </xdr:cNvCxnSpPr>
      </xdr:nvCxnSpPr>
      <xdr:spPr>
        <a:xfrm flipH="1">
          <a:off x="6147240" y="3070860"/>
          <a:ext cx="1213680" cy="1241138"/>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51240</xdr:colOff>
      <xdr:row>25</xdr:row>
      <xdr:rowOff>122841</xdr:rowOff>
    </xdr:from>
    <xdr:to>
      <xdr:col>11</xdr:col>
      <xdr:colOff>590788</xdr:colOff>
      <xdr:row>32</xdr:row>
      <xdr:rowOff>82144</xdr:rowOff>
    </xdr:to>
    <xdr:cxnSp macro="">
      <xdr:nvCxnSpPr>
        <xdr:cNvPr id="56" name="Straight Connector 55">
          <a:extLst>
            <a:ext uri="{FF2B5EF4-FFF2-40B4-BE49-F238E27FC236}">
              <a16:creationId xmlns:a16="http://schemas.microsoft.com/office/drawing/2014/main" id="{04FEBB33-528D-4924-9C2D-B6476AB9DDCD}"/>
            </a:ext>
          </a:extLst>
        </xdr:cNvPr>
        <xdr:cNvCxnSpPr>
          <a:cxnSpLocks noChangeAspect="1"/>
          <a:stCxn id="77" idx="2"/>
          <a:endCxn id="80" idx="5"/>
        </xdr:cNvCxnSpPr>
      </xdr:nvCxnSpPr>
      <xdr:spPr>
        <a:xfrm flipH="1" flipV="1">
          <a:off x="6147240" y="4694841"/>
          <a:ext cx="1149148" cy="1239463"/>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151598</xdr:colOff>
      <xdr:row>26</xdr:row>
      <xdr:rowOff>151052</xdr:rowOff>
    </xdr:from>
    <xdr:to>
      <xdr:col>1</xdr:col>
      <xdr:colOff>458002</xdr:colOff>
      <xdr:row>28</xdr:row>
      <xdr:rowOff>35111</xdr:rowOff>
    </xdr:to>
    <xdr:sp macro="" textlink="">
      <xdr:nvSpPr>
        <xdr:cNvPr id="57" name="TextBox 56">
          <a:extLst>
            <a:ext uri="{FF2B5EF4-FFF2-40B4-BE49-F238E27FC236}">
              <a16:creationId xmlns:a16="http://schemas.microsoft.com/office/drawing/2014/main" id="{82F9FE4A-1E26-4843-AE19-F1CD28EB6337}"/>
            </a:ext>
          </a:extLst>
        </xdr:cNvPr>
        <xdr:cNvSpPr txBox="1">
          <a:spLocks noChangeAspect="1"/>
        </xdr:cNvSpPr>
      </xdr:nvSpPr>
      <xdr:spPr>
        <a:xfrm>
          <a:off x="151598" y="4905932"/>
          <a:ext cx="916004" cy="2498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Customers</a:t>
          </a:r>
        </a:p>
      </xdr:txBody>
    </xdr:sp>
    <xdr:clientData/>
  </xdr:twoCellAnchor>
  <xdr:twoCellAnchor editAs="absolute">
    <xdr:from>
      <xdr:col>3</xdr:col>
      <xdr:colOff>395359</xdr:colOff>
      <xdr:row>13</xdr:row>
      <xdr:rowOff>0</xdr:rowOff>
    </xdr:from>
    <xdr:to>
      <xdr:col>5</xdr:col>
      <xdr:colOff>22860</xdr:colOff>
      <xdr:row>18</xdr:row>
      <xdr:rowOff>78433</xdr:rowOff>
    </xdr:to>
    <xdr:grpSp>
      <xdr:nvGrpSpPr>
        <xdr:cNvPr id="58" name="Group 57">
          <a:extLst>
            <a:ext uri="{FF2B5EF4-FFF2-40B4-BE49-F238E27FC236}">
              <a16:creationId xmlns:a16="http://schemas.microsoft.com/office/drawing/2014/main" id="{B6AC15FC-D72B-4C00-B5CC-1E16052058AC}"/>
            </a:ext>
          </a:extLst>
        </xdr:cNvPr>
        <xdr:cNvGrpSpPr>
          <a:grpSpLocks noChangeAspect="1"/>
        </xdr:cNvGrpSpPr>
      </xdr:nvGrpSpPr>
      <xdr:grpSpPr>
        <a:xfrm>
          <a:off x="2224159" y="2352675"/>
          <a:ext cx="846701" cy="983308"/>
          <a:chOff x="2132719" y="1348740"/>
          <a:chExt cx="846701" cy="992833"/>
        </a:xfrm>
      </xdr:grpSpPr>
      <xdr:sp macro="" textlink="'Pivot Tables for Sales process'!Q3">
        <xdr:nvSpPr>
          <xdr:cNvPr id="59" name="TextBox 58">
            <a:extLst>
              <a:ext uri="{FF2B5EF4-FFF2-40B4-BE49-F238E27FC236}">
                <a16:creationId xmlns:a16="http://schemas.microsoft.com/office/drawing/2014/main" id="{72300D76-4BE0-DAD9-4005-78B0A277010A}"/>
              </a:ext>
            </a:extLst>
          </xdr:cNvPr>
          <xdr:cNvSpPr txBox="1"/>
        </xdr:nvSpPr>
        <xdr:spPr>
          <a:xfrm>
            <a:off x="2132719" y="1348740"/>
            <a:ext cx="846701" cy="9928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265966-CAF9-4883-BFC1-BB4C96C322B7}" type="TxLink">
              <a:rPr lang="en-US" sz="9600" b="0" i="0" u="none" strike="noStrike">
                <a:ln>
                  <a:solidFill>
                    <a:schemeClr val="bg1"/>
                  </a:solidFill>
                </a:ln>
                <a:solidFill>
                  <a:schemeClr val="bg1"/>
                </a:solidFill>
                <a:effectLst>
                  <a:glow rad="139700">
                    <a:schemeClr val="accent1">
                      <a:satMod val="175000"/>
                      <a:alpha val="40000"/>
                    </a:schemeClr>
                  </a:glow>
                </a:effectLst>
                <a:latin typeface="Calibri"/>
                <a:ea typeface="Calibri"/>
                <a:cs typeface="Calibri"/>
              </a:rPr>
              <a:pPr algn="ctr"/>
              <a:t> </a:t>
            </a:fld>
            <a:endParaRPr lang="en-IN" sz="9600">
              <a:ln>
                <a:solidFill>
                  <a:schemeClr val="bg1"/>
                </a:solidFill>
              </a:ln>
              <a:solidFill>
                <a:schemeClr val="bg1"/>
              </a:solidFill>
              <a:effectLst>
                <a:glow rad="139700">
                  <a:schemeClr val="accent1">
                    <a:satMod val="175000"/>
                    <a:alpha val="40000"/>
                  </a:schemeClr>
                </a:glow>
              </a:effectLst>
            </a:endParaRPr>
          </a:p>
        </xdr:txBody>
      </xdr:sp>
      <xdr:sp macro="" textlink="">
        <xdr:nvSpPr>
          <xdr:cNvPr id="60" name="Oval 59">
            <a:extLst>
              <a:ext uri="{FF2B5EF4-FFF2-40B4-BE49-F238E27FC236}">
                <a16:creationId xmlns:a16="http://schemas.microsoft.com/office/drawing/2014/main" id="{948AAEB4-15AE-53BB-F8D0-D98D1C566335}"/>
              </a:ext>
            </a:extLst>
          </xdr:cNvPr>
          <xdr:cNvSpPr/>
        </xdr:nvSpPr>
        <xdr:spPr>
          <a:xfrm>
            <a:off x="2297964" y="1688321"/>
            <a:ext cx="503252" cy="475760"/>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1" name="Graphic 60" descr="Kiosk">
            <a:extLst>
              <a:ext uri="{FF2B5EF4-FFF2-40B4-BE49-F238E27FC236}">
                <a16:creationId xmlns:a16="http://schemas.microsoft.com/office/drawing/2014/main" id="{CF640F61-958A-D775-6EAF-575F6F78410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370229" y="1777181"/>
            <a:ext cx="358722" cy="359969"/>
          </a:xfrm>
          <a:prstGeom prst="rect">
            <a:avLst/>
          </a:prstGeom>
        </xdr:spPr>
      </xdr:pic>
    </xdr:grpSp>
    <xdr:clientData/>
  </xdr:twoCellAnchor>
  <xdr:twoCellAnchor editAs="absolute">
    <xdr:from>
      <xdr:col>6</xdr:col>
      <xdr:colOff>460154</xdr:colOff>
      <xdr:row>13</xdr:row>
      <xdr:rowOff>8709</xdr:rowOff>
    </xdr:from>
    <xdr:to>
      <xdr:col>8</xdr:col>
      <xdr:colOff>46498</xdr:colOff>
      <xdr:row>18</xdr:row>
      <xdr:rowOff>24260</xdr:rowOff>
    </xdr:to>
    <xdr:grpSp>
      <xdr:nvGrpSpPr>
        <xdr:cNvPr id="62" name="Group 61">
          <a:extLst>
            <a:ext uri="{FF2B5EF4-FFF2-40B4-BE49-F238E27FC236}">
              <a16:creationId xmlns:a16="http://schemas.microsoft.com/office/drawing/2014/main" id="{EF025DE1-DE2F-48B7-8D31-E34D8F39924D}"/>
            </a:ext>
          </a:extLst>
        </xdr:cNvPr>
        <xdr:cNvGrpSpPr>
          <a:grpSpLocks noChangeAspect="1"/>
        </xdr:cNvGrpSpPr>
      </xdr:nvGrpSpPr>
      <xdr:grpSpPr>
        <a:xfrm>
          <a:off x="4117754" y="2361384"/>
          <a:ext cx="805544" cy="920426"/>
          <a:chOff x="4117754" y="2386149"/>
          <a:chExt cx="805544" cy="929951"/>
        </a:xfrm>
      </xdr:grpSpPr>
      <xdr:sp macro="" textlink="'Pivot Tables for Sales process'!Q10">
        <xdr:nvSpPr>
          <xdr:cNvPr id="63" name="TextBox 62">
            <a:extLst>
              <a:ext uri="{FF2B5EF4-FFF2-40B4-BE49-F238E27FC236}">
                <a16:creationId xmlns:a16="http://schemas.microsoft.com/office/drawing/2014/main" id="{F34F2243-C5D0-21ED-AABC-8CABE2898B85}"/>
              </a:ext>
            </a:extLst>
          </xdr:cNvPr>
          <xdr:cNvSpPr txBox="1"/>
        </xdr:nvSpPr>
        <xdr:spPr>
          <a:xfrm>
            <a:off x="4117754" y="2386149"/>
            <a:ext cx="805544" cy="9299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C3D66-316D-4A2C-98C5-44764F093278}" type="TxLink">
              <a:rPr lang="en-US" sz="9600" b="0" i="0" u="none" strike="noStrike">
                <a:ln>
                  <a:solidFill>
                    <a:schemeClr val="bg1"/>
                  </a:solidFill>
                </a:ln>
                <a:solidFill>
                  <a:schemeClr val="bg1"/>
                </a:solidFill>
                <a:effectLst>
                  <a:glow rad="139700">
                    <a:schemeClr val="accent1">
                      <a:satMod val="175000"/>
                      <a:alpha val="40000"/>
                    </a:schemeClr>
                  </a:glow>
                </a:effectLst>
                <a:latin typeface="Arial" panose="020B0604020202020204" pitchFamily="34" charset="0"/>
                <a:ea typeface="Calibri"/>
                <a:cs typeface="Arial" panose="020B0604020202020204" pitchFamily="34" charset="0"/>
              </a:rPr>
              <a:pPr algn="ctr"/>
              <a:t>○</a:t>
            </a:fld>
            <a:endParaRPr lang="en-IN" sz="9600">
              <a:ln>
                <a:solidFill>
                  <a:schemeClr val="bg1"/>
                </a:solidFill>
              </a:ln>
              <a:solidFill>
                <a:schemeClr val="bg1"/>
              </a:solidFill>
              <a:effectLst>
                <a:glow rad="139700">
                  <a:schemeClr val="accent1">
                    <a:satMod val="175000"/>
                    <a:alpha val="40000"/>
                  </a:schemeClr>
                </a:glow>
              </a:effectLst>
              <a:latin typeface="Arial" panose="020B0604020202020204" pitchFamily="34" charset="0"/>
              <a:cs typeface="Arial" panose="020B0604020202020204" pitchFamily="34" charset="0"/>
            </a:endParaRPr>
          </a:p>
        </xdr:txBody>
      </xdr:sp>
      <xdr:grpSp>
        <xdr:nvGrpSpPr>
          <xdr:cNvPr id="64" name="Group 63">
            <a:extLst>
              <a:ext uri="{FF2B5EF4-FFF2-40B4-BE49-F238E27FC236}">
                <a16:creationId xmlns:a16="http://schemas.microsoft.com/office/drawing/2014/main" id="{399EE856-A7F6-167A-680B-26237D5956A3}"/>
              </a:ext>
            </a:extLst>
          </xdr:cNvPr>
          <xdr:cNvGrpSpPr/>
        </xdr:nvGrpSpPr>
        <xdr:grpSpPr>
          <a:xfrm>
            <a:off x="4253693" y="2691963"/>
            <a:ext cx="517995" cy="490365"/>
            <a:chOff x="4181131" y="2589554"/>
            <a:chExt cx="455165" cy="456709"/>
          </a:xfrm>
        </xdr:grpSpPr>
        <xdr:sp macro="" textlink="">
          <xdr:nvSpPr>
            <xdr:cNvPr id="65" name="Oval 64">
              <a:extLst>
                <a:ext uri="{FF2B5EF4-FFF2-40B4-BE49-F238E27FC236}">
                  <a16:creationId xmlns:a16="http://schemas.microsoft.com/office/drawing/2014/main" id="{353B5DB4-5693-BA51-DF42-0146F25AC823}"/>
                </a:ext>
              </a:extLst>
            </xdr:cNvPr>
            <xdr:cNvSpPr/>
          </xdr:nvSpPr>
          <xdr:spPr>
            <a:xfrm>
              <a:off x="4181131" y="2589554"/>
              <a:ext cx="455165" cy="456709"/>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6" name="Graphic 65" descr="Credit card">
              <a:extLst>
                <a:ext uri="{FF2B5EF4-FFF2-40B4-BE49-F238E27FC236}">
                  <a16:creationId xmlns:a16="http://schemas.microsoft.com/office/drawing/2014/main" id="{7ED28F51-EA44-D19C-AE26-F76F3344AA6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230269" y="2643051"/>
              <a:ext cx="356890" cy="367465"/>
            </a:xfrm>
            <a:prstGeom prst="rect">
              <a:avLst/>
            </a:prstGeom>
          </xdr:spPr>
        </xdr:pic>
      </xdr:grpSp>
    </xdr:grpSp>
    <xdr:clientData/>
  </xdr:twoCellAnchor>
  <xdr:twoCellAnchor editAs="absolute">
    <xdr:from>
      <xdr:col>6</xdr:col>
      <xdr:colOff>266929</xdr:colOff>
      <xdr:row>29</xdr:row>
      <xdr:rowOff>129540</xdr:rowOff>
    </xdr:from>
    <xdr:to>
      <xdr:col>8</xdr:col>
      <xdr:colOff>98832</xdr:colOff>
      <xdr:row>35</xdr:row>
      <xdr:rowOff>30480</xdr:rowOff>
    </xdr:to>
    <xdr:grpSp>
      <xdr:nvGrpSpPr>
        <xdr:cNvPr id="133" name="Group 132">
          <a:extLst>
            <a:ext uri="{FF2B5EF4-FFF2-40B4-BE49-F238E27FC236}">
              <a16:creationId xmlns:a16="http://schemas.microsoft.com/office/drawing/2014/main" id="{23B31B2B-E2C0-C99C-25C3-19B25AACD9DE}"/>
            </a:ext>
          </a:extLst>
        </xdr:cNvPr>
        <xdr:cNvGrpSpPr>
          <a:grpSpLocks noChangeAspect="1"/>
        </xdr:cNvGrpSpPr>
      </xdr:nvGrpSpPr>
      <xdr:grpSpPr>
        <a:xfrm>
          <a:off x="3924529" y="5377815"/>
          <a:ext cx="1051103" cy="986790"/>
          <a:chOff x="3924529" y="5433060"/>
          <a:chExt cx="1051103" cy="998220"/>
        </a:xfrm>
      </xdr:grpSpPr>
      <xdr:sp macro="" textlink="'Pivot Tables for Sales process'!Q11">
        <xdr:nvSpPr>
          <xdr:cNvPr id="67" name="TextBox 66">
            <a:extLst>
              <a:ext uri="{FF2B5EF4-FFF2-40B4-BE49-F238E27FC236}">
                <a16:creationId xmlns:a16="http://schemas.microsoft.com/office/drawing/2014/main" id="{4E29ABFD-BF62-82D4-3B73-3E1DDA48B107}"/>
              </a:ext>
            </a:extLst>
          </xdr:cNvPr>
          <xdr:cNvSpPr txBox="1"/>
        </xdr:nvSpPr>
        <xdr:spPr>
          <a:xfrm>
            <a:off x="3924529" y="5433060"/>
            <a:ext cx="1051103" cy="9982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89EA0D-BF35-4A0D-886E-EECFA6148FA6}" type="TxLink">
              <a:rPr lang="en-US" sz="11500" b="0" i="0" u="none" strike="noStrike">
                <a:ln>
                  <a:solidFill>
                    <a:srgbClr val="002060"/>
                  </a:solidFill>
                </a:ln>
                <a:solidFill>
                  <a:schemeClr val="bg1"/>
                </a:solidFill>
                <a:effectLst>
                  <a:glow rad="228600">
                    <a:schemeClr val="accent1">
                      <a:satMod val="175000"/>
                      <a:alpha val="40000"/>
                    </a:schemeClr>
                  </a:glow>
                </a:effectLst>
                <a:latin typeface="Calibri"/>
                <a:ea typeface="Calibri"/>
                <a:cs typeface="Calibri"/>
              </a:rPr>
              <a:pPr algn="ctr"/>
              <a:t> </a:t>
            </a:fld>
            <a:endParaRPr lang="en-IN" sz="11500">
              <a:ln>
                <a:solidFill>
                  <a:srgbClr val="002060"/>
                </a:solidFill>
              </a:ln>
              <a:solidFill>
                <a:schemeClr val="bg1"/>
              </a:solidFill>
              <a:effectLst>
                <a:glow rad="228600">
                  <a:schemeClr val="accent1">
                    <a:satMod val="175000"/>
                    <a:alpha val="40000"/>
                  </a:schemeClr>
                </a:glow>
              </a:effectLst>
              <a:latin typeface="Arial" panose="020B0604020202020204" pitchFamily="34" charset="0"/>
              <a:cs typeface="Arial" panose="020B0604020202020204" pitchFamily="34" charset="0"/>
            </a:endParaRPr>
          </a:p>
        </xdr:txBody>
      </xdr:sp>
      <xdr:grpSp>
        <xdr:nvGrpSpPr>
          <xdr:cNvPr id="68" name="Group 67">
            <a:extLst>
              <a:ext uri="{FF2B5EF4-FFF2-40B4-BE49-F238E27FC236}">
                <a16:creationId xmlns:a16="http://schemas.microsoft.com/office/drawing/2014/main" id="{3D3D47AB-64F9-417A-ABB4-9AEFCDA57770}"/>
              </a:ext>
            </a:extLst>
          </xdr:cNvPr>
          <xdr:cNvGrpSpPr/>
        </xdr:nvGrpSpPr>
        <xdr:grpSpPr>
          <a:xfrm>
            <a:off x="4165530" y="5760520"/>
            <a:ext cx="553860" cy="541421"/>
            <a:chOff x="4205023" y="5403797"/>
            <a:chExt cx="553860" cy="541421"/>
          </a:xfrm>
        </xdr:grpSpPr>
        <xdr:sp macro="" textlink="">
          <xdr:nvSpPr>
            <xdr:cNvPr id="69" name="Oval 68">
              <a:extLst>
                <a:ext uri="{FF2B5EF4-FFF2-40B4-BE49-F238E27FC236}">
                  <a16:creationId xmlns:a16="http://schemas.microsoft.com/office/drawing/2014/main" id="{31163C70-FC1B-CEC5-35A9-354E61B04B1D}"/>
                </a:ext>
              </a:extLst>
            </xdr:cNvPr>
            <xdr:cNvSpPr/>
          </xdr:nvSpPr>
          <xdr:spPr>
            <a:xfrm>
              <a:off x="4205023" y="5403797"/>
              <a:ext cx="553860" cy="541421"/>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0" name="Graphic 69" descr="Money">
              <a:extLst>
                <a:ext uri="{FF2B5EF4-FFF2-40B4-BE49-F238E27FC236}">
                  <a16:creationId xmlns:a16="http://schemas.microsoft.com/office/drawing/2014/main" id="{F5F4B7A6-EC5F-7084-36AE-6CD151A4309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4294333" y="5465894"/>
              <a:ext cx="360000" cy="360000"/>
            </a:xfrm>
            <a:prstGeom prst="rect">
              <a:avLst/>
            </a:prstGeom>
          </xdr:spPr>
        </xdr:pic>
      </xdr:grpSp>
    </xdr:grpSp>
    <xdr:clientData/>
  </xdr:twoCellAnchor>
  <xdr:twoCellAnchor editAs="absolute">
    <xdr:from>
      <xdr:col>11</xdr:col>
      <xdr:colOff>559060</xdr:colOff>
      <xdr:row>13</xdr:row>
      <xdr:rowOff>61892</xdr:rowOff>
    </xdr:from>
    <xdr:to>
      <xdr:col>13</xdr:col>
      <xdr:colOff>53652</xdr:colOff>
      <xdr:row>18</xdr:row>
      <xdr:rowOff>38566</xdr:rowOff>
    </xdr:to>
    <xdr:grpSp>
      <xdr:nvGrpSpPr>
        <xdr:cNvPr id="71" name="Group 70">
          <a:extLst>
            <a:ext uri="{FF2B5EF4-FFF2-40B4-BE49-F238E27FC236}">
              <a16:creationId xmlns:a16="http://schemas.microsoft.com/office/drawing/2014/main" id="{E01D41E4-C80B-4631-8A96-049CA3DBFA6F}"/>
            </a:ext>
          </a:extLst>
        </xdr:cNvPr>
        <xdr:cNvGrpSpPr>
          <a:grpSpLocks noChangeAspect="1"/>
        </xdr:cNvGrpSpPr>
      </xdr:nvGrpSpPr>
      <xdr:grpSpPr>
        <a:xfrm>
          <a:off x="7264660" y="2414567"/>
          <a:ext cx="713792" cy="881549"/>
          <a:chOff x="7192348" y="2285999"/>
          <a:chExt cx="707571" cy="909735"/>
        </a:xfrm>
      </xdr:grpSpPr>
      <xdr:sp macro="" textlink="'Pivot Tables for Sales process'!Q16">
        <xdr:nvSpPr>
          <xdr:cNvPr id="72" name="TextBox 71">
            <a:extLst>
              <a:ext uri="{FF2B5EF4-FFF2-40B4-BE49-F238E27FC236}">
                <a16:creationId xmlns:a16="http://schemas.microsoft.com/office/drawing/2014/main" id="{DF260A86-2272-3661-C131-5E39330E8B06}"/>
              </a:ext>
            </a:extLst>
          </xdr:cNvPr>
          <xdr:cNvSpPr txBox="1"/>
        </xdr:nvSpPr>
        <xdr:spPr>
          <a:xfrm>
            <a:off x="7192348" y="2285999"/>
            <a:ext cx="707571" cy="90973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D0C84-E246-4967-B363-CA308423BB15}" type="TxLink">
              <a:rPr lang="en-US" sz="9600" b="0" i="0" u="none" strike="noStrike">
                <a:solidFill>
                  <a:schemeClr val="bg1"/>
                </a:solidFill>
                <a:effectLst>
                  <a:glow rad="139700">
                    <a:schemeClr val="accent1">
                      <a:satMod val="175000"/>
                      <a:alpha val="40000"/>
                    </a:schemeClr>
                  </a:glow>
                </a:effectLst>
                <a:latin typeface="Arial" panose="020B0604020202020204" pitchFamily="34" charset="0"/>
                <a:ea typeface="Calibri"/>
                <a:cs typeface="Arial" panose="020B0604020202020204" pitchFamily="34" charset="0"/>
              </a:rPr>
              <a:pPr algn="ctr"/>
              <a:t>○</a:t>
            </a:fld>
            <a:endParaRPr lang="en-IN" sz="9600">
              <a:solidFill>
                <a:schemeClr val="bg1"/>
              </a:solidFill>
              <a:effectLst>
                <a:glow rad="139700">
                  <a:schemeClr val="accent1">
                    <a:satMod val="175000"/>
                    <a:alpha val="40000"/>
                  </a:schemeClr>
                </a:glow>
              </a:effectLst>
              <a:latin typeface="Arial" panose="020B0604020202020204" pitchFamily="34" charset="0"/>
              <a:cs typeface="Arial" panose="020B0604020202020204" pitchFamily="34" charset="0"/>
            </a:endParaRPr>
          </a:p>
        </xdr:txBody>
      </xdr:sp>
      <xdr:sp macro="" textlink="">
        <xdr:nvSpPr>
          <xdr:cNvPr id="73" name="Oval 72">
            <a:extLst>
              <a:ext uri="{FF2B5EF4-FFF2-40B4-BE49-F238E27FC236}">
                <a16:creationId xmlns:a16="http://schemas.microsoft.com/office/drawing/2014/main" id="{1E57E5FC-E4E1-A439-B7E9-B205A3DDECBF}"/>
              </a:ext>
            </a:extLst>
          </xdr:cNvPr>
          <xdr:cNvSpPr/>
        </xdr:nvSpPr>
        <xdr:spPr>
          <a:xfrm>
            <a:off x="7303853" y="2572597"/>
            <a:ext cx="467947" cy="502380"/>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4" name="Graphic 73" descr="Employee badge">
            <a:extLst>
              <a:ext uri="{FF2B5EF4-FFF2-40B4-BE49-F238E27FC236}">
                <a16:creationId xmlns:a16="http://schemas.microsoft.com/office/drawing/2014/main" id="{1D95A183-6F05-45ED-FD0D-FFE6B5A8FC6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357826" y="2640055"/>
            <a:ext cx="360000" cy="367465"/>
          </a:xfrm>
          <a:prstGeom prst="rect">
            <a:avLst/>
          </a:prstGeom>
        </xdr:spPr>
      </xdr:pic>
    </xdr:grpSp>
    <xdr:clientData/>
  </xdr:twoCellAnchor>
  <xdr:twoCellAnchor editAs="absolute">
    <xdr:from>
      <xdr:col>11</xdr:col>
      <xdr:colOff>497788</xdr:colOff>
      <xdr:row>29</xdr:row>
      <xdr:rowOff>154110</xdr:rowOff>
    </xdr:from>
    <xdr:to>
      <xdr:col>12</xdr:col>
      <xdr:colOff>591094</xdr:colOff>
      <xdr:row>34</xdr:row>
      <xdr:rowOff>33434</xdr:rowOff>
    </xdr:to>
    <xdr:grpSp>
      <xdr:nvGrpSpPr>
        <xdr:cNvPr id="75" name="Group 74">
          <a:extLst>
            <a:ext uri="{FF2B5EF4-FFF2-40B4-BE49-F238E27FC236}">
              <a16:creationId xmlns:a16="http://schemas.microsoft.com/office/drawing/2014/main" id="{B18C150E-6FD3-4308-802B-DB1574B8F07E}"/>
            </a:ext>
          </a:extLst>
        </xdr:cNvPr>
        <xdr:cNvGrpSpPr>
          <a:grpSpLocks noChangeAspect="1"/>
        </xdr:cNvGrpSpPr>
      </xdr:nvGrpSpPr>
      <xdr:grpSpPr>
        <a:xfrm>
          <a:off x="7203388" y="5402385"/>
          <a:ext cx="702906" cy="784199"/>
          <a:chOff x="7218628" y="3758370"/>
          <a:chExt cx="702906" cy="793724"/>
        </a:xfrm>
      </xdr:grpSpPr>
      <xdr:sp macro="" textlink="'Pivot Tables for Sales process'!Q17">
        <xdr:nvSpPr>
          <xdr:cNvPr id="76" name="TextBox 75">
            <a:extLst>
              <a:ext uri="{FF2B5EF4-FFF2-40B4-BE49-F238E27FC236}">
                <a16:creationId xmlns:a16="http://schemas.microsoft.com/office/drawing/2014/main" id="{7C716319-A186-77FE-E658-5C1ADE2DC4F7}"/>
              </a:ext>
            </a:extLst>
          </xdr:cNvPr>
          <xdr:cNvSpPr txBox="1"/>
        </xdr:nvSpPr>
        <xdr:spPr>
          <a:xfrm>
            <a:off x="7218628" y="3758370"/>
            <a:ext cx="702906" cy="7937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67310D-91A7-48D1-9F64-89A59CECFA16}" type="TxLink">
              <a:rPr lang="en-US" sz="9600" b="1" i="0" u="none" strike="noStrike">
                <a:solidFill>
                  <a:schemeClr val="bg1"/>
                </a:solidFill>
                <a:effectLst>
                  <a:glow rad="139700">
                    <a:schemeClr val="accent1">
                      <a:satMod val="175000"/>
                      <a:alpha val="40000"/>
                    </a:schemeClr>
                  </a:glow>
                </a:effectLst>
                <a:latin typeface="Arial" panose="020B0604020202020204" pitchFamily="34" charset="0"/>
                <a:ea typeface="Calibri"/>
                <a:cs typeface="Arial" panose="020B0604020202020204" pitchFamily="34" charset="0"/>
              </a:rPr>
              <a:pPr algn="ctr"/>
              <a:t> </a:t>
            </a:fld>
            <a:endParaRPr lang="en-IN" sz="9600" b="1">
              <a:solidFill>
                <a:schemeClr val="bg1"/>
              </a:solidFill>
              <a:effectLst>
                <a:glow rad="139700">
                  <a:schemeClr val="accent1">
                    <a:satMod val="175000"/>
                    <a:alpha val="40000"/>
                  </a:schemeClr>
                </a:glow>
              </a:effectLst>
              <a:latin typeface="Arial" panose="020B0604020202020204" pitchFamily="34" charset="0"/>
              <a:cs typeface="Arial" panose="020B0604020202020204" pitchFamily="34" charset="0"/>
            </a:endParaRPr>
          </a:p>
        </xdr:txBody>
      </xdr:sp>
      <xdr:sp macro="" textlink="">
        <xdr:nvSpPr>
          <xdr:cNvPr id="77" name="Oval 76">
            <a:extLst>
              <a:ext uri="{FF2B5EF4-FFF2-40B4-BE49-F238E27FC236}">
                <a16:creationId xmlns:a16="http://schemas.microsoft.com/office/drawing/2014/main" id="{57DE0014-00B9-4136-4000-E1D03142F03B}"/>
              </a:ext>
            </a:extLst>
          </xdr:cNvPr>
          <xdr:cNvSpPr/>
        </xdr:nvSpPr>
        <xdr:spPr>
          <a:xfrm>
            <a:off x="7311628" y="3990012"/>
            <a:ext cx="501667" cy="490063"/>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8" name="Graphic 77" descr="Questions RTL">
            <a:extLst>
              <a:ext uri="{FF2B5EF4-FFF2-40B4-BE49-F238E27FC236}">
                <a16:creationId xmlns:a16="http://schemas.microsoft.com/office/drawing/2014/main" id="{162E5DEE-174A-1BC8-707C-2088EC4B9551}"/>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402815" y="4084650"/>
            <a:ext cx="272161" cy="269314"/>
          </a:xfrm>
          <a:prstGeom prst="rect">
            <a:avLst/>
          </a:prstGeom>
        </xdr:spPr>
      </xdr:pic>
    </xdr:grpSp>
    <xdr:clientData/>
  </xdr:twoCellAnchor>
  <xdr:twoCellAnchor editAs="absolute">
    <xdr:from>
      <xdr:col>9</xdr:col>
      <xdr:colOff>77009</xdr:colOff>
      <xdr:row>22</xdr:row>
      <xdr:rowOff>113700</xdr:rowOff>
    </xdr:from>
    <xdr:to>
      <xdr:col>10</xdr:col>
      <xdr:colOff>212087</xdr:colOff>
      <xdr:row>26</xdr:row>
      <xdr:rowOff>68280</xdr:rowOff>
    </xdr:to>
    <xdr:grpSp>
      <xdr:nvGrpSpPr>
        <xdr:cNvPr id="79" name="Group 78">
          <a:extLst>
            <a:ext uri="{FF2B5EF4-FFF2-40B4-BE49-F238E27FC236}">
              <a16:creationId xmlns:a16="http://schemas.microsoft.com/office/drawing/2014/main" id="{2CA70F93-2751-48FE-BDB2-818A7A2D34C2}"/>
            </a:ext>
          </a:extLst>
        </xdr:cNvPr>
        <xdr:cNvGrpSpPr>
          <a:grpSpLocks noChangeAspect="1"/>
        </xdr:cNvGrpSpPr>
      </xdr:nvGrpSpPr>
      <xdr:grpSpPr>
        <a:xfrm>
          <a:off x="5563409" y="4095150"/>
          <a:ext cx="744678" cy="678480"/>
          <a:chOff x="5578649" y="3108360"/>
          <a:chExt cx="744678" cy="686100"/>
        </a:xfrm>
      </xdr:grpSpPr>
      <xdr:sp macro="" textlink="">
        <xdr:nvSpPr>
          <xdr:cNvPr id="80" name="Oval 79">
            <a:extLst>
              <a:ext uri="{FF2B5EF4-FFF2-40B4-BE49-F238E27FC236}">
                <a16:creationId xmlns:a16="http://schemas.microsoft.com/office/drawing/2014/main" id="{3B43A0A7-915F-F332-77C3-7AD5AE2D9502}"/>
              </a:ext>
            </a:extLst>
          </xdr:cNvPr>
          <xdr:cNvSpPr/>
        </xdr:nvSpPr>
        <xdr:spPr>
          <a:xfrm>
            <a:off x="5689731" y="3204009"/>
            <a:ext cx="553860" cy="541421"/>
          </a:xfrm>
          <a:prstGeom prst="ellipse">
            <a:avLst/>
          </a:prstGeom>
          <a:solidFill>
            <a:schemeClr val="tx1"/>
          </a:solidFill>
          <a:ln w="3175">
            <a:solidFill>
              <a:srgbClr val="F8F8F8">
                <a:alpha val="41961"/>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1" name="Graphic 80" descr="Box trolley">
            <a:extLst>
              <a:ext uri="{FF2B5EF4-FFF2-40B4-BE49-F238E27FC236}">
                <a16:creationId xmlns:a16="http://schemas.microsoft.com/office/drawing/2014/main" id="{D2875948-AED4-F5AF-9299-F86CBA85703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737860" y="3291840"/>
            <a:ext cx="360000" cy="360000"/>
          </a:xfrm>
          <a:prstGeom prst="rect">
            <a:avLst/>
          </a:prstGeom>
        </xdr:spPr>
      </xdr:pic>
      <xdr:sp macro="" textlink="">
        <xdr:nvSpPr>
          <xdr:cNvPr id="82" name="Circle: Hollow 81">
            <a:extLst>
              <a:ext uri="{FF2B5EF4-FFF2-40B4-BE49-F238E27FC236}">
                <a16:creationId xmlns:a16="http://schemas.microsoft.com/office/drawing/2014/main" id="{71E13739-A650-8B7B-CB63-43C4A6127B67}"/>
              </a:ext>
            </a:extLst>
          </xdr:cNvPr>
          <xdr:cNvSpPr/>
        </xdr:nvSpPr>
        <xdr:spPr>
          <a:xfrm>
            <a:off x="5578649" y="3108360"/>
            <a:ext cx="744678" cy="686100"/>
          </a:xfrm>
          <a:prstGeom prst="donut">
            <a:avLst>
              <a:gd name="adj" fmla="val 9537"/>
            </a:avLst>
          </a:prstGeom>
          <a:solidFill>
            <a:schemeClr val="bg1"/>
          </a:solidFill>
          <a:effectLst>
            <a:glow rad="152400">
              <a:srgbClr val="4133FD">
                <a:alpha val="50000"/>
              </a:srgb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3</xdr:col>
      <xdr:colOff>469835</xdr:colOff>
      <xdr:row>22</xdr:row>
      <xdr:rowOff>152100</xdr:rowOff>
    </xdr:from>
    <xdr:to>
      <xdr:col>4</xdr:col>
      <xdr:colOff>580235</xdr:colOff>
      <xdr:row>26</xdr:row>
      <xdr:rowOff>68580</xdr:rowOff>
    </xdr:to>
    <xdr:grpSp>
      <xdr:nvGrpSpPr>
        <xdr:cNvPr id="83" name="Group 82">
          <a:extLst>
            <a:ext uri="{FF2B5EF4-FFF2-40B4-BE49-F238E27FC236}">
              <a16:creationId xmlns:a16="http://schemas.microsoft.com/office/drawing/2014/main" id="{94B18C37-9B7B-4FDE-B771-C4EBD8FD39D8}"/>
            </a:ext>
          </a:extLst>
        </xdr:cNvPr>
        <xdr:cNvGrpSpPr>
          <a:grpSpLocks noChangeAspect="1"/>
        </xdr:cNvGrpSpPr>
      </xdr:nvGrpSpPr>
      <xdr:grpSpPr>
        <a:xfrm>
          <a:off x="2298635" y="4133550"/>
          <a:ext cx="720000" cy="640380"/>
          <a:chOff x="2237675" y="3108660"/>
          <a:chExt cx="720000" cy="648000"/>
        </a:xfrm>
      </xdr:grpSpPr>
      <xdr:pic>
        <xdr:nvPicPr>
          <xdr:cNvPr id="84" name="Graphic 83" descr="Store">
            <a:extLst>
              <a:ext uri="{FF2B5EF4-FFF2-40B4-BE49-F238E27FC236}">
                <a16:creationId xmlns:a16="http://schemas.microsoft.com/office/drawing/2014/main" id="{9B8B161D-5860-960D-95FE-5919CBE9396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2407920" y="3284220"/>
            <a:ext cx="360000" cy="360000"/>
          </a:xfrm>
          <a:prstGeom prst="rect">
            <a:avLst/>
          </a:prstGeom>
        </xdr:spPr>
      </xdr:pic>
      <xdr:sp macro="" textlink="">
        <xdr:nvSpPr>
          <xdr:cNvPr id="85" name="Circle: Hollow 84">
            <a:extLst>
              <a:ext uri="{FF2B5EF4-FFF2-40B4-BE49-F238E27FC236}">
                <a16:creationId xmlns:a16="http://schemas.microsoft.com/office/drawing/2014/main" id="{5B64CF5F-6027-7521-F144-864BAC393F9A}"/>
              </a:ext>
            </a:extLst>
          </xdr:cNvPr>
          <xdr:cNvSpPr/>
        </xdr:nvSpPr>
        <xdr:spPr>
          <a:xfrm>
            <a:off x="2237675" y="3108660"/>
            <a:ext cx="720000" cy="648000"/>
          </a:xfrm>
          <a:prstGeom prst="donut">
            <a:avLst>
              <a:gd name="adj" fmla="val 9537"/>
            </a:avLst>
          </a:prstGeom>
          <a:solidFill>
            <a:schemeClr val="bg1"/>
          </a:solidFill>
          <a:effectLst>
            <a:glow rad="152400">
              <a:srgbClr val="4133FD">
                <a:alpha val="50000"/>
              </a:srgb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0</xdr:col>
      <xdr:colOff>228970</xdr:colOff>
      <xdr:row>22</xdr:row>
      <xdr:rowOff>152100</xdr:rowOff>
    </xdr:from>
    <xdr:to>
      <xdr:col>1</xdr:col>
      <xdr:colOff>339370</xdr:colOff>
      <xdr:row>26</xdr:row>
      <xdr:rowOff>68580</xdr:rowOff>
    </xdr:to>
    <xdr:grpSp>
      <xdr:nvGrpSpPr>
        <xdr:cNvPr id="86" name="Group 85">
          <a:extLst>
            <a:ext uri="{FF2B5EF4-FFF2-40B4-BE49-F238E27FC236}">
              <a16:creationId xmlns:a16="http://schemas.microsoft.com/office/drawing/2014/main" id="{2065221B-1165-42C5-A1B7-9959FEF92246}"/>
            </a:ext>
          </a:extLst>
        </xdr:cNvPr>
        <xdr:cNvGrpSpPr>
          <a:grpSpLocks noChangeAspect="1"/>
        </xdr:cNvGrpSpPr>
      </xdr:nvGrpSpPr>
      <xdr:grpSpPr>
        <a:xfrm>
          <a:off x="228970" y="4133550"/>
          <a:ext cx="720000" cy="640380"/>
          <a:chOff x="30850" y="3108660"/>
          <a:chExt cx="720000" cy="648000"/>
        </a:xfrm>
      </xdr:grpSpPr>
      <xdr:pic>
        <xdr:nvPicPr>
          <xdr:cNvPr id="87" name="Graphic 86" descr="Customer review">
            <a:extLst>
              <a:ext uri="{FF2B5EF4-FFF2-40B4-BE49-F238E27FC236}">
                <a16:creationId xmlns:a16="http://schemas.microsoft.com/office/drawing/2014/main" id="{D4F7A9D8-8D30-8B10-A3D0-F260D1D09069}"/>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90500" y="3261360"/>
            <a:ext cx="360000" cy="360000"/>
          </a:xfrm>
          <a:prstGeom prst="rect">
            <a:avLst/>
          </a:prstGeom>
        </xdr:spPr>
      </xdr:pic>
      <xdr:sp macro="" textlink="">
        <xdr:nvSpPr>
          <xdr:cNvPr id="88" name="Circle: Hollow 87">
            <a:extLst>
              <a:ext uri="{FF2B5EF4-FFF2-40B4-BE49-F238E27FC236}">
                <a16:creationId xmlns:a16="http://schemas.microsoft.com/office/drawing/2014/main" id="{09A62FA3-A56F-42B3-65E0-00F2D9A25600}"/>
              </a:ext>
            </a:extLst>
          </xdr:cNvPr>
          <xdr:cNvSpPr/>
        </xdr:nvSpPr>
        <xdr:spPr>
          <a:xfrm>
            <a:off x="30850" y="3108660"/>
            <a:ext cx="720000" cy="648000"/>
          </a:xfrm>
          <a:prstGeom prst="donut">
            <a:avLst>
              <a:gd name="adj" fmla="val 9537"/>
            </a:avLst>
          </a:prstGeom>
          <a:solidFill>
            <a:schemeClr val="bg1"/>
          </a:solidFill>
          <a:effectLst>
            <a:glow rad="152400">
              <a:srgbClr val="4133FD">
                <a:alpha val="50000"/>
              </a:srgb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13</xdr:col>
      <xdr:colOff>277302</xdr:colOff>
      <xdr:row>22</xdr:row>
      <xdr:rowOff>86820</xdr:rowOff>
    </xdr:from>
    <xdr:to>
      <xdr:col>14</xdr:col>
      <xdr:colOff>418182</xdr:colOff>
      <xdr:row>26</xdr:row>
      <xdr:rowOff>3300</xdr:rowOff>
    </xdr:to>
    <xdr:grpSp>
      <xdr:nvGrpSpPr>
        <xdr:cNvPr id="89" name="Group 88">
          <a:extLst>
            <a:ext uri="{FF2B5EF4-FFF2-40B4-BE49-F238E27FC236}">
              <a16:creationId xmlns:a16="http://schemas.microsoft.com/office/drawing/2014/main" id="{4352398E-D86E-441F-8E95-639D7A6D86E9}"/>
            </a:ext>
          </a:extLst>
        </xdr:cNvPr>
        <xdr:cNvGrpSpPr>
          <a:grpSpLocks noChangeAspect="1"/>
        </xdr:cNvGrpSpPr>
      </xdr:nvGrpSpPr>
      <xdr:grpSpPr>
        <a:xfrm>
          <a:off x="8202102" y="4068270"/>
          <a:ext cx="750480" cy="640380"/>
          <a:chOff x="8080182" y="3157680"/>
          <a:chExt cx="750480" cy="648000"/>
        </a:xfrm>
      </xdr:grpSpPr>
      <xdr:sp macro="" textlink="">
        <xdr:nvSpPr>
          <xdr:cNvPr id="90" name="Oval 89">
            <a:extLst>
              <a:ext uri="{FF2B5EF4-FFF2-40B4-BE49-F238E27FC236}">
                <a16:creationId xmlns:a16="http://schemas.microsoft.com/office/drawing/2014/main" id="{B49C9EB5-C7EE-336E-789C-C85CAD7B0C86}"/>
              </a:ext>
            </a:extLst>
          </xdr:cNvPr>
          <xdr:cNvSpPr/>
        </xdr:nvSpPr>
        <xdr:spPr>
          <a:xfrm>
            <a:off x="8080182" y="3257223"/>
            <a:ext cx="736158" cy="472995"/>
          </a:xfrm>
          <a:prstGeom prst="ellipse">
            <a:avLst/>
          </a:prstGeom>
          <a:solidFill>
            <a:schemeClr val="tx1"/>
          </a:solidFill>
          <a:ln w="3175">
            <a:solidFill>
              <a:srgbClr val="F8F8F8">
                <a:alpha val="41961"/>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1" name="Graphic 90" descr="Shopping cart">
            <a:extLst>
              <a:ext uri="{FF2B5EF4-FFF2-40B4-BE49-F238E27FC236}">
                <a16:creationId xmlns:a16="http://schemas.microsoft.com/office/drawing/2014/main" id="{312D2D1E-207B-CE06-58F5-6F46EB21D3CB}"/>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8282940" y="3322320"/>
            <a:ext cx="360000" cy="360000"/>
          </a:xfrm>
          <a:prstGeom prst="rect">
            <a:avLst/>
          </a:prstGeom>
        </xdr:spPr>
      </xdr:pic>
      <xdr:sp macro="" textlink="">
        <xdr:nvSpPr>
          <xdr:cNvPr id="92" name="Circle: Hollow 91">
            <a:extLst>
              <a:ext uri="{FF2B5EF4-FFF2-40B4-BE49-F238E27FC236}">
                <a16:creationId xmlns:a16="http://schemas.microsoft.com/office/drawing/2014/main" id="{8AAF681E-8FC5-4D3C-1E73-5A3417983CA2}"/>
              </a:ext>
            </a:extLst>
          </xdr:cNvPr>
          <xdr:cNvSpPr/>
        </xdr:nvSpPr>
        <xdr:spPr>
          <a:xfrm>
            <a:off x="8110662" y="3157680"/>
            <a:ext cx="720000" cy="648000"/>
          </a:xfrm>
          <a:prstGeom prst="donut">
            <a:avLst>
              <a:gd name="adj" fmla="val 9537"/>
            </a:avLst>
          </a:prstGeom>
          <a:solidFill>
            <a:schemeClr val="bg1"/>
          </a:solidFill>
          <a:effectLst>
            <a:glow rad="152400">
              <a:srgbClr val="4133FD">
                <a:alpha val="50000"/>
              </a:srgb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2</xdr:col>
      <xdr:colOff>55097</xdr:colOff>
      <xdr:row>13</xdr:row>
      <xdr:rowOff>138232</xdr:rowOff>
    </xdr:from>
    <xdr:to>
      <xdr:col>3</xdr:col>
      <xdr:colOff>361502</xdr:colOff>
      <xdr:row>16</xdr:row>
      <xdr:rowOff>91650</xdr:rowOff>
    </xdr:to>
    <xdr:grpSp>
      <xdr:nvGrpSpPr>
        <xdr:cNvPr id="93" name="Group 92">
          <a:extLst>
            <a:ext uri="{FF2B5EF4-FFF2-40B4-BE49-F238E27FC236}">
              <a16:creationId xmlns:a16="http://schemas.microsoft.com/office/drawing/2014/main" id="{F59E7550-96E3-4392-A4ED-F00645F2A462}"/>
            </a:ext>
          </a:extLst>
        </xdr:cNvPr>
        <xdr:cNvGrpSpPr>
          <a:grpSpLocks noChangeAspect="1"/>
        </xdr:cNvGrpSpPr>
      </xdr:nvGrpSpPr>
      <xdr:grpSpPr>
        <a:xfrm>
          <a:off x="1274297" y="2490907"/>
          <a:ext cx="916005" cy="496343"/>
          <a:chOff x="3490162" y="575526"/>
          <a:chExt cx="909784" cy="513255"/>
        </a:xfrm>
      </xdr:grpSpPr>
      <xdr:sp macro="" textlink="">
        <xdr:nvSpPr>
          <xdr:cNvPr id="94" name="TextBox 93">
            <a:extLst>
              <a:ext uri="{FF2B5EF4-FFF2-40B4-BE49-F238E27FC236}">
                <a16:creationId xmlns:a16="http://schemas.microsoft.com/office/drawing/2014/main" id="{4F32A779-297A-2F8B-1F63-7A21A8532569}"/>
              </a:ext>
            </a:extLst>
          </xdr:cNvPr>
          <xdr:cNvSpPr txBox="1"/>
        </xdr:nvSpPr>
        <xdr:spPr>
          <a:xfrm>
            <a:off x="3490162" y="831498"/>
            <a:ext cx="909784" cy="25728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Branches</a:t>
            </a:r>
          </a:p>
        </xdr:txBody>
      </xdr:sp>
      <xdr:sp macro="" textlink="'Pivot Tables for Sales process'!R3">
        <xdr:nvSpPr>
          <xdr:cNvPr id="95" name="TextBox 94">
            <a:extLst>
              <a:ext uri="{FF2B5EF4-FFF2-40B4-BE49-F238E27FC236}">
                <a16:creationId xmlns:a16="http://schemas.microsoft.com/office/drawing/2014/main" id="{067409FD-D60C-6136-7AED-2EED4E1F6769}"/>
              </a:ext>
            </a:extLst>
          </xdr:cNvPr>
          <xdr:cNvSpPr txBox="1"/>
        </xdr:nvSpPr>
        <xdr:spPr>
          <a:xfrm>
            <a:off x="3490162" y="575526"/>
            <a:ext cx="909784" cy="25728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CDF1E1-F944-4272-AA98-0E045B1E0F65}" type="TxLink">
              <a:rPr lang="en-US" sz="1100" b="1" i="0" u="none" strike="noStrike">
                <a:solidFill>
                  <a:schemeClr val="bg1"/>
                </a:solidFill>
                <a:latin typeface="Arial" panose="020B0604020202020204" pitchFamily="34" charset="0"/>
                <a:ea typeface="Calibri"/>
                <a:cs typeface="Arial" panose="020B0604020202020204" pitchFamily="34" charset="0"/>
              </a:rPr>
              <a:pPr algn="ctr"/>
              <a:t>146</a:t>
            </a:fld>
            <a:endParaRPr lang="en-IN" sz="1100" b="1">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6</xdr:col>
      <xdr:colOff>454028</xdr:colOff>
      <xdr:row>11</xdr:row>
      <xdr:rowOff>34363</xdr:rowOff>
    </xdr:from>
    <xdr:to>
      <xdr:col>8</xdr:col>
      <xdr:colOff>150832</xdr:colOff>
      <xdr:row>13</xdr:row>
      <xdr:rowOff>151221</xdr:rowOff>
    </xdr:to>
    <xdr:grpSp>
      <xdr:nvGrpSpPr>
        <xdr:cNvPr id="96" name="Group 95">
          <a:extLst>
            <a:ext uri="{FF2B5EF4-FFF2-40B4-BE49-F238E27FC236}">
              <a16:creationId xmlns:a16="http://schemas.microsoft.com/office/drawing/2014/main" id="{80EA75C3-CF0F-43EF-82B2-D010F4BE0ADA}"/>
            </a:ext>
          </a:extLst>
        </xdr:cNvPr>
        <xdr:cNvGrpSpPr>
          <a:grpSpLocks noChangeAspect="1"/>
        </xdr:cNvGrpSpPr>
      </xdr:nvGrpSpPr>
      <xdr:grpSpPr>
        <a:xfrm>
          <a:off x="4111628" y="2025088"/>
          <a:ext cx="916004" cy="478808"/>
          <a:chOff x="4078038" y="1486206"/>
          <a:chExt cx="909783" cy="493815"/>
        </a:xfrm>
      </xdr:grpSpPr>
      <xdr:sp macro="" textlink="">
        <xdr:nvSpPr>
          <xdr:cNvPr id="97" name="TextBox 96">
            <a:extLst>
              <a:ext uri="{FF2B5EF4-FFF2-40B4-BE49-F238E27FC236}">
                <a16:creationId xmlns:a16="http://schemas.microsoft.com/office/drawing/2014/main" id="{A7476AA4-DA80-2500-9719-0A7071A116E0}"/>
              </a:ext>
            </a:extLst>
          </xdr:cNvPr>
          <xdr:cNvSpPr txBox="1"/>
        </xdr:nvSpPr>
        <xdr:spPr>
          <a:xfrm>
            <a:off x="4078038" y="1726470"/>
            <a:ext cx="909783" cy="2535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Credit</a:t>
            </a:r>
            <a:r>
              <a:rPr lang="en-IN" sz="1100" baseline="0">
                <a:solidFill>
                  <a:schemeClr val="bg1"/>
                </a:solidFill>
                <a:latin typeface="Arial" panose="020B0604020202020204" pitchFamily="34" charset="0"/>
                <a:cs typeface="Arial" panose="020B0604020202020204" pitchFamily="34" charset="0"/>
              </a:rPr>
              <a:t> Card</a:t>
            </a:r>
            <a:endParaRPr lang="en-IN" sz="1100">
              <a:solidFill>
                <a:schemeClr val="bg1"/>
              </a:solidFill>
              <a:latin typeface="Arial" panose="020B0604020202020204" pitchFamily="34" charset="0"/>
              <a:cs typeface="Arial" panose="020B0604020202020204" pitchFamily="34" charset="0"/>
            </a:endParaRPr>
          </a:p>
        </xdr:txBody>
      </xdr:sp>
      <xdr:sp macro="" textlink="'Pivot Tables for Sales process'!R11">
        <xdr:nvSpPr>
          <xdr:cNvPr id="98" name="TextBox 97">
            <a:extLst>
              <a:ext uri="{FF2B5EF4-FFF2-40B4-BE49-F238E27FC236}">
                <a16:creationId xmlns:a16="http://schemas.microsoft.com/office/drawing/2014/main" id="{F804B9F3-AF64-061D-8B37-48D45A6492F1}"/>
              </a:ext>
            </a:extLst>
          </xdr:cNvPr>
          <xdr:cNvSpPr txBox="1"/>
        </xdr:nvSpPr>
        <xdr:spPr>
          <a:xfrm>
            <a:off x="4276530" y="1486206"/>
            <a:ext cx="458755" cy="2535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F9360D-BB64-4733-BB92-FBCC9873C56D}"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256</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11</xdr:col>
      <xdr:colOff>62691</xdr:colOff>
      <xdr:row>10</xdr:row>
      <xdr:rowOff>176189</xdr:rowOff>
    </xdr:from>
    <xdr:to>
      <xdr:col>14</xdr:col>
      <xdr:colOff>18921</xdr:colOff>
      <xdr:row>13</xdr:row>
      <xdr:rowOff>114314</xdr:rowOff>
    </xdr:to>
    <xdr:grpSp>
      <xdr:nvGrpSpPr>
        <xdr:cNvPr id="99" name="Group 98">
          <a:extLst>
            <a:ext uri="{FF2B5EF4-FFF2-40B4-BE49-F238E27FC236}">
              <a16:creationId xmlns:a16="http://schemas.microsoft.com/office/drawing/2014/main" id="{28599640-5B80-4DB4-93AC-A27EBCE5D492}"/>
            </a:ext>
          </a:extLst>
        </xdr:cNvPr>
        <xdr:cNvGrpSpPr>
          <a:grpSpLocks noChangeAspect="1"/>
        </xdr:cNvGrpSpPr>
      </xdr:nvGrpSpPr>
      <xdr:grpSpPr>
        <a:xfrm>
          <a:off x="6768291" y="1985939"/>
          <a:ext cx="1785030" cy="481050"/>
          <a:chOff x="6374072" y="2019918"/>
          <a:chExt cx="1775700" cy="497962"/>
        </a:xfrm>
      </xdr:grpSpPr>
      <xdr:sp macro="" textlink="">
        <xdr:nvSpPr>
          <xdr:cNvPr id="100" name="TextBox 99">
            <a:extLst>
              <a:ext uri="{FF2B5EF4-FFF2-40B4-BE49-F238E27FC236}">
                <a16:creationId xmlns:a16="http://schemas.microsoft.com/office/drawing/2014/main" id="{6FDC8F7B-640B-1F0A-B9D3-528817F04C3C}"/>
              </a:ext>
            </a:extLst>
          </xdr:cNvPr>
          <xdr:cNvSpPr txBox="1"/>
        </xdr:nvSpPr>
        <xdr:spPr>
          <a:xfrm>
            <a:off x="6374072" y="2239347"/>
            <a:ext cx="1775700" cy="2785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Registered Customer Info</a:t>
            </a:r>
          </a:p>
        </xdr:txBody>
      </xdr:sp>
      <xdr:sp macro="" textlink="'Pivot Tables for Sales process'!R17">
        <xdr:nvSpPr>
          <xdr:cNvPr id="101" name="TextBox 100">
            <a:extLst>
              <a:ext uri="{FF2B5EF4-FFF2-40B4-BE49-F238E27FC236}">
                <a16:creationId xmlns:a16="http://schemas.microsoft.com/office/drawing/2014/main" id="{60730436-2D9B-FE4C-453B-A9013A49D8A3}"/>
              </a:ext>
            </a:extLst>
          </xdr:cNvPr>
          <xdr:cNvSpPr txBox="1"/>
        </xdr:nvSpPr>
        <xdr:spPr>
          <a:xfrm>
            <a:off x="6969129" y="2019918"/>
            <a:ext cx="495361" cy="25728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A018A4-9FBF-4B4E-BEE4-F895681A5638}"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276</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14</xdr:col>
      <xdr:colOff>1787</xdr:colOff>
      <xdr:row>26</xdr:row>
      <xdr:rowOff>107142</xdr:rowOff>
    </xdr:from>
    <xdr:to>
      <xdr:col>15</xdr:col>
      <xdr:colOff>350676</xdr:colOff>
      <xdr:row>29</xdr:row>
      <xdr:rowOff>37634</xdr:rowOff>
    </xdr:to>
    <xdr:grpSp>
      <xdr:nvGrpSpPr>
        <xdr:cNvPr id="102" name="Group 101">
          <a:extLst>
            <a:ext uri="{FF2B5EF4-FFF2-40B4-BE49-F238E27FC236}">
              <a16:creationId xmlns:a16="http://schemas.microsoft.com/office/drawing/2014/main" id="{E997397A-7B27-4C21-9A47-B7F5CEB67201}"/>
            </a:ext>
          </a:extLst>
        </xdr:cNvPr>
        <xdr:cNvGrpSpPr>
          <a:grpSpLocks noChangeAspect="1"/>
        </xdr:cNvGrpSpPr>
      </xdr:nvGrpSpPr>
      <xdr:grpSpPr>
        <a:xfrm>
          <a:off x="8536187" y="4812492"/>
          <a:ext cx="958489" cy="473417"/>
          <a:chOff x="7950690" y="2548807"/>
          <a:chExt cx="952269" cy="490329"/>
        </a:xfrm>
      </xdr:grpSpPr>
      <xdr:sp macro="" textlink="">
        <xdr:nvSpPr>
          <xdr:cNvPr id="103" name="TextBox 102">
            <a:extLst>
              <a:ext uri="{FF2B5EF4-FFF2-40B4-BE49-F238E27FC236}">
                <a16:creationId xmlns:a16="http://schemas.microsoft.com/office/drawing/2014/main" id="{1CDFE5BD-BD71-C6F4-935E-57D7E817F38F}"/>
              </a:ext>
            </a:extLst>
          </xdr:cNvPr>
          <xdr:cNvSpPr txBox="1"/>
        </xdr:nvSpPr>
        <xdr:spPr>
          <a:xfrm>
            <a:off x="7950690" y="2780212"/>
            <a:ext cx="952269" cy="2589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Paid Orders</a:t>
            </a:r>
          </a:p>
        </xdr:txBody>
      </xdr:sp>
      <xdr:sp macro="" textlink="'Pivot Tables for Sales process'!P22">
        <xdr:nvSpPr>
          <xdr:cNvPr id="104" name="TextBox 103">
            <a:extLst>
              <a:ext uri="{FF2B5EF4-FFF2-40B4-BE49-F238E27FC236}">
                <a16:creationId xmlns:a16="http://schemas.microsoft.com/office/drawing/2014/main" id="{D47278EF-AB19-A9C3-85A8-82D61EBACC1E}"/>
              </a:ext>
            </a:extLst>
          </xdr:cNvPr>
          <xdr:cNvSpPr txBox="1"/>
        </xdr:nvSpPr>
        <xdr:spPr>
          <a:xfrm>
            <a:off x="8155050" y="2548807"/>
            <a:ext cx="467991" cy="25728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6019B9-DCC2-4B6D-B04E-286B3AECE3CF}"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628</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11</xdr:col>
      <xdr:colOff>336381</xdr:colOff>
      <xdr:row>34</xdr:row>
      <xdr:rowOff>98873</xdr:rowOff>
    </xdr:from>
    <xdr:to>
      <xdr:col>13</xdr:col>
      <xdr:colOff>336380</xdr:colOff>
      <xdr:row>38</xdr:row>
      <xdr:rowOff>58227</xdr:rowOff>
    </xdr:to>
    <xdr:grpSp>
      <xdr:nvGrpSpPr>
        <xdr:cNvPr id="105" name="Group 104">
          <a:extLst>
            <a:ext uri="{FF2B5EF4-FFF2-40B4-BE49-F238E27FC236}">
              <a16:creationId xmlns:a16="http://schemas.microsoft.com/office/drawing/2014/main" id="{CD850E0C-581C-45DD-AF3A-2E6BCA564FC7}"/>
            </a:ext>
          </a:extLst>
        </xdr:cNvPr>
        <xdr:cNvGrpSpPr>
          <a:grpSpLocks noChangeAspect="1"/>
        </xdr:cNvGrpSpPr>
      </xdr:nvGrpSpPr>
      <xdr:grpSpPr>
        <a:xfrm>
          <a:off x="7041981" y="6252023"/>
          <a:ext cx="1219199" cy="683254"/>
          <a:chOff x="7010412" y="4515984"/>
          <a:chExt cx="1212979" cy="705803"/>
        </a:xfrm>
      </xdr:grpSpPr>
      <xdr:sp macro="" textlink="">
        <xdr:nvSpPr>
          <xdr:cNvPr id="106" name="TextBox 105">
            <a:extLst>
              <a:ext uri="{FF2B5EF4-FFF2-40B4-BE49-F238E27FC236}">
                <a16:creationId xmlns:a16="http://schemas.microsoft.com/office/drawing/2014/main" id="{422B8D90-B0ED-04B0-C587-3AA862BEAA21}"/>
              </a:ext>
            </a:extLst>
          </xdr:cNvPr>
          <xdr:cNvSpPr txBox="1"/>
        </xdr:nvSpPr>
        <xdr:spPr>
          <a:xfrm>
            <a:off x="7010412" y="4515984"/>
            <a:ext cx="1212979" cy="46088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Non Registered</a:t>
            </a:r>
          </a:p>
          <a:p>
            <a:r>
              <a:rPr lang="en-IN" sz="1100">
                <a:solidFill>
                  <a:schemeClr val="bg1"/>
                </a:solidFill>
                <a:latin typeface="Arial" panose="020B0604020202020204" pitchFamily="34" charset="0"/>
                <a:cs typeface="Arial" panose="020B0604020202020204" pitchFamily="34" charset="0"/>
              </a:rPr>
              <a:t>Customer Info</a:t>
            </a:r>
          </a:p>
        </xdr:txBody>
      </xdr:sp>
      <xdr:sp macro="" textlink="'Pivot Tables for Sales process'!R16">
        <xdr:nvSpPr>
          <xdr:cNvPr id="107" name="TextBox 106">
            <a:extLst>
              <a:ext uri="{FF2B5EF4-FFF2-40B4-BE49-F238E27FC236}">
                <a16:creationId xmlns:a16="http://schemas.microsoft.com/office/drawing/2014/main" id="{923C3258-7295-C203-1E99-88D2784AB571}"/>
              </a:ext>
            </a:extLst>
          </xdr:cNvPr>
          <xdr:cNvSpPr txBox="1"/>
        </xdr:nvSpPr>
        <xdr:spPr>
          <a:xfrm>
            <a:off x="7068500" y="4968235"/>
            <a:ext cx="909783" cy="25355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9826C9-8FE0-4098-915F-B6519EFAFAD9}"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492</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6</xdr:col>
      <xdr:colOff>517788</xdr:colOff>
      <xdr:row>34</xdr:row>
      <xdr:rowOff>163883</xdr:rowOff>
    </xdr:from>
    <xdr:to>
      <xdr:col>7</xdr:col>
      <xdr:colOff>523582</xdr:colOff>
      <xdr:row>37</xdr:row>
      <xdr:rowOff>75022</xdr:rowOff>
    </xdr:to>
    <xdr:grpSp>
      <xdr:nvGrpSpPr>
        <xdr:cNvPr id="108" name="Group 107">
          <a:extLst>
            <a:ext uri="{FF2B5EF4-FFF2-40B4-BE49-F238E27FC236}">
              <a16:creationId xmlns:a16="http://schemas.microsoft.com/office/drawing/2014/main" id="{6359C985-F459-441E-88FC-647948A3FFF8}"/>
            </a:ext>
          </a:extLst>
        </xdr:cNvPr>
        <xdr:cNvGrpSpPr>
          <a:grpSpLocks noChangeAspect="1"/>
        </xdr:cNvGrpSpPr>
      </xdr:nvGrpSpPr>
      <xdr:grpSpPr>
        <a:xfrm>
          <a:off x="4175388" y="6317033"/>
          <a:ext cx="615394" cy="454064"/>
          <a:chOff x="3618817" y="5149074"/>
          <a:chExt cx="612284" cy="470975"/>
        </a:xfrm>
      </xdr:grpSpPr>
      <xdr:sp macro="" textlink="">
        <xdr:nvSpPr>
          <xdr:cNvPr id="109" name="TextBox 108">
            <a:extLst>
              <a:ext uri="{FF2B5EF4-FFF2-40B4-BE49-F238E27FC236}">
                <a16:creationId xmlns:a16="http://schemas.microsoft.com/office/drawing/2014/main" id="{E8ED6EEC-E35E-679F-A543-FD60F4BD7ACF}"/>
              </a:ext>
            </a:extLst>
          </xdr:cNvPr>
          <xdr:cNvSpPr txBox="1"/>
        </xdr:nvSpPr>
        <xdr:spPr>
          <a:xfrm>
            <a:off x="3624611" y="5149074"/>
            <a:ext cx="606490" cy="25728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Cash</a:t>
            </a:r>
          </a:p>
        </xdr:txBody>
      </xdr:sp>
      <xdr:sp macro="" textlink="'Pivot Tables for Sales process'!R10">
        <xdr:nvSpPr>
          <xdr:cNvPr id="110" name="TextBox 109">
            <a:extLst>
              <a:ext uri="{FF2B5EF4-FFF2-40B4-BE49-F238E27FC236}">
                <a16:creationId xmlns:a16="http://schemas.microsoft.com/office/drawing/2014/main" id="{1B886622-EF7C-29DE-694F-E49CE6298E43}"/>
              </a:ext>
            </a:extLst>
          </xdr:cNvPr>
          <xdr:cNvSpPr txBox="1"/>
        </xdr:nvSpPr>
        <xdr:spPr>
          <a:xfrm>
            <a:off x="3618817" y="5362765"/>
            <a:ext cx="478877" cy="25728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49B7A6-DD3D-497A-B089-AAED5806DB3D}"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512</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2</xdr:col>
      <xdr:colOff>159333</xdr:colOff>
      <xdr:row>33</xdr:row>
      <xdr:rowOff>108391</xdr:rowOff>
    </xdr:from>
    <xdr:to>
      <xdr:col>3</xdr:col>
      <xdr:colOff>465738</xdr:colOff>
      <xdr:row>36</xdr:row>
      <xdr:rowOff>1309</xdr:rowOff>
    </xdr:to>
    <xdr:grpSp>
      <xdr:nvGrpSpPr>
        <xdr:cNvPr id="111" name="Group 110">
          <a:extLst>
            <a:ext uri="{FF2B5EF4-FFF2-40B4-BE49-F238E27FC236}">
              <a16:creationId xmlns:a16="http://schemas.microsoft.com/office/drawing/2014/main" id="{C7BADE14-D5C5-46C7-9163-F54E3208F2B5}"/>
            </a:ext>
          </a:extLst>
        </xdr:cNvPr>
        <xdr:cNvGrpSpPr>
          <a:grpSpLocks noChangeAspect="1"/>
        </xdr:cNvGrpSpPr>
      </xdr:nvGrpSpPr>
      <xdr:grpSpPr>
        <a:xfrm>
          <a:off x="1378533" y="6080566"/>
          <a:ext cx="916005" cy="435843"/>
          <a:chOff x="104128" y="5225143"/>
          <a:chExt cx="909784" cy="449023"/>
        </a:xfrm>
      </xdr:grpSpPr>
      <xdr:sp macro="" textlink="">
        <xdr:nvSpPr>
          <xdr:cNvPr id="112" name="TextBox 111">
            <a:extLst>
              <a:ext uri="{FF2B5EF4-FFF2-40B4-BE49-F238E27FC236}">
                <a16:creationId xmlns:a16="http://schemas.microsoft.com/office/drawing/2014/main" id="{F8725EA2-F40A-C025-460E-D8496FE0B259}"/>
              </a:ext>
            </a:extLst>
          </xdr:cNvPr>
          <xdr:cNvSpPr txBox="1"/>
        </xdr:nvSpPr>
        <xdr:spPr>
          <a:xfrm>
            <a:off x="203675" y="5225143"/>
            <a:ext cx="803997" cy="2535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rial" panose="020B0604020202020204" pitchFamily="34" charset="0"/>
                <a:cs typeface="Arial" panose="020B0604020202020204" pitchFamily="34" charset="0"/>
              </a:rPr>
              <a:t>Website</a:t>
            </a:r>
          </a:p>
        </xdr:txBody>
      </xdr:sp>
      <xdr:sp macro="" textlink="'Pivot Tables for Sales process'!R4">
        <xdr:nvSpPr>
          <xdr:cNvPr id="113" name="TextBox 112">
            <a:extLst>
              <a:ext uri="{FF2B5EF4-FFF2-40B4-BE49-F238E27FC236}">
                <a16:creationId xmlns:a16="http://schemas.microsoft.com/office/drawing/2014/main" id="{89D3FE4A-24F9-91C6-3F3E-FBC38EC15231}"/>
              </a:ext>
            </a:extLst>
          </xdr:cNvPr>
          <xdr:cNvSpPr txBox="1"/>
        </xdr:nvSpPr>
        <xdr:spPr>
          <a:xfrm>
            <a:off x="104128" y="5420615"/>
            <a:ext cx="909784" cy="2535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7D6536-71F6-42B3-868C-00D882A87434}"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622</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grpSp>
    <xdr:clientData/>
  </xdr:twoCellAnchor>
  <xdr:twoCellAnchor editAs="absolute">
    <xdr:from>
      <xdr:col>0</xdr:col>
      <xdr:colOff>162447</xdr:colOff>
      <xdr:row>28</xdr:row>
      <xdr:rowOff>1240</xdr:rowOff>
    </xdr:from>
    <xdr:to>
      <xdr:col>1</xdr:col>
      <xdr:colOff>468851</xdr:colOff>
      <xdr:row>29</xdr:row>
      <xdr:rowOff>68179</xdr:rowOff>
    </xdr:to>
    <xdr:sp macro="" textlink="'Pivot Tables for Sales process'!P27">
      <xdr:nvSpPr>
        <xdr:cNvPr id="114" name="TextBox 113">
          <a:extLst>
            <a:ext uri="{FF2B5EF4-FFF2-40B4-BE49-F238E27FC236}">
              <a16:creationId xmlns:a16="http://schemas.microsoft.com/office/drawing/2014/main" id="{CEF3B759-7CA0-4C23-B5D7-620ABC706C34}"/>
            </a:ext>
          </a:extLst>
        </xdr:cNvPr>
        <xdr:cNvSpPr txBox="1">
          <a:spLocks noChangeAspect="1"/>
        </xdr:cNvSpPr>
      </xdr:nvSpPr>
      <xdr:spPr>
        <a:xfrm>
          <a:off x="162447" y="5121880"/>
          <a:ext cx="916004" cy="2498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0181B4-FE64-4DBD-A15A-70CFC9BB281A}" type="TxLink">
            <a:rPr lang="en-US" sz="1100" b="1" i="0" u="none" strike="noStrike">
              <a:solidFill>
                <a:schemeClr val="bg1"/>
              </a:solidFill>
              <a:latin typeface="Arial" panose="020B0604020202020204" pitchFamily="34" charset="0"/>
              <a:ea typeface="Calibri"/>
              <a:cs typeface="Arial" panose="020B0604020202020204" pitchFamily="34" charset="0"/>
            </a:rPr>
            <a:pPr marL="0" indent="0" algn="ctr"/>
            <a:t>768</a:t>
          </a:fld>
          <a:endParaRPr lang="en-IN" sz="1100" b="1"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0</xdr:col>
      <xdr:colOff>30480</xdr:colOff>
      <xdr:row>4</xdr:row>
      <xdr:rowOff>131561</xdr:rowOff>
    </xdr:from>
    <xdr:to>
      <xdr:col>1</xdr:col>
      <xdr:colOff>533400</xdr:colOff>
      <xdr:row>6</xdr:row>
      <xdr:rowOff>15084</xdr:rowOff>
    </xdr:to>
    <xdr:sp macro="" textlink="">
      <xdr:nvSpPr>
        <xdr:cNvPr id="115" name="Rectangle: Rounded Corners 114">
          <a:extLst>
            <a:ext uri="{FF2B5EF4-FFF2-40B4-BE49-F238E27FC236}">
              <a16:creationId xmlns:a16="http://schemas.microsoft.com/office/drawing/2014/main" id="{3CAF4F66-6DDF-4AA2-B2E2-989C10CBED4F}"/>
            </a:ext>
          </a:extLst>
        </xdr:cNvPr>
        <xdr:cNvSpPr>
          <a:spLocks noChangeAspect="1"/>
        </xdr:cNvSpPr>
      </xdr:nvSpPr>
      <xdr:spPr>
        <a:xfrm>
          <a:off x="30480" y="871790"/>
          <a:ext cx="1112520" cy="253637"/>
        </a:xfrm>
        <a:prstGeom prst="roundRect">
          <a:avLst/>
        </a:prstGeom>
        <a:solidFill>
          <a:srgbClr val="4133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a:ln>
                <a:noFill/>
              </a:ln>
              <a:latin typeface="Arial" panose="020B0604020202020204" pitchFamily="34" charset="0"/>
              <a:cs typeface="Arial" panose="020B0604020202020204" pitchFamily="34" charset="0"/>
            </a:rPr>
            <a:t>Sales </a:t>
          </a:r>
          <a:r>
            <a:rPr lang="en-IN" sz="1050">
              <a:ln>
                <a:noFill/>
              </a:ln>
              <a:solidFill>
                <a:schemeClr val="bg1"/>
              </a:solidFill>
              <a:latin typeface="Arial" panose="020B0604020202020204" pitchFamily="34" charset="0"/>
              <a:cs typeface="Arial" panose="020B0604020202020204" pitchFamily="34" charset="0"/>
            </a:rPr>
            <a:t>Process</a:t>
          </a:r>
        </a:p>
      </xdr:txBody>
    </xdr:sp>
    <xdr:clientData/>
  </xdr:twoCellAnchor>
  <xdr:twoCellAnchor editAs="absolute">
    <xdr:from>
      <xdr:col>2</xdr:col>
      <xdr:colOff>0</xdr:colOff>
      <xdr:row>2</xdr:row>
      <xdr:rowOff>22860</xdr:rowOff>
    </xdr:from>
    <xdr:to>
      <xdr:col>8</xdr:col>
      <xdr:colOff>114300</xdr:colOff>
      <xdr:row>4</xdr:row>
      <xdr:rowOff>152400</xdr:rowOff>
    </xdr:to>
    <xdr:sp macro="" textlink="">
      <xdr:nvSpPr>
        <xdr:cNvPr id="116" name="Rectangle: Rounded Corners 115">
          <a:extLst>
            <a:ext uri="{FF2B5EF4-FFF2-40B4-BE49-F238E27FC236}">
              <a16:creationId xmlns:a16="http://schemas.microsoft.com/office/drawing/2014/main" id="{4390DD30-9DEF-4312-9592-72BE4DAB8FDA}"/>
            </a:ext>
          </a:extLst>
        </xdr:cNvPr>
        <xdr:cNvSpPr>
          <a:spLocks noChangeAspect="1"/>
        </xdr:cNvSpPr>
      </xdr:nvSpPr>
      <xdr:spPr>
        <a:xfrm>
          <a:off x="1219200" y="388620"/>
          <a:ext cx="3771900" cy="495300"/>
        </a:xfrm>
        <a:prstGeom prst="round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ln>
                <a:noFill/>
              </a:ln>
              <a:solidFill>
                <a:schemeClr val="bg1"/>
              </a:solidFill>
              <a:latin typeface="Arial" panose="020B0604020202020204" pitchFamily="34" charset="0"/>
              <a:cs typeface="Arial" panose="020B0604020202020204" pitchFamily="34" charset="0"/>
            </a:rPr>
            <a:t>set</a:t>
          </a:r>
          <a:r>
            <a:rPr lang="en-IN" sz="900" baseline="0">
              <a:ln>
                <a:noFill/>
              </a:ln>
              <a:solidFill>
                <a:schemeClr val="bg1"/>
              </a:solidFill>
              <a:latin typeface="Arial" panose="020B0604020202020204" pitchFamily="34" charset="0"/>
              <a:cs typeface="Arial" panose="020B0604020202020204" pitchFamily="34" charset="0"/>
            </a:rPr>
            <a:t> of repeatable steps that a sale takes to take a prospective buyer from the early stage of awareness to a closed sales.</a:t>
          </a:r>
          <a:endParaRPr lang="en-IN" sz="900">
            <a:ln>
              <a:noFill/>
            </a:ln>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11</xdr:col>
      <xdr:colOff>393907</xdr:colOff>
      <xdr:row>2</xdr:row>
      <xdr:rowOff>130940</xdr:rowOff>
    </xdr:from>
    <xdr:to>
      <xdr:col>16</xdr:col>
      <xdr:colOff>58627</xdr:colOff>
      <xdr:row>6</xdr:row>
      <xdr:rowOff>160020</xdr:rowOff>
    </xdr:to>
    <xdr:graphicFrame macro="">
      <xdr:nvGraphicFramePr>
        <xdr:cNvPr id="117" name="Chart 116">
          <a:extLst>
            <a:ext uri="{FF2B5EF4-FFF2-40B4-BE49-F238E27FC236}">
              <a16:creationId xmlns:a16="http://schemas.microsoft.com/office/drawing/2014/main" id="{79BA9075-37CF-4213-8178-FB1E55D8338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absolute">
    <xdr:from>
      <xdr:col>7</xdr:col>
      <xdr:colOff>603988</xdr:colOff>
      <xdr:row>2</xdr:row>
      <xdr:rowOff>91284</xdr:rowOff>
    </xdr:from>
    <xdr:to>
      <xdr:col>11</xdr:col>
      <xdr:colOff>160798</xdr:colOff>
      <xdr:row>9</xdr:row>
      <xdr:rowOff>167640</xdr:rowOff>
    </xdr:to>
    <xdr:graphicFrame macro="">
      <xdr:nvGraphicFramePr>
        <xdr:cNvPr id="118" name="Chart 117">
          <a:extLst>
            <a:ext uri="{FF2B5EF4-FFF2-40B4-BE49-F238E27FC236}">
              <a16:creationId xmlns:a16="http://schemas.microsoft.com/office/drawing/2014/main" id="{66C9FCE2-6005-49C1-BAF7-A51475C5C1F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absolute">
    <xdr:from>
      <xdr:col>2</xdr:col>
      <xdr:colOff>206984</xdr:colOff>
      <xdr:row>5</xdr:row>
      <xdr:rowOff>8554</xdr:rowOff>
    </xdr:from>
    <xdr:to>
      <xdr:col>7</xdr:col>
      <xdr:colOff>461554</xdr:colOff>
      <xdr:row>8</xdr:row>
      <xdr:rowOff>61894</xdr:rowOff>
    </xdr:to>
    <mc:AlternateContent xmlns:mc="http://schemas.openxmlformats.org/markup-compatibility/2006" xmlns:a14="http://schemas.microsoft.com/office/drawing/2010/main">
      <mc:Choice Requires="a14">
        <xdr:graphicFrame macro="">
          <xdr:nvGraphicFramePr>
            <xdr:cNvPr id="119" name="Year 6">
              <a:extLst>
                <a:ext uri="{FF2B5EF4-FFF2-40B4-BE49-F238E27FC236}">
                  <a16:creationId xmlns:a16="http://schemas.microsoft.com/office/drawing/2014/main" id="{7B6EC2C9-06ED-42EC-A212-C21413B93BB2}"/>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426184" y="922954"/>
              <a:ext cx="330257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71167</xdr:colOff>
      <xdr:row>19</xdr:row>
      <xdr:rowOff>41076</xdr:rowOff>
    </xdr:from>
    <xdr:to>
      <xdr:col>4</xdr:col>
      <xdr:colOff>92957</xdr:colOff>
      <xdr:row>19</xdr:row>
      <xdr:rowOff>73343</xdr:rowOff>
    </xdr:to>
    <xdr:sp macro="" textlink="'Pivot Tables for Sales process'!P3">
      <xdr:nvSpPr>
        <xdr:cNvPr id="120" name="TextBox 119">
          <a:extLst>
            <a:ext uri="{FF2B5EF4-FFF2-40B4-BE49-F238E27FC236}">
              <a16:creationId xmlns:a16="http://schemas.microsoft.com/office/drawing/2014/main" id="{25D3A2B2-DA08-4BC8-B7A7-BAA197D510B9}"/>
            </a:ext>
          </a:extLst>
        </xdr:cNvPr>
        <xdr:cNvSpPr txBox="1">
          <a:spLocks noChangeAspect="1"/>
        </xdr:cNvSpPr>
      </xdr:nvSpPr>
      <xdr:spPr>
        <a:xfrm rot="3268939" flipH="1">
          <a:off x="1589928" y="2606635"/>
          <a:ext cx="32267" cy="185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BCB6EE9F-C5C1-4493-8CD0-8989CFC5FD5F}" type="TxLink">
            <a:rPr lang="en-US" sz="16600" b="1" i="0" u="none" strike="noStrike" spc="-100" baseline="0">
              <a:solidFill>
                <a:schemeClr val="bg1"/>
              </a:solidFill>
              <a:latin typeface="Arial" panose="020B0604020202020204" pitchFamily="34" charset="0"/>
              <a:ea typeface="Calibri"/>
              <a:cs typeface="Arial" panose="020B0604020202020204" pitchFamily="34" charset="0"/>
            </a:rPr>
            <a:pPr algn="ctr"/>
            <a:t> </a:t>
          </a:fld>
          <a:endParaRPr lang="en-IN" sz="166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156132</xdr:colOff>
      <xdr:row>18</xdr:row>
      <xdr:rowOff>145200</xdr:rowOff>
    </xdr:from>
    <xdr:to>
      <xdr:col>4</xdr:col>
      <xdr:colOff>192132</xdr:colOff>
      <xdr:row>22</xdr:row>
      <xdr:rowOff>23520</xdr:rowOff>
    </xdr:to>
    <xdr:sp macro="" textlink="'Pivot Tables for Sales process'!P3">
      <xdr:nvSpPr>
        <xdr:cNvPr id="121" name="TextBox 120">
          <a:extLst>
            <a:ext uri="{FF2B5EF4-FFF2-40B4-BE49-F238E27FC236}">
              <a16:creationId xmlns:a16="http://schemas.microsoft.com/office/drawing/2014/main" id="{72849A2F-1F59-43B7-8C2C-56E308C98731}"/>
            </a:ext>
          </a:extLst>
        </xdr:cNvPr>
        <xdr:cNvSpPr txBox="1">
          <a:spLocks noChangeAspect="1"/>
        </xdr:cNvSpPr>
      </xdr:nvSpPr>
      <xdr:spPr>
        <a:xfrm>
          <a:off x="2594532" y="3437040"/>
          <a:ext cx="36000" cy="609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BCB6EE9F-C5C1-4493-8CD0-8989CFC5FD5F}" type="TxLink">
            <a:rPr lang="en-US" sz="16600" b="1" i="0" u="none" strike="noStrike" spc="-100" baseline="0">
              <a:solidFill>
                <a:schemeClr val="bg1"/>
              </a:solidFill>
              <a:latin typeface="Arial" panose="020B0604020202020204" pitchFamily="34" charset="0"/>
              <a:ea typeface="Calibri"/>
              <a:cs typeface="Arial" panose="020B0604020202020204" pitchFamily="34" charset="0"/>
            </a:rPr>
            <a:pPr algn="ctr"/>
            <a:t> </a:t>
          </a:fld>
          <a:endParaRPr lang="en-IN" sz="166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237542</xdr:colOff>
      <xdr:row>26</xdr:row>
      <xdr:rowOff>175260</xdr:rowOff>
    </xdr:from>
    <xdr:to>
      <xdr:col>4</xdr:col>
      <xdr:colOff>273542</xdr:colOff>
      <xdr:row>31</xdr:row>
      <xdr:rowOff>70013</xdr:rowOff>
    </xdr:to>
    <xdr:sp macro="" textlink="'Pivot Tables for Sales process'!P4">
      <xdr:nvSpPr>
        <xdr:cNvPr id="122" name="TextBox 121">
          <a:extLst>
            <a:ext uri="{FF2B5EF4-FFF2-40B4-BE49-F238E27FC236}">
              <a16:creationId xmlns:a16="http://schemas.microsoft.com/office/drawing/2014/main" id="{80D86174-5E68-465C-9A7B-7883425E0DB3}"/>
            </a:ext>
          </a:extLst>
        </xdr:cNvPr>
        <xdr:cNvSpPr txBox="1">
          <a:spLocks noChangeAspect="1"/>
        </xdr:cNvSpPr>
      </xdr:nvSpPr>
      <xdr:spPr>
        <a:xfrm flipH="1">
          <a:off x="2675942" y="4930140"/>
          <a:ext cx="36000" cy="80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4E3B574C-571B-4696-827C-FCAB27CC3B8C}" type="TxLink">
            <a:rPr lang="en-US" sz="8000" b="0" i="0" u="none" strike="noStrike" spc="-100" baseline="0">
              <a:solidFill>
                <a:schemeClr val="bg1"/>
              </a:solidFill>
              <a:latin typeface="Calibri"/>
              <a:ea typeface="Calibri"/>
              <a:cs typeface="Calibri"/>
            </a:rPr>
            <a:pPr algn="ctr"/>
            <a:t>|</a:t>
          </a:fld>
          <a:endParaRPr lang="en-IN" sz="80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xdr:col>
      <xdr:colOff>411337</xdr:colOff>
      <xdr:row>29</xdr:row>
      <xdr:rowOff>20700</xdr:rowOff>
    </xdr:from>
    <xdr:to>
      <xdr:col>3</xdr:col>
      <xdr:colOff>380137</xdr:colOff>
      <xdr:row>29</xdr:row>
      <xdr:rowOff>56700</xdr:rowOff>
    </xdr:to>
    <xdr:sp macro="" textlink="'Pivot Tables for Sales process'!P4">
      <xdr:nvSpPr>
        <xdr:cNvPr id="123" name="TextBox 122">
          <a:extLst>
            <a:ext uri="{FF2B5EF4-FFF2-40B4-BE49-F238E27FC236}">
              <a16:creationId xmlns:a16="http://schemas.microsoft.com/office/drawing/2014/main" id="{8C7657A1-4E46-4E56-9344-AF9C9B7A12FD}"/>
            </a:ext>
          </a:extLst>
        </xdr:cNvPr>
        <xdr:cNvSpPr txBox="1">
          <a:spLocks noChangeAspect="1"/>
        </xdr:cNvSpPr>
      </xdr:nvSpPr>
      <xdr:spPr>
        <a:xfrm rot="7827403">
          <a:off x="1596937" y="4748220"/>
          <a:ext cx="36000" cy="11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4E3B574C-571B-4696-827C-FCAB27CC3B8C}" type="TxLink">
            <a:rPr lang="en-US" sz="23900" b="0" i="0" u="none" strike="noStrike" spc="-100" baseline="0">
              <a:solidFill>
                <a:schemeClr val="bg1"/>
              </a:solidFill>
              <a:latin typeface="Calibri"/>
              <a:ea typeface="Calibri"/>
              <a:cs typeface="Calibri"/>
            </a:rPr>
            <a:pPr algn="ctr"/>
            <a:t>|</a:t>
          </a:fld>
          <a:endParaRPr lang="en-IN" sz="239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5</xdr:col>
      <xdr:colOff>501289</xdr:colOff>
      <xdr:row>15</xdr:row>
      <xdr:rowOff>105006</xdr:rowOff>
    </xdr:from>
    <xdr:to>
      <xdr:col>5</xdr:col>
      <xdr:colOff>537289</xdr:colOff>
      <xdr:row>24</xdr:row>
      <xdr:rowOff>19935</xdr:rowOff>
    </xdr:to>
    <xdr:sp macro="" textlink="'Pivot Tables for Sales process'!P10">
      <xdr:nvSpPr>
        <xdr:cNvPr id="124" name="TextBox 123">
          <a:extLst>
            <a:ext uri="{FF2B5EF4-FFF2-40B4-BE49-F238E27FC236}">
              <a16:creationId xmlns:a16="http://schemas.microsoft.com/office/drawing/2014/main" id="{6FEC30FE-989E-43EB-8F6D-4D0D226B1EF9}"/>
            </a:ext>
          </a:extLst>
        </xdr:cNvPr>
        <xdr:cNvSpPr txBox="1">
          <a:spLocks noChangeAspect="1"/>
        </xdr:cNvSpPr>
      </xdr:nvSpPr>
      <xdr:spPr>
        <a:xfrm rot="2695281" flipH="1">
          <a:off x="3549289" y="2848206"/>
          <a:ext cx="36000" cy="156084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0900E9D5-1640-4DF5-8084-0FA86F4F0847}" type="TxLink">
            <a:rPr lang="en-US" sz="13800" b="0" i="0" u="none" strike="noStrike" spc="-100" baseline="0">
              <a:solidFill>
                <a:schemeClr val="bg1"/>
              </a:solidFill>
              <a:latin typeface="Calibri"/>
              <a:ea typeface="Calibri"/>
              <a:cs typeface="Calibri"/>
            </a:rPr>
            <a:pPr algn="ctr"/>
            <a:t>|</a:t>
          </a:fld>
          <a:endParaRPr lang="en-IN" sz="138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11</xdr:col>
      <xdr:colOff>97894</xdr:colOff>
      <xdr:row>25</xdr:row>
      <xdr:rowOff>125746</xdr:rowOff>
    </xdr:from>
    <xdr:to>
      <xdr:col>11</xdr:col>
      <xdr:colOff>133894</xdr:colOff>
      <xdr:row>32</xdr:row>
      <xdr:rowOff>43486</xdr:rowOff>
    </xdr:to>
    <xdr:sp macro="" textlink="'Pivot Tables for Sales process'!P17">
      <xdr:nvSpPr>
        <xdr:cNvPr id="125" name="TextBox 124">
          <a:extLst>
            <a:ext uri="{FF2B5EF4-FFF2-40B4-BE49-F238E27FC236}">
              <a16:creationId xmlns:a16="http://schemas.microsoft.com/office/drawing/2014/main" id="{F2EEC2C3-591E-4415-AE50-6176838D1EAE}"/>
            </a:ext>
          </a:extLst>
        </xdr:cNvPr>
        <xdr:cNvSpPr txBox="1">
          <a:spLocks noChangeAspect="1"/>
        </xdr:cNvSpPr>
      </xdr:nvSpPr>
      <xdr:spPr>
        <a:xfrm rot="8221691">
          <a:off x="6803494" y="4697746"/>
          <a:ext cx="36000" cy="1197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8D1BB2D8-86BC-424A-81BE-722B98C62463}" type="TxLink">
            <a:rPr lang="en-US" sz="11500" b="0" i="0" u="none" strike="noStrike" spc="-100" baseline="0">
              <a:solidFill>
                <a:schemeClr val="bg1"/>
              </a:solidFill>
              <a:latin typeface="Calibri"/>
              <a:ea typeface="Calibri"/>
              <a:cs typeface="Calibri"/>
            </a:rPr>
            <a:pPr algn="ctr"/>
            <a:t> </a:t>
          </a:fld>
          <a:endParaRPr lang="en-IN" sz="115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424530</xdr:colOff>
      <xdr:row>28</xdr:row>
      <xdr:rowOff>170597</xdr:rowOff>
    </xdr:from>
    <xdr:to>
      <xdr:col>6</xdr:col>
      <xdr:colOff>501330</xdr:colOff>
      <xdr:row>29</xdr:row>
      <xdr:rowOff>23717</xdr:rowOff>
    </xdr:to>
    <xdr:sp macro="" textlink="'Pivot Tables for Sales process'!$P$11">
      <xdr:nvSpPr>
        <xdr:cNvPr id="126" name="TextBox 125">
          <a:extLst>
            <a:ext uri="{FF2B5EF4-FFF2-40B4-BE49-F238E27FC236}">
              <a16:creationId xmlns:a16="http://schemas.microsoft.com/office/drawing/2014/main" id="{9A674F68-11F3-4824-901D-B09FE8175B54}"/>
            </a:ext>
          </a:extLst>
        </xdr:cNvPr>
        <xdr:cNvSpPr txBox="1">
          <a:spLocks noChangeAspect="1"/>
        </xdr:cNvSpPr>
      </xdr:nvSpPr>
      <xdr:spPr>
        <a:xfrm rot="7944992">
          <a:off x="3492930" y="4661237"/>
          <a:ext cx="36000" cy="129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D7264448-E1D9-49EE-AFF1-894D1C8CAB72}" type="TxLink">
            <a:rPr lang="en-US" sz="11500" b="0" i="0" u="none" strike="noStrike" spc="-100" baseline="0">
              <a:ln>
                <a:solidFill>
                  <a:schemeClr val="bg1"/>
                </a:solidFill>
              </a:ln>
              <a:solidFill>
                <a:schemeClr val="bg1"/>
              </a:solidFill>
              <a:latin typeface="Calibri"/>
              <a:ea typeface="Calibri"/>
              <a:cs typeface="Calibri"/>
            </a:rPr>
            <a:pPr algn="ctr"/>
            <a:t> </a:t>
          </a:fld>
          <a:endParaRPr lang="en-US" sz="11500" b="0" i="0" u="none" strike="noStrike" spc="-100" baseline="0">
            <a:ln>
              <a:solidFill>
                <a:schemeClr val="bg1"/>
              </a:solidFill>
            </a:ln>
            <a:solidFill>
              <a:schemeClr val="bg1"/>
            </a:solidFill>
            <a:latin typeface="Calibri"/>
            <a:ea typeface="Calibri"/>
            <a:cs typeface="Calibri"/>
          </a:endParaRPr>
        </a:p>
      </xdr:txBody>
    </xdr:sp>
    <xdr:clientData/>
  </xdr:twoCellAnchor>
  <xdr:twoCellAnchor editAs="absolute">
    <xdr:from>
      <xdr:col>11</xdr:col>
      <xdr:colOff>62259</xdr:colOff>
      <xdr:row>15</xdr:row>
      <xdr:rowOff>116189</xdr:rowOff>
    </xdr:from>
    <xdr:to>
      <xdr:col>11</xdr:col>
      <xdr:colOff>98259</xdr:colOff>
      <xdr:row>24</xdr:row>
      <xdr:rowOff>13653</xdr:rowOff>
    </xdr:to>
    <xdr:sp macro="" textlink="'Pivot Tables for Sales process'!P16">
      <xdr:nvSpPr>
        <xdr:cNvPr id="127" name="TextBox 126">
          <a:extLst>
            <a:ext uri="{FF2B5EF4-FFF2-40B4-BE49-F238E27FC236}">
              <a16:creationId xmlns:a16="http://schemas.microsoft.com/office/drawing/2014/main" id="{9EB982AF-D9CA-4944-85E7-B6942213F7F5}"/>
            </a:ext>
          </a:extLst>
        </xdr:cNvPr>
        <xdr:cNvSpPr txBox="1">
          <a:spLocks noChangeAspect="1"/>
        </xdr:cNvSpPr>
      </xdr:nvSpPr>
      <xdr:spPr>
        <a:xfrm rot="2630415" flipH="1">
          <a:off x="6767859" y="2859389"/>
          <a:ext cx="36000" cy="154338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F3DEDDDA-F7FB-470B-A558-33166A372CAC}" type="TxLink">
            <a:rPr lang="en-US" sz="11500" b="0" i="0" u="none" strike="noStrike" spc="-100" baseline="0">
              <a:solidFill>
                <a:schemeClr val="bg1"/>
              </a:solidFill>
              <a:latin typeface="Calibri"/>
              <a:ea typeface="Calibri"/>
              <a:cs typeface="Calibri"/>
            </a:rPr>
            <a:pPr algn="ctr"/>
            <a:t>|</a:t>
          </a:fld>
          <a:endParaRPr lang="en-US" sz="333300" b="0" i="0" u="none" strike="noStrike" spc="-100" baseline="0">
            <a:solidFill>
              <a:schemeClr val="bg1"/>
            </a:solidFill>
            <a:latin typeface="Calibri"/>
            <a:ea typeface="Calibri"/>
            <a:cs typeface="Calibri"/>
          </a:endParaRPr>
        </a:p>
      </xdr:txBody>
    </xdr:sp>
    <xdr:clientData/>
  </xdr:twoCellAnchor>
  <xdr:twoCellAnchor editAs="absolute">
    <xdr:from>
      <xdr:col>8</xdr:col>
      <xdr:colOff>495784</xdr:colOff>
      <xdr:row>15</xdr:row>
      <xdr:rowOff>152827</xdr:rowOff>
    </xdr:from>
    <xdr:to>
      <xdr:col>8</xdr:col>
      <xdr:colOff>541503</xdr:colOff>
      <xdr:row>22</xdr:row>
      <xdr:rowOff>97044</xdr:rowOff>
    </xdr:to>
    <xdr:sp macro="" textlink="'Pivot Tables for Sales process'!P10">
      <xdr:nvSpPr>
        <xdr:cNvPr id="128" name="TextBox 127">
          <a:extLst>
            <a:ext uri="{FF2B5EF4-FFF2-40B4-BE49-F238E27FC236}">
              <a16:creationId xmlns:a16="http://schemas.microsoft.com/office/drawing/2014/main" id="{A0494E5E-905D-4590-A1E8-BCB97A7D313C}"/>
            </a:ext>
          </a:extLst>
        </xdr:cNvPr>
        <xdr:cNvSpPr txBox="1">
          <a:spLocks noChangeAspect="1"/>
        </xdr:cNvSpPr>
      </xdr:nvSpPr>
      <xdr:spPr>
        <a:xfrm rot="8175093" flipH="1">
          <a:off x="5372584" y="2896027"/>
          <a:ext cx="45719" cy="122437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0900E9D5-1640-4DF5-8084-0FA86F4F0847}" type="TxLink">
            <a:rPr lang="en-US" sz="13800" b="0" i="0" u="none" strike="noStrike" spc="-100" baseline="0">
              <a:solidFill>
                <a:schemeClr val="bg1"/>
              </a:solidFill>
              <a:latin typeface="Calibri"/>
              <a:ea typeface="Calibri"/>
              <a:cs typeface="Calibri"/>
            </a:rPr>
            <a:pPr algn="ctr"/>
            <a:t>|</a:t>
          </a:fld>
          <a:endParaRPr lang="en-IN" sz="13800" b="1" spc="-100"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xdr:col>
      <xdr:colOff>68580</xdr:colOff>
      <xdr:row>16</xdr:row>
      <xdr:rowOff>83820</xdr:rowOff>
    </xdr:from>
    <xdr:to>
      <xdr:col>3</xdr:col>
      <xdr:colOff>396240</xdr:colOff>
      <xdr:row>22</xdr:row>
      <xdr:rowOff>15240</xdr:rowOff>
    </xdr:to>
    <xdr:cxnSp macro="">
      <xdr:nvCxnSpPr>
        <xdr:cNvPr id="129" name="Straight Connector 128">
          <a:extLst>
            <a:ext uri="{FF2B5EF4-FFF2-40B4-BE49-F238E27FC236}">
              <a16:creationId xmlns:a16="http://schemas.microsoft.com/office/drawing/2014/main" id="{02F890FE-B282-4CDE-85EB-AC619CE3052B}"/>
            </a:ext>
          </a:extLst>
        </xdr:cNvPr>
        <xdr:cNvCxnSpPr>
          <a:cxnSpLocks noChangeAspect="1"/>
        </xdr:cNvCxnSpPr>
      </xdr:nvCxnSpPr>
      <xdr:spPr>
        <a:xfrm flipV="1">
          <a:off x="678180" y="3009900"/>
          <a:ext cx="1546860" cy="1028700"/>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499635</xdr:colOff>
      <xdr:row>26</xdr:row>
      <xdr:rowOff>91440</xdr:rowOff>
    </xdr:from>
    <xdr:to>
      <xdr:col>9</xdr:col>
      <xdr:colOff>381000</xdr:colOff>
      <xdr:row>32</xdr:row>
      <xdr:rowOff>32084</xdr:rowOff>
    </xdr:to>
    <xdr:cxnSp macro="">
      <xdr:nvCxnSpPr>
        <xdr:cNvPr id="130" name="Straight Connector 129">
          <a:extLst>
            <a:ext uri="{FF2B5EF4-FFF2-40B4-BE49-F238E27FC236}">
              <a16:creationId xmlns:a16="http://schemas.microsoft.com/office/drawing/2014/main" id="{F2513BD2-82E3-45B3-A3B6-DF8D03EC763A}"/>
            </a:ext>
          </a:extLst>
        </xdr:cNvPr>
        <xdr:cNvCxnSpPr>
          <a:cxnSpLocks noChangeAspect="1"/>
        </xdr:cNvCxnSpPr>
      </xdr:nvCxnSpPr>
      <xdr:spPr>
        <a:xfrm flipV="1">
          <a:off x="4766835" y="4846320"/>
          <a:ext cx="1100565" cy="1037924"/>
        </a:xfrm>
        <a:prstGeom prst="line">
          <a:avLst/>
        </a:prstGeom>
        <a:ln w="3175">
          <a:solidFill>
            <a:srgbClr val="F8F8F8">
              <a:alpha val="41961"/>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439856</xdr:colOff>
      <xdr:row>28</xdr:row>
      <xdr:rowOff>176553</xdr:rowOff>
    </xdr:from>
    <xdr:to>
      <xdr:col>9</xdr:col>
      <xdr:colOff>408656</xdr:colOff>
      <xdr:row>29</xdr:row>
      <xdr:rowOff>29673</xdr:rowOff>
    </xdr:to>
    <xdr:sp macro="" textlink="'Pivot Tables for Sales process'!$P$11">
      <xdr:nvSpPr>
        <xdr:cNvPr id="131" name="TextBox 130">
          <a:extLst>
            <a:ext uri="{FF2B5EF4-FFF2-40B4-BE49-F238E27FC236}">
              <a16:creationId xmlns:a16="http://schemas.microsoft.com/office/drawing/2014/main" id="{61CB716D-F4B5-4611-8D2C-7A82FF2E0E34}"/>
            </a:ext>
          </a:extLst>
        </xdr:cNvPr>
        <xdr:cNvSpPr txBox="1">
          <a:spLocks noChangeAspect="1"/>
        </xdr:cNvSpPr>
      </xdr:nvSpPr>
      <xdr:spPr>
        <a:xfrm rot="2777956">
          <a:off x="5283056" y="4721193"/>
          <a:ext cx="36000" cy="11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lstStyle/>
        <a:p>
          <a:pPr algn="ctr"/>
          <a:fld id="{D7264448-E1D9-49EE-AFF1-894D1C8CAB72}" type="TxLink">
            <a:rPr lang="en-US" sz="8000" b="0" i="0" u="none" strike="noStrike" spc="-100" baseline="0">
              <a:ln>
                <a:solidFill>
                  <a:schemeClr val="bg1"/>
                </a:solidFill>
              </a:ln>
              <a:solidFill>
                <a:schemeClr val="bg1"/>
              </a:solidFill>
              <a:latin typeface="Calibri"/>
              <a:ea typeface="Calibri"/>
              <a:cs typeface="Calibri"/>
            </a:rPr>
            <a:pPr algn="ctr"/>
            <a:t> </a:t>
          </a:fld>
          <a:endParaRPr lang="en-US" sz="8000" b="0" i="0" u="none" strike="noStrike" spc="-100" baseline="0">
            <a:ln>
              <a:solidFill>
                <a:schemeClr val="bg1"/>
              </a:solidFill>
            </a:ln>
            <a:solidFill>
              <a:schemeClr val="bg1"/>
            </a:solidFill>
            <a:latin typeface="Calibri"/>
            <a:ea typeface="Calibri"/>
            <a:cs typeface="Calibri"/>
          </a:endParaRPr>
        </a:p>
      </xdr:txBody>
    </xdr:sp>
    <xdr:clientData/>
  </xdr:twoCellAnchor>
  <xdr:twoCellAnchor editAs="absolute">
    <xdr:from>
      <xdr:col>0</xdr:col>
      <xdr:colOff>446509</xdr:colOff>
      <xdr:row>0</xdr:row>
      <xdr:rowOff>77671</xdr:rowOff>
    </xdr:from>
    <xdr:to>
      <xdr:col>4</xdr:col>
      <xdr:colOff>359092</xdr:colOff>
      <xdr:row>1</xdr:row>
      <xdr:rowOff>140450</xdr:rowOff>
    </xdr:to>
    <xdr:sp macro="" textlink="">
      <xdr:nvSpPr>
        <xdr:cNvPr id="134" name="TextBox 133">
          <a:extLst>
            <a:ext uri="{FF2B5EF4-FFF2-40B4-BE49-F238E27FC236}">
              <a16:creationId xmlns:a16="http://schemas.microsoft.com/office/drawing/2014/main" id="{C4E1C572-0330-4243-B9F1-358226B5C1B8}"/>
            </a:ext>
          </a:extLst>
        </xdr:cNvPr>
        <xdr:cNvSpPr txBox="1">
          <a:spLocks noChangeAspect="1"/>
        </xdr:cNvSpPr>
      </xdr:nvSpPr>
      <xdr:spPr>
        <a:xfrm>
          <a:off x="446509" y="77671"/>
          <a:ext cx="2338542" cy="249391"/>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Financial</a:t>
          </a:r>
          <a:r>
            <a:rPr lang="en-IN" sz="1100" baseline="0">
              <a:solidFill>
                <a:schemeClr val="bg1"/>
              </a:solidFill>
            </a:rPr>
            <a:t> Statistics Dashboard System</a:t>
          </a:r>
          <a:endParaRPr lang="en-IN" sz="1100">
            <a:solidFill>
              <a:schemeClr val="bg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0.51514</cdr:x>
      <cdr:y>0.29196</cdr:y>
    </cdr:from>
    <cdr:to>
      <cdr:x>0.7781</cdr:x>
      <cdr:y>0.49008</cdr:y>
    </cdr:to>
    <cdr:sp macro="" textlink="'Pivot Tables for Sales process'!$AM$4">
      <cdr:nvSpPr>
        <cdr:cNvPr id="2" name="Rectangle: Rounded Corners 1">
          <a:extLst xmlns:a="http://schemas.openxmlformats.org/drawingml/2006/main">
            <a:ext uri="{FF2B5EF4-FFF2-40B4-BE49-F238E27FC236}">
              <a16:creationId xmlns:a16="http://schemas.microsoft.com/office/drawing/2014/main" id="{051D2307-B8E0-3BE6-B8D0-87DABE193B9B}"/>
            </a:ext>
          </a:extLst>
        </cdr:cNvPr>
        <cdr:cNvSpPr/>
      </cdr:nvSpPr>
      <cdr:spPr>
        <a:xfrm xmlns:a="http://schemas.openxmlformats.org/drawingml/2006/main">
          <a:off x="1027811" y="396050"/>
          <a:ext cx="524661" cy="268746"/>
        </a:xfrm>
        <a:prstGeom xmlns:a="http://schemas.openxmlformats.org/drawingml/2006/main" prst="round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3C417CB1-89A2-4F5E-8C8C-8CDC19AB4632}" type="TxLink">
            <a:rPr lang="en-US" sz="1100" b="1" i="0" u="none" strike="noStrike">
              <a:solidFill>
                <a:srgbClr val="000000"/>
              </a:solidFill>
              <a:latin typeface="Arial" panose="020B0604020202020204" pitchFamily="34" charset="0"/>
              <a:ea typeface="Calibri"/>
              <a:cs typeface="Arial" panose="020B0604020202020204" pitchFamily="34" charset="0"/>
            </a:rPr>
            <a:pPr/>
            <a:t>18%</a:t>
          </a:fld>
          <a:endParaRPr lang="en-US"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0.30202</cdr:x>
      <cdr:y>0.65173</cdr:y>
    </cdr:from>
    <cdr:to>
      <cdr:x>0.69408</cdr:x>
      <cdr:y>0.80907</cdr:y>
    </cdr:to>
    <cdr:sp macro="" textlink="">
      <cdr:nvSpPr>
        <cdr:cNvPr id="3" name="Rectangle: Rounded Corners 2">
          <a:extLst xmlns:a="http://schemas.openxmlformats.org/drawingml/2006/main">
            <a:ext uri="{FF2B5EF4-FFF2-40B4-BE49-F238E27FC236}">
              <a16:creationId xmlns:a16="http://schemas.microsoft.com/office/drawing/2014/main" id="{E705D404-D9CB-180E-4D33-E298DB64FF37}"/>
            </a:ext>
          </a:extLst>
        </cdr:cNvPr>
        <cdr:cNvSpPr/>
      </cdr:nvSpPr>
      <cdr:spPr>
        <a:xfrm xmlns:a="http://schemas.openxmlformats.org/drawingml/2006/main">
          <a:off x="602586" y="884076"/>
          <a:ext cx="782246" cy="213443"/>
        </a:xfrm>
        <a:prstGeom xmlns:a="http://schemas.openxmlformats.org/drawingml/2006/main" prst="round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900" b="1">
              <a:solidFill>
                <a:schemeClr val="tx1"/>
              </a:solidFill>
              <a:latin typeface="Arial" panose="020B0604020202020204" pitchFamily="34" charset="0"/>
              <a:cs typeface="Arial" panose="020B0604020202020204" pitchFamily="34" charset="0"/>
            </a:rPr>
            <a:t>Refunded</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0</xdr:colOff>
      <xdr:row>9</xdr:row>
      <xdr:rowOff>0</xdr:rowOff>
    </xdr:from>
    <xdr:to>
      <xdr:col>5</xdr:col>
      <xdr:colOff>0</xdr:colOff>
      <xdr:row>21</xdr:row>
      <xdr:rowOff>0</xdr:rowOff>
    </xdr:to>
    <xdr:graphicFrame macro="">
      <xdr:nvGraphicFramePr>
        <xdr:cNvPr id="2" name="Chart 1">
          <a:extLst>
            <a:ext uri="{FF2B5EF4-FFF2-40B4-BE49-F238E27FC236}">
              <a16:creationId xmlns:a16="http://schemas.microsoft.com/office/drawing/2014/main" id="{8E6ED4B9-EBE8-BFE1-012F-CF1EAF61B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586740</xdr:colOff>
      <xdr:row>13</xdr:row>
      <xdr:rowOff>99060</xdr:rowOff>
    </xdr:from>
    <xdr:to>
      <xdr:col>31</xdr:col>
      <xdr:colOff>304800</xdr:colOff>
      <xdr:row>18</xdr:row>
      <xdr:rowOff>129540</xdr:rowOff>
    </xdr:to>
    <xdr:graphicFrame macro="">
      <xdr:nvGraphicFramePr>
        <xdr:cNvPr id="4" name="Chart 3">
          <a:extLst>
            <a:ext uri="{FF2B5EF4-FFF2-40B4-BE49-F238E27FC236}">
              <a16:creationId xmlns:a16="http://schemas.microsoft.com/office/drawing/2014/main" id="{A7DDA903-3A0D-8F28-BF27-8DEE2883C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358140</xdr:colOff>
      <xdr:row>10</xdr:row>
      <xdr:rowOff>38100</xdr:rowOff>
    </xdr:from>
    <xdr:to>
      <xdr:col>35</xdr:col>
      <xdr:colOff>502920</xdr:colOff>
      <xdr:row>18</xdr:row>
      <xdr:rowOff>121920</xdr:rowOff>
    </xdr:to>
    <xdr:graphicFrame macro="">
      <xdr:nvGraphicFramePr>
        <xdr:cNvPr id="11" name="Chart 10">
          <a:extLst>
            <a:ext uri="{FF2B5EF4-FFF2-40B4-BE49-F238E27FC236}">
              <a16:creationId xmlns:a16="http://schemas.microsoft.com/office/drawing/2014/main" id="{A0DB8189-5C6F-DB21-9F8C-B62090F98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388620</xdr:colOff>
      <xdr:row>22</xdr:row>
      <xdr:rowOff>45719</xdr:rowOff>
    </xdr:from>
    <xdr:to>
      <xdr:col>17</xdr:col>
      <xdr:colOff>327660</xdr:colOff>
      <xdr:row>25</xdr:row>
      <xdr:rowOff>99060</xdr:rowOff>
    </xdr:to>
    <mc:AlternateContent xmlns:mc="http://schemas.openxmlformats.org/markup-compatibility/2006" xmlns:a14="http://schemas.microsoft.com/office/drawing/2010/main">
      <mc:Choice Requires="a14">
        <xdr:graphicFrame macro="">
          <xdr:nvGraphicFramePr>
            <xdr:cNvPr id="12" name="Year 4">
              <a:extLst>
                <a:ext uri="{FF2B5EF4-FFF2-40B4-BE49-F238E27FC236}">
                  <a16:creationId xmlns:a16="http://schemas.microsoft.com/office/drawing/2014/main" id="{D1468035-B6A3-5CE3-0310-3AAE3BAB36FF}"/>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3197840" y="4091939"/>
              <a:ext cx="3299460" cy="601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127200</xdr:colOff>
      <xdr:row>2</xdr:row>
      <xdr:rowOff>4849</xdr:rowOff>
    </xdr:to>
    <xdr:grpSp>
      <xdr:nvGrpSpPr>
        <xdr:cNvPr id="2" name="Group 1">
          <a:extLst>
            <a:ext uri="{FF2B5EF4-FFF2-40B4-BE49-F238E27FC236}">
              <a16:creationId xmlns:a16="http://schemas.microsoft.com/office/drawing/2014/main" id="{C4B53F21-7C91-4B84-A44F-587D70DD6A8C}"/>
            </a:ext>
          </a:extLst>
        </xdr:cNvPr>
        <xdr:cNvGrpSpPr/>
      </xdr:nvGrpSpPr>
      <xdr:grpSpPr>
        <a:xfrm>
          <a:off x="0" y="0"/>
          <a:ext cx="14148000" cy="370609"/>
          <a:chOff x="0" y="0"/>
          <a:chExt cx="14148000" cy="370609"/>
        </a:xfrm>
      </xdr:grpSpPr>
      <xdr:sp macro="" textlink="">
        <xdr:nvSpPr>
          <xdr:cNvPr id="3" name="Rectangle 2">
            <a:extLst>
              <a:ext uri="{FF2B5EF4-FFF2-40B4-BE49-F238E27FC236}">
                <a16:creationId xmlns:a16="http://schemas.microsoft.com/office/drawing/2014/main" id="{2011FAB1-7F87-A298-EAD2-A0A2E9F25746}"/>
              </a:ext>
            </a:extLst>
          </xdr:cNvPr>
          <xdr:cNvSpPr/>
        </xdr:nvSpPr>
        <xdr:spPr>
          <a:xfrm>
            <a:off x="0" y="0"/>
            <a:ext cx="14148000" cy="365760"/>
          </a:xfrm>
          <a:prstGeom prst="rect">
            <a:avLst/>
          </a:prstGeom>
          <a:solidFill>
            <a:srgbClr val="24065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Money">
            <a:extLst>
              <a:ext uri="{FF2B5EF4-FFF2-40B4-BE49-F238E27FC236}">
                <a16:creationId xmlns:a16="http://schemas.microsoft.com/office/drawing/2014/main" id="{92988FE8-B836-8D09-CB60-BB1AD83E6C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0871" y="10391"/>
            <a:ext cx="360218" cy="360218"/>
          </a:xfrm>
          <a:prstGeom prst="rect">
            <a:avLst/>
          </a:prstGeom>
        </xdr:spPr>
      </xdr:pic>
      <xdr:sp macro="" textlink="">
        <xdr:nvSpPr>
          <xdr:cNvPr id="5" name="TextBox 4">
            <a:extLst>
              <a:ext uri="{FF2B5EF4-FFF2-40B4-BE49-F238E27FC236}">
                <a16:creationId xmlns:a16="http://schemas.microsoft.com/office/drawing/2014/main" id="{26718033-360B-DCF6-AB15-D8105AB49FF9}"/>
              </a:ext>
            </a:extLst>
          </xdr:cNvPr>
          <xdr:cNvSpPr txBox="1"/>
        </xdr:nvSpPr>
        <xdr:spPr>
          <a:xfrm>
            <a:off x="448778" y="65591"/>
            <a:ext cx="9160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Other</a:t>
            </a:r>
            <a:r>
              <a:rPr lang="en-IN" sz="1100"/>
              <a:t> </a:t>
            </a:r>
            <a:r>
              <a:rPr lang="en-IN" sz="1100">
                <a:solidFill>
                  <a:schemeClr val="bg1"/>
                </a:solidFill>
              </a:rPr>
              <a:t>Levels</a:t>
            </a:r>
          </a:p>
        </xdr:txBody>
      </xdr:sp>
      <xdr:sp macro="" textlink="">
        <xdr:nvSpPr>
          <xdr:cNvPr id="6" name="TextBox 5">
            <a:hlinkClick xmlns:r="http://schemas.openxmlformats.org/officeDocument/2006/relationships" r:id="rId3" tooltip="www.google.com"/>
            <a:extLst>
              <a:ext uri="{FF2B5EF4-FFF2-40B4-BE49-F238E27FC236}">
                <a16:creationId xmlns:a16="http://schemas.microsoft.com/office/drawing/2014/main" id="{13941C1D-87C9-24B3-F9EC-AB57ED4AAA70}"/>
              </a:ext>
            </a:extLst>
          </xdr:cNvPr>
          <xdr:cNvSpPr txBox="1"/>
        </xdr:nvSpPr>
        <xdr:spPr>
          <a:xfrm>
            <a:off x="5615137" y="60960"/>
            <a:ext cx="625643"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sp macro="" textlink="">
        <xdr:nvSpPr>
          <xdr:cNvPr id="7" name="TextBox 6">
            <a:hlinkClick xmlns:r="http://schemas.openxmlformats.org/officeDocument/2006/relationships" r:id="rId4" tooltip="Project Status"/>
            <a:extLst>
              <a:ext uri="{FF2B5EF4-FFF2-40B4-BE49-F238E27FC236}">
                <a16:creationId xmlns:a16="http://schemas.microsoft.com/office/drawing/2014/main" id="{D43DF3F7-803D-FC1F-C2D5-7BE890843EA6}"/>
              </a:ext>
            </a:extLst>
          </xdr:cNvPr>
          <xdr:cNvSpPr txBox="1"/>
        </xdr:nvSpPr>
        <xdr:spPr>
          <a:xfrm>
            <a:off x="13075920" y="60960"/>
            <a:ext cx="1007604" cy="249819"/>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Project Status</a:t>
            </a:r>
          </a:p>
        </xdr:txBody>
      </xdr:sp>
      <xdr:sp macro="" textlink="">
        <xdr:nvSpPr>
          <xdr:cNvPr id="8" name="TextBox 7">
            <a:hlinkClick xmlns:r="http://schemas.openxmlformats.org/officeDocument/2006/relationships" r:id="rId5" tooltip="Income Sources"/>
            <a:extLst>
              <a:ext uri="{FF2B5EF4-FFF2-40B4-BE49-F238E27FC236}">
                <a16:creationId xmlns:a16="http://schemas.microsoft.com/office/drawing/2014/main" id="{AB97966F-1C33-B2E0-43D5-8D660591EA0B}"/>
              </a:ext>
            </a:extLst>
          </xdr:cNvPr>
          <xdr:cNvSpPr txBox="1"/>
        </xdr:nvSpPr>
        <xdr:spPr>
          <a:xfrm>
            <a:off x="9517380" y="68580"/>
            <a:ext cx="1409700" cy="243840"/>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Income Sources</a:t>
            </a:r>
          </a:p>
        </xdr:txBody>
      </xdr:sp>
      <xdr:sp macro="" textlink="">
        <xdr:nvSpPr>
          <xdr:cNvPr id="9" name="TextBox 8">
            <a:hlinkClick xmlns:r="http://schemas.openxmlformats.org/officeDocument/2006/relationships" r:id="rId6" tooltip="Sales Process"/>
            <a:extLst>
              <a:ext uri="{FF2B5EF4-FFF2-40B4-BE49-F238E27FC236}">
                <a16:creationId xmlns:a16="http://schemas.microsoft.com/office/drawing/2014/main" id="{2FFBFA2A-69FC-C8A6-371D-1B29B95F11FC}"/>
              </a:ext>
            </a:extLst>
          </xdr:cNvPr>
          <xdr:cNvSpPr txBox="1"/>
        </xdr:nvSpPr>
        <xdr:spPr>
          <a:xfrm>
            <a:off x="11948160" y="64846"/>
            <a:ext cx="1007604" cy="22710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Process</a:t>
            </a:r>
          </a:p>
        </xdr:txBody>
      </xdr:sp>
      <xdr:sp macro="" textlink="">
        <xdr:nvSpPr>
          <xdr:cNvPr id="10" name="TextBox 9">
            <a:hlinkClick xmlns:r="http://schemas.openxmlformats.org/officeDocument/2006/relationships" r:id="rId7" tooltip="Geographically"/>
            <a:extLst>
              <a:ext uri="{FF2B5EF4-FFF2-40B4-BE49-F238E27FC236}">
                <a16:creationId xmlns:a16="http://schemas.microsoft.com/office/drawing/2014/main" id="{8F58D350-5B67-89F9-F50F-C15D49E2ACDA}"/>
              </a:ext>
            </a:extLst>
          </xdr:cNvPr>
          <xdr:cNvSpPr txBox="1"/>
        </xdr:nvSpPr>
        <xdr:spPr>
          <a:xfrm>
            <a:off x="10796386" y="68580"/>
            <a:ext cx="1060334" cy="249818"/>
          </a:xfrm>
          <a:prstGeom prst="rect">
            <a:avLst/>
          </a:prstGeom>
          <a:solidFill>
            <a:srgbClr val="24065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Geographically</a:t>
            </a:r>
          </a:p>
        </xdr:txBody>
      </xdr:sp>
      <xdr:pic>
        <xdr:nvPicPr>
          <xdr:cNvPr id="11" name="Graphic 10" descr="Compass">
            <a:extLst>
              <a:ext uri="{FF2B5EF4-FFF2-40B4-BE49-F238E27FC236}">
                <a16:creationId xmlns:a16="http://schemas.microsoft.com/office/drawing/2014/main" id="{6700BFE8-AC06-05FD-A3E3-11481733185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353966" y="65686"/>
            <a:ext cx="264869" cy="264869"/>
          </a:xfrm>
          <a:prstGeom prst="rect">
            <a:avLst/>
          </a:prstGeom>
        </xdr:spPr>
      </xdr:pic>
      <xdr:sp macro="" textlink="">
        <xdr:nvSpPr>
          <xdr:cNvPr id="12" name="Flowchart: Alternate Process 11">
            <a:extLst>
              <a:ext uri="{FF2B5EF4-FFF2-40B4-BE49-F238E27FC236}">
                <a16:creationId xmlns:a16="http://schemas.microsoft.com/office/drawing/2014/main" id="{1E5278CC-DE62-55B6-3634-4AE03CE9D1BE}"/>
              </a:ext>
            </a:extLst>
          </xdr:cNvPr>
          <xdr:cNvSpPr/>
        </xdr:nvSpPr>
        <xdr:spPr>
          <a:xfrm>
            <a:off x="963192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3" name="Flowchart: Alternate Process 12">
            <a:extLst>
              <a:ext uri="{FF2B5EF4-FFF2-40B4-BE49-F238E27FC236}">
                <a16:creationId xmlns:a16="http://schemas.microsoft.com/office/drawing/2014/main" id="{21D490CE-678C-1E46-213F-000F5284EC9B}"/>
              </a:ext>
            </a:extLst>
          </xdr:cNvPr>
          <xdr:cNvSpPr/>
        </xdr:nvSpPr>
        <xdr:spPr>
          <a:xfrm>
            <a:off x="10927080" y="32976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4" name="Flowchart: Alternate Process 13">
            <a:extLst>
              <a:ext uri="{FF2B5EF4-FFF2-40B4-BE49-F238E27FC236}">
                <a16:creationId xmlns:a16="http://schemas.microsoft.com/office/drawing/2014/main" id="{E92B90D8-86BE-CB80-1CAA-12402F3C2CEF}"/>
              </a:ext>
            </a:extLst>
          </xdr:cNvPr>
          <xdr:cNvSpPr/>
        </xdr:nvSpPr>
        <xdr:spPr>
          <a:xfrm>
            <a:off x="13175220" y="327480"/>
            <a:ext cx="396000" cy="3636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15" name="Flowchart: Alternate Process 14">
            <a:extLst>
              <a:ext uri="{FF2B5EF4-FFF2-40B4-BE49-F238E27FC236}">
                <a16:creationId xmlns:a16="http://schemas.microsoft.com/office/drawing/2014/main" id="{80D12F94-CCCB-6D47-3EC3-565A39D7598C}"/>
              </a:ext>
            </a:extLst>
          </xdr:cNvPr>
          <xdr:cNvSpPr/>
        </xdr:nvSpPr>
        <xdr:spPr>
          <a:xfrm>
            <a:off x="12039600" y="312420"/>
            <a:ext cx="396000" cy="36000"/>
          </a:xfrm>
          <a:prstGeom prst="flowChartAlternateProcess">
            <a:avLst/>
          </a:prstGeom>
          <a:solidFill>
            <a:srgbClr val="4133FD"/>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7.838285763886" createdVersion="8" refreshedVersion="8" minRefreshableVersion="3" recordCount="30" xr:uid="{D7F7BFF4-A3F2-473D-9AFC-7CFE42894DA6}">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418022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7.838286458333" createdVersion="8" refreshedVersion="8" minRefreshableVersion="3" recordCount="900" xr:uid="{AA602E7E-690B-4E9B-A8D5-5A6603409D68}">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2632546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7.838288078703" createdVersion="8" refreshedVersion="8" minRefreshableVersion="3" recordCount="3115" xr:uid="{E3919BDC-5C53-4D40-844D-92389DC3F63E}">
  <cacheSource type="worksheet">
    <worksheetSource ref="P1:Z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1187131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23ED83-40B6-4753-B445-0172152C5A1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Sources">
  <location ref="AT5:AV12"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Counts" fld="4" baseField="0" baseItem="0"/>
    <dataField name="Share" fld="4" showDataAs="percentOfCol" baseField="2"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DE9EAD-05E2-456E-9329-CA9A38835B6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7"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2">
    <format dxfId="25">
      <pivotArea type="all" dataOnly="0" outline="0"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46C0CC-2822-4581-A85B-CB1EB738802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1:M24" firstHeaderRow="1" firstDataRow="1" firstDataCol="1"/>
  <pivotFields count="11">
    <pivotField dataField="1" showAll="0"/>
    <pivotField showAll="0">
      <items count="6">
        <item h="1" x="0"/>
        <item x="1"/>
        <item h="1" x="2"/>
        <item h="1" x="3"/>
        <item h="1" x="4"/>
        <item t="default"/>
      </items>
    </pivotField>
    <pivotField showAll="0"/>
    <pivotField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3">
    <i>
      <x/>
    </i>
    <i>
      <x v="1"/>
    </i>
    <i t="grand">
      <x/>
    </i>
  </rowItems>
  <colItems count="1">
    <i/>
  </colItems>
  <dataFields count="1">
    <dataField name="Count of Order Number" fld="0" subtotal="count" baseField="0" baseItem="0"/>
  </dataFields>
  <formats count="2">
    <format dxfId="27">
      <pivotArea type="all" dataOnly="0" outline="0"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E36F70-212E-4028-8586-82034D12D90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3:AE7"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formats count="2">
    <format dxfId="29">
      <pivotArea type="all" dataOnly="0" outline="0" fieldPosition="0"/>
    </format>
    <format dxfId="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AC30D8D-C92B-4A93-8FB5-3CBE97E8B945}"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I3:AJ6"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7"/>
  </rowFields>
  <rowItems count="3">
    <i>
      <x/>
    </i>
    <i>
      <x v="1"/>
    </i>
    <i t="grand">
      <x/>
    </i>
  </rowItems>
  <colItems count="1">
    <i/>
  </colItems>
  <dataFields count="1">
    <dataField name="Count of Sale Status" fld="7" subtotal="count" showDataAs="percentOfCol" baseField="0" baseItem="0" numFmtId="10"/>
  </dataFields>
  <formats count="4">
    <format dxfId="33">
      <pivotArea type="all" dataOnly="0" outline="0" fieldPosition="0"/>
    </format>
    <format dxfId="32">
      <pivotArea outline="0" collapsedLevelsAreSubtotals="1" fieldPosition="0"/>
    </format>
    <format dxfId="31">
      <pivotArea outline="0" fieldPosition="0">
        <references count="1">
          <reference field="4294967294" count="1">
            <x v="0"/>
          </reference>
        </references>
      </pivotArea>
    </format>
    <format dxfId="30">
      <pivotArea collapsedLevelsAreSubtotals="1" fieldPosition="0">
        <references count="1">
          <reference field="7" count="0"/>
        </references>
      </pivotArea>
    </format>
  </format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1"/>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7" count="1" selected="0">
            <x v="0"/>
          </reference>
        </references>
      </pivotArea>
    </chartFormat>
    <chartFormat chart="17" format="1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BAE851-5681-4A30-926D-6E1A8FFECAD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7:L28" firstHeaderRow="1" firstDataRow="1" firstDataCol="0"/>
  <pivotFields count="11">
    <pivotField dataField="1" showAll="0"/>
    <pivotField showAll="0">
      <items count="6">
        <item h="1" x="0"/>
        <item x="1"/>
        <item h="1" x="2"/>
        <item h="1" x="3"/>
        <item h="1" x="4"/>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 Number" fld="0" subtotal="count" baseField="0" baseItem="8872"/>
  </dataFields>
  <formats count="2">
    <format dxfId="35">
      <pivotArea type="all" dataOnly="0" outline="0" fieldPosition="0"/>
    </format>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5A6988-1FE0-4725-B2A9-61FAF31655C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M5"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v="1"/>
    </i>
    <i>
      <x/>
    </i>
    <i t="grand">
      <x/>
    </i>
  </rowItems>
  <colItems count="1">
    <i/>
  </colItems>
  <dataFields count="1">
    <dataField name="Count of POS" fld="3" subtotal="count" baseField="0" baseItem="0"/>
  </dataFields>
  <formats count="2">
    <format dxfId="37">
      <pivotArea type="all" dataOnly="0" outline="0"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684BEF-CD42-4136-873B-A98D7105503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5:M18"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formats count="2">
    <format dxfId="39">
      <pivotArea type="all" dataOnly="0" outline="0"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BBB0E89-6A8E-4E5E-BE6B-4D82F9E7E58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9:M12" firstHeaderRow="1" firstDataRow="1" firstDataCol="1"/>
  <pivotFields count="11">
    <pivotField showAll="0"/>
    <pivotField showAll="0">
      <items count="6">
        <item h="1" x="0"/>
        <item x="1"/>
        <item h="1" x="2"/>
        <item h="1" x="3"/>
        <item h="1" x="4"/>
        <item t="default"/>
      </items>
    </pivotField>
    <pivotField showAll="0"/>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yment Method" fld="4" subtotal="count" baseField="0" baseItem="0"/>
  </dataFields>
  <formats count="2">
    <format dxfId="41">
      <pivotArea type="all" dataOnly="0" outline="0"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3F7AB-B25E-4C41-B9C1-9EF13EDA61C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Income Sources">
  <location ref="BI5:BJ18" firstHeaderRow="1" firstDataRow="1" firstDataCol="1"/>
  <pivotFields count="9">
    <pivotField showAll="0">
      <items count="6">
        <item h="1" x="0"/>
        <item x="1"/>
        <item h="1" x="2"/>
        <item h="1" x="3"/>
        <item h="1" x="4"/>
        <item t="default"/>
      </items>
    </pivotField>
    <pivotField axis="axisRow" showAll="0" sortType="descending">
      <items count="13">
        <item x="11"/>
        <item x="10"/>
        <item x="9"/>
        <item x="8"/>
        <item x="7"/>
        <item x="6"/>
        <item x="5"/>
        <item x="4"/>
        <item x="3"/>
        <item x="2"/>
        <item x="1"/>
        <item x="0"/>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6525B-ACBA-4137-93F1-3A3E2D06DB4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Sources">
  <location ref="AI4:AJ5" firstHeaderRow="0" firstDataRow="1" firstDataCol="0"/>
  <pivotFields count="9">
    <pivotField showAll="0">
      <items count="6">
        <item h="1" x="0"/>
        <item x="1"/>
        <item h="1" x="2"/>
        <item h="1" x="3"/>
        <item h="1" x="4"/>
        <item t="default"/>
      </items>
    </pivotField>
    <pivotField showAll="0"/>
    <pivotField showAll="0"/>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7"/>
    <dataField name="Sum of Target Income" fld="6" baseField="0" baseItem="0" numFmtId="167"/>
  </dataFields>
  <formats count="2">
    <format dxfId="43">
      <pivotArea outline="0" collapsedLevelsAreSubtotals="1" fieldPosition="0">
        <references count="1">
          <reference field="4294967294" count="1" selected="0">
            <x v="1"/>
          </reference>
        </references>
      </pivotArea>
    </format>
    <format dxfId="42">
      <pivotArea outline="0" collapsedLevelsAreSubtotals="1" fieldPosition="0">
        <references count="1">
          <reference field="4294967294" count="1" selected="0">
            <x v="0"/>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97C0B-8797-44F6-AE9C-AEA400B8293E}"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32" rowHeaderCaption="Income Sources">
  <location ref="BM5:BO7" firstHeaderRow="0" firstDataRow="1" firstDataCol="1"/>
  <pivotFields count="9">
    <pivotField showAll="0">
      <items count="6">
        <item h="1" x="0"/>
        <item x="1"/>
        <item h="1" x="2"/>
        <item h="1" x="3"/>
        <item h="1" x="4"/>
        <item t="default"/>
      </items>
    </pivotField>
    <pivotField showAll="0" sortType="descending"/>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2">
    <i>
      <x/>
    </i>
    <i>
      <x v="1"/>
    </i>
  </rowItems>
  <colFields count="1">
    <field x="-2"/>
  </colFields>
  <colItems count="2">
    <i>
      <x/>
    </i>
    <i i="1">
      <x v="1"/>
    </i>
  </colItems>
  <dataFields count="2">
    <dataField name="Sum of Income" fld="5" baseField="0" baseItem="0"/>
    <dataField name="Share" fld="5" showDataAs="percentOfCol" baseField="8" baseItem="0" numFmtId="10"/>
  </dataFields>
  <chartFormats count="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pivotArea type="data" outline="0" fieldPosition="0">
        <references count="2">
          <reference field="4294967294" count="1" selected="0">
            <x v="0"/>
          </reference>
          <reference field="8" count="1" selected="0">
            <x v="1"/>
          </reference>
        </references>
      </pivotArea>
    </chartFormat>
    <chartFormat chart="26" format="3">
      <pivotArea type="data" outline="0" fieldPosition="0">
        <references count="2">
          <reference field="4294967294" count="1" selected="0">
            <x v="1"/>
          </reference>
          <reference field="8" count="1" selected="0">
            <x v="1"/>
          </reference>
        </references>
      </pivotArea>
    </chartFormat>
    <chartFormat chart="26" format="4">
      <pivotArea type="data" outline="0" fieldPosition="0">
        <references count="2">
          <reference field="4294967294" count="1" selected="0">
            <x v="0"/>
          </reference>
          <reference field="8" count="1" selected="0">
            <x v="0"/>
          </reference>
        </references>
      </pivotArea>
    </chartFormat>
    <chartFormat chart="26" format="5">
      <pivotArea type="data" outline="0" fieldPosition="0">
        <references count="2">
          <reference field="4294967294" count="1" selected="0">
            <x v="1"/>
          </reference>
          <reference field="8"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836878-D54B-4B65-8D30-C45B9CBC61F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ncome Sources">
  <location ref="AO5:AQ18"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ource_of_Income" fld="5" baseField="1"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3FC8BB-19ED-45F4-BC6C-5C5FBBE1C5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L5" firstHeaderRow="0" firstDataRow="1" firstDataCol="0"/>
  <pivotFields count="4">
    <pivotField showAll="0">
      <items count="6">
        <item x="0"/>
        <item x="1"/>
        <item x="2"/>
        <item x="3"/>
        <item x="4"/>
        <item t="default"/>
      </items>
    </pivotField>
    <pivotField showAll="0" sortType="ascending">
      <autoSortScope>
        <pivotArea dataOnly="0" outline="0" fieldPosition="0">
          <references count="1">
            <reference field="4294967294" count="1" selected="0">
              <x v="0"/>
            </reference>
          </references>
        </pivotArea>
      </autoSortScope>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3">
    <format dxfId="46">
      <pivotArea type="all" dataOnly="0" outline="0" fieldPosition="0"/>
    </format>
    <format dxfId="45">
      <pivotArea outline="0" collapsedLevelsAreSubtotals="1" fieldPosition="0"/>
    </format>
    <format dxfId="4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FDE6F0-32B9-4F33-BF85-BF474430C7C1}"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D10" firstHeaderRow="0" firstDataRow="1" firstDataCol="1"/>
  <pivotFields count="4">
    <pivotField showAll="0">
      <items count="6">
        <item x="0"/>
        <item x="1"/>
        <item x="2"/>
        <item x="3"/>
        <item x="4"/>
        <item t="default"/>
      </items>
    </pivotField>
    <pivotField axis="axisRow" showAll="0" sortType="a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i>
    <i>
      <x v="1"/>
    </i>
    <i>
      <x v="4"/>
    </i>
    <i>
      <x v="3"/>
    </i>
    <i>
      <x v="5"/>
    </i>
    <i>
      <x v="2"/>
    </i>
    <i t="grand">
      <x/>
    </i>
  </rowItems>
  <colFields count="1">
    <field x="-2"/>
  </colFields>
  <colItems count="2">
    <i>
      <x/>
    </i>
    <i i="1">
      <x v="1"/>
    </i>
  </colItems>
  <dataFields count="2">
    <dataField name="Sum of Amount" fld="2" baseField="0" baseItem="0"/>
    <dataField name="Sum of Amount2" fld="2" showDataAs="percentOfTotal" baseField="0" baseItem="0" numFmtId="10"/>
  </dataFields>
  <formats count="10">
    <format dxfId="56">
      <pivotArea collapsedLevelsAreSubtotals="1" fieldPosition="0">
        <references count="1">
          <reference field="1" count="0"/>
        </references>
      </pivotArea>
    </format>
    <format dxfId="55">
      <pivotArea dataOnly="0" labelOnly="1" fieldPosition="0">
        <references count="1">
          <reference field="1" count="0"/>
        </references>
      </pivotArea>
    </format>
    <format dxfId="54">
      <pivotArea collapsedLevelsAreSubtotals="1" fieldPosition="0">
        <references count="1">
          <reference field="1" count="0"/>
        </references>
      </pivotArea>
    </format>
    <format dxfId="53">
      <pivotArea dataOnly="0" labelOnly="1" fieldPosition="0">
        <references count="1">
          <reference field="1" count="0"/>
        </references>
      </pivotArea>
    </format>
    <format dxfId="52">
      <pivotArea collapsedLevelsAreSubtotals="1" fieldPosition="0">
        <references count="1">
          <reference field="1" count="0"/>
        </references>
      </pivotArea>
    </format>
    <format dxfId="51">
      <pivotArea dataOnly="0" labelOnly="1" fieldPosition="0">
        <references count="1">
          <reference field="1" count="0"/>
        </references>
      </pivotArea>
    </format>
    <format dxfId="50">
      <pivotArea collapsedLevelsAreSubtotals="1" fieldPosition="0">
        <references count="2">
          <reference field="4294967294" count="1" selected="0">
            <x v="1"/>
          </reference>
          <reference field="1" count="1">
            <x v="0"/>
          </reference>
        </references>
      </pivotArea>
    </format>
    <format dxfId="49">
      <pivotArea collapsedLevelsAreSubtotals="1" fieldPosition="0">
        <references count="2">
          <reference field="4294967294" count="1" selected="0">
            <x v="1"/>
          </reference>
          <reference field="1" count="5">
            <x v="1"/>
            <x v="2"/>
            <x v="3"/>
            <x v="4"/>
            <x v="5"/>
          </reference>
        </references>
      </pivotArea>
    </format>
    <format dxfId="48">
      <pivotArea collapsedLevelsAreSubtotals="1" fieldPosition="0">
        <references count="1">
          <reference field="1" count="0"/>
        </references>
      </pivotArea>
    </format>
    <format dxfId="4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1609E-3EA5-4E08-995A-87F4A65EAE3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Sources">
  <location ref="V4:X11"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hare" fld="5" showDataAs="percentOfCol" baseField="2"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E1B618-F16F-438C-9365-6382E8E431A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 firstHeaderRow="0" firstDataRow="1" firstDataCol="0"/>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formats count="3">
    <format dxfId="23">
      <pivotArea type="all" dataOnly="0" outline="0" fieldPosition="0"/>
    </format>
    <format dxfId="22">
      <pivotArea outline="0" collapsedLevelsAreSubtotals="1" fieldPosition="0"/>
    </format>
    <format dxfId="2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AABA730-55FF-40EE-B624-DAB1842B2889}" sourceName="Year">
  <pivotTables>
    <pivotTable tabId="8" name="PivotTable3"/>
    <pivotTable tabId="8" name="PivotTable4"/>
  </pivotTables>
  <data>
    <tabular pivotCacheId="1418022271">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DCF1A06-9BC3-45CD-893E-27F0A7DF0FEB}" sourceName="Year">
  <pivotTables>
    <pivotTable tabId="8" name="PivotTable1"/>
    <pivotTable tabId="8" name="PivotTable2"/>
    <pivotTable tabId="8" name="PivotTable5"/>
    <pivotTable tabId="8" name="PivotTable6"/>
    <pivotTable tabId="8" name="PivotTable7"/>
    <pivotTable tabId="8" name="PivotTable8"/>
  </pivotTables>
  <data>
    <tabular pivotCacheId="263254672">
      <items count="5">
        <i x="0"/>
        <i x="1" s="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C3CAB6E9-AB20-43DE-AB98-D2E688317E83}" sourceName="Year">
  <pivotTables>
    <pivotTable tabId="16" name="PivotTable1"/>
    <pivotTable tabId="16" name="PivotTable2"/>
    <pivotTable tabId="16" name="PivotTable3"/>
    <pivotTable tabId="16" name="PivotTable4"/>
    <pivotTable tabId="16" name="PivotTable5"/>
    <pivotTable tabId="16" name="PivotTable6"/>
    <pivotTable tabId="16" name="PivotTable7"/>
    <pivotTable tabId="16" name="PivotTable8"/>
    <pivotTable tabId="16" name="PivotTable9"/>
  </pivotTables>
  <data>
    <tabular pivotCacheId="1187131140">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44E94B-65EF-4896-8951-6BBB13F80F34}" cache="Slicer_Year" caption="Year" columnCount="5" showCaption="0" style="SlicerStyleDark1" rowHeight="234950"/>
  <slicer name="Year 2" xr10:uid="{E95AD81D-D05C-4EAE-851A-0B0B000902C8}" cache="Slicer_Year1" caption="Year" columnCount="5" style="Slicer Style 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AA4D590-2553-4A11-8B1B-CF1D7AE8D402}" cache="Slicer_Year" caption="Year" columnCount="5" showCaption="0" style="SlicerStyleDark1" lockedPosition="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CD144E9-FAED-4A48-AE78-6B1F41AECA3D}" cache="Slicer_Year1" caption="Year" columnCount="5" style="Slicer Style 4" lockedPosition="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B65F2391-B752-4DB1-8608-21DDAEA75A38}" cache="Slicer_Year2" caption="Year" columnCount="5" style="Slicer Style 4" lockedPosition="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B9CD224-E5DA-4957-A640-DA63DE383E58}" cache="Slicer_Year2" caption="Year" columnCount="5"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07F5D1-902A-4543-B5D5-6D26DBCC6156}" name="Map" displayName="Map" ref="A1:D31" totalsRowShown="0" headerRowDxfId="75" dataDxfId="74">
  <autoFilter ref="A1:D31" xr:uid="{D6337FC8-26EF-1741-A90C-B9AFF187B923}">
    <filterColumn colId="0" hiddenButton="1"/>
    <filterColumn colId="1" hiddenButton="1"/>
    <filterColumn colId="2" hiddenButton="1"/>
    <filterColumn colId="3" hiddenButton="1"/>
  </autoFilter>
  <sortState xmlns:xlrd2="http://schemas.microsoft.com/office/spreadsheetml/2017/richdata2" ref="A2:D31">
    <sortCondition ref="A1:A31"/>
  </sortState>
  <tableColumns count="4">
    <tableColumn id="1" xr3:uid="{8993DF48-AFDF-9E47-9E73-F4A0FDE8FFC9}" name="Year" dataDxfId="73"/>
    <tableColumn id="2" xr3:uid="{0AC76573-01F4-7448-8A1A-77345C891D2C}" name="Country" dataDxfId="72"/>
    <tableColumn id="3" xr3:uid="{FE9C93E2-6438-F048-BEBC-369784AD58CB}" name="Amount" dataDxfId="71"/>
    <tableColumn id="4" xr3:uid="{654984DD-F3C9-A747-8613-84E03D47EB3B}" name="Target" dataDxfId="7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0F0D16-0F15-47E2-AAA6-0236088D6E40}" name="Table3" displayName="Table3" ref="F1:N901" totalsRowShown="0" headerRowDxfId="69" dataDxfId="67" headerRowBorderDxfId="68" tableBorderDxfId="66">
  <autoFilter ref="F1:N901" xr:uid="{10D28505-F379-4A7E-A508-B65DF599BA8F}"/>
  <sortState xmlns:xlrd2="http://schemas.microsoft.com/office/spreadsheetml/2017/richdata2" ref="F2:N901">
    <sortCondition ref="F2:F901" customList="Jan,Feb,Mar,Apr,May,Jun,Jul,Aug,Sep,Oct,Nov,Dec"/>
  </sortState>
  <tableColumns count="9">
    <tableColumn id="1" xr3:uid="{F1B2F5AF-1872-4D88-A8AD-82C5ABEDAC5E}" name="Year" dataDxfId="65"/>
    <tableColumn id="2" xr3:uid="{A68E4C5E-63A7-44F3-94A9-B3DC035142E3}" name="Month" dataDxfId="64"/>
    <tableColumn id="3" xr3:uid="{FCFD0908-B2CD-4A82-AD2C-8F47574C7344}" name="Income sources" dataDxfId="63"/>
    <tableColumn id="4" xr3:uid="{B21922F0-2DEC-409B-A10C-800CA1A1B0C5}" name="Income Breakdowns" dataDxfId="62"/>
    <tableColumn id="5" xr3:uid="{065303FF-72C4-4F8F-BB0C-F9118DF0DFDF}" name="Counts" dataDxfId="61"/>
    <tableColumn id="6" xr3:uid="{DABCF258-4449-4DEA-86B9-64B7C52EA6A0}" name="Income" dataDxfId="60"/>
    <tableColumn id="7" xr3:uid="{21324F5C-E6CA-43C7-8626-2541ACD89257}" name="Target Income" dataDxfId="59"/>
    <tableColumn id="8" xr3:uid="{A4C67C2A-7CF2-4AF9-8525-5806E64C6993}" name="operating profit" dataDxfId="58"/>
    <tableColumn id="9" xr3:uid="{C6352437-E1F6-2340-AE38-441D5A24EB63}" name="Marketing Strategies" dataDxfId="5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microsoft.com/office/2007/relationships/slicer" Target="../slicers/slicer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drawing" Target="../drawings/drawing7.xml"/><Relationship Id="rId5" Type="http://schemas.openxmlformats.org/officeDocument/2006/relationships/pivotTable" Target="../pivotTables/pivotTable13.xml"/><Relationship Id="rId10" Type="http://schemas.openxmlformats.org/officeDocument/2006/relationships/printerSettings" Target="../printerSettings/printerSettings5.bin"/><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theme="1"/>
  </sheetPr>
  <dimension ref="A1:Z3116"/>
  <sheetViews>
    <sheetView showGridLines="0" zoomScaleNormal="85" workbookViewId="0">
      <selection activeCell="P3" sqref="P3"/>
    </sheetView>
  </sheetViews>
  <sheetFormatPr defaultColWidth="8.77734375" defaultRowHeight="18" customHeight="1" x14ac:dyDescent="0.3"/>
  <cols>
    <col min="1" max="1" width="10" style="1" bestFit="1" customWidth="1"/>
    <col min="2" max="2" width="13.77734375" style="1" bestFit="1" customWidth="1"/>
    <col min="3" max="3" width="13.33203125" style="1" bestFit="1" customWidth="1"/>
    <col min="4" max="4" width="11.77734375" style="1" bestFit="1" customWidth="1"/>
    <col min="5" max="5" width="8.77734375" style="1"/>
    <col min="6" max="6" width="10" style="1" bestFit="1" customWidth="1"/>
    <col min="7" max="7" width="11.44140625" style="1" bestFit="1" customWidth="1"/>
    <col min="8" max="8" width="21.109375" style="1" bestFit="1" customWidth="1"/>
    <col min="9" max="9" width="25.5546875" style="1" bestFit="1" customWidth="1"/>
    <col min="10" max="10" width="12.33203125" style="1" bestFit="1" customWidth="1"/>
    <col min="11" max="11" width="12.6640625" style="1" bestFit="1" customWidth="1"/>
    <col min="12" max="12" width="19.5546875" style="1" bestFit="1" customWidth="1"/>
    <col min="13" max="13" width="20.44140625" style="1" bestFit="1" customWidth="1"/>
    <col min="14" max="14" width="25.77734375" style="1" bestFit="1" customWidth="1"/>
    <col min="15" max="15" width="8.77734375" style="1"/>
    <col min="16" max="16" width="13.77734375" style="1" bestFit="1" customWidth="1"/>
    <col min="17" max="17" width="5.44140625" style="1" bestFit="1" customWidth="1"/>
    <col min="18" max="18" width="6.5546875" style="1" bestFit="1" customWidth="1"/>
    <col min="19" max="19" width="9.44140625" style="1" bestFit="1" customWidth="1"/>
    <col min="20" max="21" width="16.33203125" style="1" bestFit="1" customWidth="1"/>
    <col min="22" max="22" width="28.33203125" style="1" bestFit="1" customWidth="1"/>
    <col min="23" max="23" width="11.21875" style="1" bestFit="1" customWidth="1"/>
    <col min="24" max="24" width="13.44140625" style="1" bestFit="1" customWidth="1"/>
    <col min="25" max="25" width="7.6640625" style="1" bestFit="1" customWidth="1"/>
    <col min="26" max="16384" width="8.77734375" style="1"/>
  </cols>
  <sheetData>
    <row r="1" spans="1:26" ht="28.95" customHeight="1" x14ac:dyDescent="0.3">
      <c r="A1" s="2" t="s">
        <v>0</v>
      </c>
      <c r="B1" s="3" t="s">
        <v>3</v>
      </c>
      <c r="C1" s="2" t="s">
        <v>1</v>
      </c>
      <c r="D1" s="2" t="s">
        <v>2</v>
      </c>
      <c r="F1" s="13" t="s">
        <v>0</v>
      </c>
      <c r="G1" s="13" t="s">
        <v>51</v>
      </c>
      <c r="H1" s="13" t="s">
        <v>50</v>
      </c>
      <c r="I1" s="13" t="s">
        <v>49</v>
      </c>
      <c r="J1" s="13" t="s">
        <v>48</v>
      </c>
      <c r="K1" s="13" t="s">
        <v>47</v>
      </c>
      <c r="L1" s="13" t="s">
        <v>46</v>
      </c>
      <c r="M1" s="13" t="s">
        <v>45</v>
      </c>
      <c r="N1" s="13" t="s">
        <v>44</v>
      </c>
      <c r="P1" s="50" t="s">
        <v>84</v>
      </c>
      <c r="Q1" s="50" t="s">
        <v>0</v>
      </c>
      <c r="R1" s="50" t="s">
        <v>51</v>
      </c>
      <c r="S1" s="50" t="s">
        <v>85</v>
      </c>
      <c r="T1" s="50" t="s">
        <v>86</v>
      </c>
      <c r="U1" s="50" t="s">
        <v>87</v>
      </c>
      <c r="V1" s="50" t="s">
        <v>88</v>
      </c>
      <c r="W1" s="50" t="s">
        <v>89</v>
      </c>
      <c r="X1" s="50" t="s">
        <v>90</v>
      </c>
      <c r="Y1" s="50" t="s">
        <v>1</v>
      </c>
      <c r="Z1" s="50" t="s">
        <v>2</v>
      </c>
    </row>
    <row r="2" spans="1:26" ht="18" customHeight="1" x14ac:dyDescent="0.3">
      <c r="A2" s="4">
        <v>2020</v>
      </c>
      <c r="B2" s="4" t="s">
        <v>4</v>
      </c>
      <c r="C2" s="5">
        <v>364236</v>
      </c>
      <c r="D2" s="6">
        <v>501558.1999999999</v>
      </c>
      <c r="F2" s="1">
        <v>2020</v>
      </c>
      <c r="G2" s="1" t="s">
        <v>43</v>
      </c>
      <c r="H2" s="1" t="s">
        <v>30</v>
      </c>
      <c r="I2" s="11" t="s">
        <v>31</v>
      </c>
      <c r="J2" s="8">
        <v>3566</v>
      </c>
      <c r="K2" s="8">
        <v>5492.76</v>
      </c>
      <c r="L2" s="8">
        <v>5126.576</v>
      </c>
      <c r="M2" s="8">
        <v>1098.5520000000001</v>
      </c>
      <c r="N2" s="7" t="s">
        <v>10</v>
      </c>
      <c r="P2" s="4" t="s">
        <v>91</v>
      </c>
      <c r="Q2" s="4">
        <v>2020</v>
      </c>
      <c r="R2" s="4" t="s">
        <v>40</v>
      </c>
      <c r="S2" s="4" t="s">
        <v>92</v>
      </c>
      <c r="T2" s="4" t="s">
        <v>93</v>
      </c>
      <c r="U2" s="4" t="s">
        <v>94</v>
      </c>
      <c r="V2" s="4" t="s">
        <v>95</v>
      </c>
      <c r="W2" s="4" t="s">
        <v>96</v>
      </c>
      <c r="X2" s="4" t="s">
        <v>97</v>
      </c>
      <c r="Y2" s="4">
        <v>350</v>
      </c>
      <c r="Z2" s="4">
        <v>500.5</v>
      </c>
    </row>
    <row r="3" spans="1:26" ht="18" customHeight="1" x14ac:dyDescent="0.3">
      <c r="A3" s="4">
        <v>2020</v>
      </c>
      <c r="B3" s="4" t="s">
        <v>5</v>
      </c>
      <c r="C3" s="5">
        <v>197480</v>
      </c>
      <c r="D3" s="6">
        <v>360897.68000000005</v>
      </c>
      <c r="F3" s="1">
        <v>2020</v>
      </c>
      <c r="G3" s="1" t="s">
        <v>43</v>
      </c>
      <c r="H3" s="1" t="s">
        <v>30</v>
      </c>
      <c r="I3" s="11" t="s">
        <v>29</v>
      </c>
      <c r="J3" s="8">
        <v>2498</v>
      </c>
      <c r="K3" s="8">
        <v>9600</v>
      </c>
      <c r="L3" s="8">
        <v>8960</v>
      </c>
      <c r="M3" s="8">
        <v>1920</v>
      </c>
      <c r="N3" s="7" t="s">
        <v>10</v>
      </c>
      <c r="P3" s="4" t="s">
        <v>91</v>
      </c>
      <c r="Q3" s="4">
        <v>2020</v>
      </c>
      <c r="R3" s="4" t="s">
        <v>40</v>
      </c>
      <c r="S3" s="4" t="s">
        <v>92</v>
      </c>
      <c r="T3" s="4" t="s">
        <v>93</v>
      </c>
      <c r="U3" s="4" t="s">
        <v>94</v>
      </c>
      <c r="V3" s="4" t="s">
        <v>95</v>
      </c>
      <c r="W3" s="4" t="s">
        <v>96</v>
      </c>
      <c r="X3" s="4" t="s">
        <v>97</v>
      </c>
      <c r="Y3" s="4">
        <v>344</v>
      </c>
      <c r="Z3" s="4">
        <v>491.91999999999996</v>
      </c>
    </row>
    <row r="4" spans="1:26" ht="18" customHeight="1" x14ac:dyDescent="0.3">
      <c r="A4" s="4">
        <v>2020</v>
      </c>
      <c r="B4" s="4" t="s">
        <v>6</v>
      </c>
      <c r="C4" s="5">
        <v>187412</v>
      </c>
      <c r="D4" s="6">
        <v>227490.12000000002</v>
      </c>
      <c r="F4" s="1">
        <v>2020</v>
      </c>
      <c r="G4" s="1" t="s">
        <v>43</v>
      </c>
      <c r="H4" s="1" t="s">
        <v>16</v>
      </c>
      <c r="I4" s="11" t="s">
        <v>28</v>
      </c>
      <c r="J4" s="8">
        <v>1245</v>
      </c>
      <c r="K4" s="8">
        <v>5492.6399999999994</v>
      </c>
      <c r="L4" s="8">
        <v>5126.4639999999999</v>
      </c>
      <c r="M4" s="8">
        <v>1098.528</v>
      </c>
      <c r="N4" s="7" t="s">
        <v>10</v>
      </c>
      <c r="P4" s="4" t="s">
        <v>98</v>
      </c>
      <c r="Q4" s="4">
        <v>2020</v>
      </c>
      <c r="R4" s="4" t="s">
        <v>40</v>
      </c>
      <c r="S4" s="4" t="s">
        <v>92</v>
      </c>
      <c r="T4" s="4" t="s">
        <v>93</v>
      </c>
      <c r="U4" s="4" t="s">
        <v>94</v>
      </c>
      <c r="V4" s="4" t="s">
        <v>95</v>
      </c>
      <c r="W4" s="4" t="s">
        <v>96</v>
      </c>
      <c r="X4" s="4" t="s">
        <v>99</v>
      </c>
      <c r="Y4" s="4">
        <v>236</v>
      </c>
      <c r="Z4" s="4">
        <v>337.48</v>
      </c>
    </row>
    <row r="5" spans="1:26" ht="18" customHeight="1" x14ac:dyDescent="0.3">
      <c r="A5" s="4">
        <v>2020</v>
      </c>
      <c r="B5" s="4" t="s">
        <v>7</v>
      </c>
      <c r="C5" s="5">
        <v>167840</v>
      </c>
      <c r="D5" s="6">
        <v>281795.8000000001</v>
      </c>
      <c r="F5" s="1">
        <v>2020</v>
      </c>
      <c r="G5" s="1" t="s">
        <v>43</v>
      </c>
      <c r="H5" s="1" t="s">
        <v>25</v>
      </c>
      <c r="I5" s="10" t="s">
        <v>27</v>
      </c>
      <c r="J5" s="9">
        <v>644</v>
      </c>
      <c r="K5" s="9">
        <v>6892.2</v>
      </c>
      <c r="L5" s="9">
        <v>6432.72</v>
      </c>
      <c r="M5" s="8">
        <v>1378.44</v>
      </c>
      <c r="N5" s="7" t="s">
        <v>10</v>
      </c>
      <c r="P5" s="4" t="s">
        <v>98</v>
      </c>
      <c r="Q5" s="4">
        <v>2020</v>
      </c>
      <c r="R5" s="4" t="s">
        <v>40</v>
      </c>
      <c r="S5" s="4" t="s">
        <v>92</v>
      </c>
      <c r="T5" s="4" t="s">
        <v>93</v>
      </c>
      <c r="U5" s="4" t="s">
        <v>94</v>
      </c>
      <c r="V5" s="4" t="s">
        <v>95</v>
      </c>
      <c r="W5" s="4" t="s">
        <v>96</v>
      </c>
      <c r="X5" s="4" t="s">
        <v>99</v>
      </c>
      <c r="Y5" s="4">
        <v>284</v>
      </c>
      <c r="Z5" s="4">
        <v>406.12</v>
      </c>
    </row>
    <row r="6" spans="1:26" ht="18" customHeight="1" x14ac:dyDescent="0.3">
      <c r="A6" s="4">
        <v>2020</v>
      </c>
      <c r="B6" s="4" t="s">
        <v>8</v>
      </c>
      <c r="C6" s="5">
        <v>126472</v>
      </c>
      <c r="D6" s="6">
        <v>206264.59999999995</v>
      </c>
      <c r="F6" s="1">
        <v>2020</v>
      </c>
      <c r="G6" s="1" t="s">
        <v>43</v>
      </c>
      <c r="H6" s="1" t="s">
        <v>23</v>
      </c>
      <c r="I6" s="10" t="s">
        <v>26</v>
      </c>
      <c r="J6" s="9">
        <v>643</v>
      </c>
      <c r="K6" s="9">
        <v>7700</v>
      </c>
      <c r="L6" s="9">
        <v>7840</v>
      </c>
      <c r="M6" s="8">
        <v>1540</v>
      </c>
      <c r="N6" s="7" t="s">
        <v>10</v>
      </c>
      <c r="P6" s="4" t="s">
        <v>100</v>
      </c>
      <c r="Q6" s="4">
        <v>2020</v>
      </c>
      <c r="R6" s="4" t="s">
        <v>40</v>
      </c>
      <c r="S6" s="4" t="s">
        <v>92</v>
      </c>
      <c r="T6" s="4" t="s">
        <v>93</v>
      </c>
      <c r="U6" s="4" t="s">
        <v>94</v>
      </c>
      <c r="V6" s="4" t="s">
        <v>95</v>
      </c>
      <c r="W6" s="4" t="s">
        <v>96</v>
      </c>
      <c r="X6" s="4" t="s">
        <v>99</v>
      </c>
      <c r="Y6" s="4">
        <v>238</v>
      </c>
      <c r="Z6" s="4">
        <v>340.34000000000003</v>
      </c>
    </row>
    <row r="7" spans="1:26" ht="18" customHeight="1" x14ac:dyDescent="0.3">
      <c r="A7" s="4">
        <v>2020</v>
      </c>
      <c r="B7" s="4" t="s">
        <v>9</v>
      </c>
      <c r="C7" s="5">
        <v>125960</v>
      </c>
      <c r="D7" s="6">
        <v>202419.35999999975</v>
      </c>
      <c r="F7" s="1">
        <v>2020</v>
      </c>
      <c r="G7" s="1" t="s">
        <v>43</v>
      </c>
      <c r="H7" s="1" t="s">
        <v>25</v>
      </c>
      <c r="I7" s="10" t="s">
        <v>24</v>
      </c>
      <c r="J7" s="9">
        <v>455</v>
      </c>
      <c r="K7" s="9">
        <v>5265.39</v>
      </c>
      <c r="L7" s="9">
        <v>5128.0320000000002</v>
      </c>
      <c r="M7" s="8">
        <v>1053.0780000000002</v>
      </c>
      <c r="N7" s="7" t="s">
        <v>10</v>
      </c>
      <c r="P7" s="4" t="s">
        <v>91</v>
      </c>
      <c r="Q7" s="4">
        <v>2020</v>
      </c>
      <c r="R7" s="4" t="s">
        <v>40</v>
      </c>
      <c r="S7" s="4" t="s">
        <v>92</v>
      </c>
      <c r="T7" s="4" t="s">
        <v>93</v>
      </c>
      <c r="U7" s="4" t="s">
        <v>94</v>
      </c>
      <c r="V7" s="4" t="s">
        <v>95</v>
      </c>
      <c r="W7" s="4" t="s">
        <v>96</v>
      </c>
      <c r="X7" s="4" t="s">
        <v>99</v>
      </c>
      <c r="Y7" s="4">
        <v>280</v>
      </c>
      <c r="Z7" s="4">
        <v>400.4</v>
      </c>
    </row>
    <row r="8" spans="1:26" ht="18" customHeight="1" x14ac:dyDescent="0.3">
      <c r="A8" s="4">
        <v>2021</v>
      </c>
      <c r="B8" s="4" t="s">
        <v>4</v>
      </c>
      <c r="C8" s="5">
        <v>342724</v>
      </c>
      <c r="D8" s="6">
        <v>509978.03999999992</v>
      </c>
      <c r="F8" s="1">
        <v>2020</v>
      </c>
      <c r="G8" s="1" t="s">
        <v>43</v>
      </c>
      <c r="H8" s="1" t="s">
        <v>23</v>
      </c>
      <c r="I8" s="10" t="s">
        <v>22</v>
      </c>
      <c r="J8" s="12">
        <v>345</v>
      </c>
      <c r="K8" s="12">
        <v>9016</v>
      </c>
      <c r="L8" s="12">
        <v>7840</v>
      </c>
      <c r="M8" s="8">
        <v>1803.2</v>
      </c>
      <c r="N8" s="7" t="s">
        <v>10</v>
      </c>
      <c r="P8" s="4" t="s">
        <v>91</v>
      </c>
      <c r="Q8" s="4">
        <v>2020</v>
      </c>
      <c r="R8" s="4" t="s">
        <v>40</v>
      </c>
      <c r="S8" s="4" t="s">
        <v>92</v>
      </c>
      <c r="T8" s="4" t="s">
        <v>93</v>
      </c>
      <c r="U8" s="4" t="s">
        <v>94</v>
      </c>
      <c r="V8" s="4" t="s">
        <v>95</v>
      </c>
      <c r="W8" s="4" t="s">
        <v>96</v>
      </c>
      <c r="X8" s="4" t="s">
        <v>99</v>
      </c>
      <c r="Y8" s="4">
        <v>208</v>
      </c>
      <c r="Z8" s="4">
        <v>297.44</v>
      </c>
    </row>
    <row r="9" spans="1:26" ht="18" customHeight="1" x14ac:dyDescent="0.3">
      <c r="A9" s="4">
        <v>2021</v>
      </c>
      <c r="B9" s="4" t="s">
        <v>5</v>
      </c>
      <c r="C9" s="5">
        <v>238460</v>
      </c>
      <c r="D9" s="6">
        <v>280188.47999999992</v>
      </c>
      <c r="F9" s="1">
        <v>2020</v>
      </c>
      <c r="G9" s="1" t="s">
        <v>43</v>
      </c>
      <c r="H9" s="1" t="s">
        <v>16</v>
      </c>
      <c r="I9" s="11" t="s">
        <v>21</v>
      </c>
      <c r="J9" s="8">
        <v>122</v>
      </c>
      <c r="K9" s="8">
        <v>2696.75</v>
      </c>
      <c r="L9" s="8">
        <v>112</v>
      </c>
      <c r="M9" s="8">
        <v>539.35</v>
      </c>
      <c r="N9" s="7" t="s">
        <v>10</v>
      </c>
      <c r="P9" s="4" t="s">
        <v>98</v>
      </c>
      <c r="Q9" s="4">
        <v>2020</v>
      </c>
      <c r="R9" s="4" t="s">
        <v>40</v>
      </c>
      <c r="S9" s="4" t="s">
        <v>92</v>
      </c>
      <c r="T9" s="4" t="s">
        <v>93</v>
      </c>
      <c r="U9" s="4" t="s">
        <v>94</v>
      </c>
      <c r="V9" s="4" t="s">
        <v>95</v>
      </c>
      <c r="W9" s="4" t="s">
        <v>96</v>
      </c>
      <c r="X9" s="4" t="s">
        <v>97</v>
      </c>
      <c r="Y9" s="4">
        <v>354</v>
      </c>
      <c r="Z9" s="4">
        <v>526.24</v>
      </c>
    </row>
    <row r="10" spans="1:26" ht="18" customHeight="1" x14ac:dyDescent="0.3">
      <c r="A10" s="4">
        <v>2021</v>
      </c>
      <c r="B10" s="4" t="s">
        <v>6</v>
      </c>
      <c r="C10" s="5">
        <v>231288</v>
      </c>
      <c r="D10" s="6">
        <v>209586.52000000019</v>
      </c>
      <c r="F10" s="1">
        <v>2020</v>
      </c>
      <c r="G10" s="1" t="s">
        <v>43</v>
      </c>
      <c r="H10" s="1" t="s">
        <v>14</v>
      </c>
      <c r="I10" s="10" t="s">
        <v>20</v>
      </c>
      <c r="J10" s="9">
        <v>78</v>
      </c>
      <c r="K10" s="9">
        <v>5492.6399999999994</v>
      </c>
      <c r="L10" s="9">
        <v>5126.4639999999999</v>
      </c>
      <c r="M10" s="8">
        <v>1098.528</v>
      </c>
      <c r="N10" s="7" t="s">
        <v>10</v>
      </c>
      <c r="P10" s="4" t="s">
        <v>91</v>
      </c>
      <c r="Q10" s="4">
        <v>2020</v>
      </c>
      <c r="R10" s="4" t="s">
        <v>40</v>
      </c>
      <c r="S10" s="4" t="s">
        <v>92</v>
      </c>
      <c r="T10" s="4" t="s">
        <v>93</v>
      </c>
      <c r="U10" s="4" t="s">
        <v>94</v>
      </c>
      <c r="V10" s="4" t="s">
        <v>95</v>
      </c>
      <c r="W10" s="4" t="s">
        <v>96</v>
      </c>
      <c r="X10" s="4" t="s">
        <v>97</v>
      </c>
      <c r="Y10" s="4">
        <v>348</v>
      </c>
      <c r="Z10" s="4">
        <v>526.24</v>
      </c>
    </row>
    <row r="11" spans="1:26" ht="18" customHeight="1" x14ac:dyDescent="0.3">
      <c r="A11" s="4">
        <v>2021</v>
      </c>
      <c r="B11" s="4" t="s">
        <v>7</v>
      </c>
      <c r="C11" s="5">
        <v>210228</v>
      </c>
      <c r="D11" s="6">
        <v>273633.36</v>
      </c>
      <c r="F11" s="1">
        <v>2020</v>
      </c>
      <c r="G11" s="1" t="s">
        <v>43</v>
      </c>
      <c r="H11" s="1" t="s">
        <v>14</v>
      </c>
      <c r="I11" s="10" t="s">
        <v>19</v>
      </c>
      <c r="J11" s="9">
        <v>76</v>
      </c>
      <c r="K11" s="9">
        <v>5492.28</v>
      </c>
      <c r="L11" s="9">
        <v>5126.1279999999997</v>
      </c>
      <c r="M11" s="8">
        <v>1098.4559999999999</v>
      </c>
      <c r="N11" s="7" t="s">
        <v>10</v>
      </c>
      <c r="P11" s="4" t="s">
        <v>100</v>
      </c>
      <c r="Q11" s="4">
        <v>2020</v>
      </c>
      <c r="R11" s="4" t="s">
        <v>40</v>
      </c>
      <c r="S11" s="4" t="s">
        <v>92</v>
      </c>
      <c r="T11" s="4" t="s">
        <v>93</v>
      </c>
      <c r="U11" s="4" t="s">
        <v>94</v>
      </c>
      <c r="V11" s="4" t="s">
        <v>95</v>
      </c>
      <c r="W11" s="4" t="s">
        <v>96</v>
      </c>
      <c r="X11" s="4" t="s">
        <v>97</v>
      </c>
      <c r="Y11" s="4">
        <v>342</v>
      </c>
      <c r="Z11" s="4">
        <v>526.24</v>
      </c>
    </row>
    <row r="12" spans="1:26" ht="18" customHeight="1" x14ac:dyDescent="0.3">
      <c r="A12" s="4">
        <v>2021</v>
      </c>
      <c r="B12" s="4" t="s">
        <v>9</v>
      </c>
      <c r="C12" s="5">
        <v>135984</v>
      </c>
      <c r="D12" s="6">
        <v>204158.23999999973</v>
      </c>
      <c r="F12" s="1">
        <v>2020</v>
      </c>
      <c r="G12" s="1" t="s">
        <v>43</v>
      </c>
      <c r="H12" s="1" t="s">
        <v>14</v>
      </c>
      <c r="I12" s="10" t="s">
        <v>18</v>
      </c>
      <c r="J12" s="9">
        <v>46</v>
      </c>
      <c r="K12" s="9">
        <v>240</v>
      </c>
      <c r="L12" s="9">
        <v>224</v>
      </c>
      <c r="M12" s="8">
        <v>48</v>
      </c>
      <c r="N12" s="7" t="s">
        <v>10</v>
      </c>
      <c r="P12" s="4" t="s">
        <v>101</v>
      </c>
      <c r="Q12" s="4">
        <v>2020</v>
      </c>
      <c r="R12" s="4" t="s">
        <v>40</v>
      </c>
      <c r="S12" s="4" t="s">
        <v>92</v>
      </c>
      <c r="T12" s="4" t="s">
        <v>93</v>
      </c>
      <c r="U12" s="4" t="s">
        <v>94</v>
      </c>
      <c r="V12" s="4" t="s">
        <v>95</v>
      </c>
      <c r="W12" s="4" t="s">
        <v>96</v>
      </c>
      <c r="X12" s="4" t="s">
        <v>99</v>
      </c>
      <c r="Y12" s="4">
        <v>677</v>
      </c>
      <c r="Z12" s="4">
        <v>968.11</v>
      </c>
    </row>
    <row r="13" spans="1:26" ht="18" customHeight="1" x14ac:dyDescent="0.3">
      <c r="A13" s="4">
        <v>2021</v>
      </c>
      <c r="B13" s="4" t="s">
        <v>8</v>
      </c>
      <c r="C13" s="5">
        <v>128888</v>
      </c>
      <c r="D13" s="6">
        <v>275347.0400000001</v>
      </c>
      <c r="F13" s="1">
        <v>2020</v>
      </c>
      <c r="G13" s="1" t="s">
        <v>43</v>
      </c>
      <c r="H13" s="1" t="s">
        <v>14</v>
      </c>
      <c r="I13" s="10" t="s">
        <v>17</v>
      </c>
      <c r="J13" s="9">
        <v>34</v>
      </c>
      <c r="K13" s="9">
        <v>5492.16</v>
      </c>
      <c r="L13" s="9">
        <v>5126.0160000000005</v>
      </c>
      <c r="M13" s="8">
        <v>1098.432</v>
      </c>
      <c r="N13" s="7" t="s">
        <v>10</v>
      </c>
      <c r="P13" s="4" t="s">
        <v>100</v>
      </c>
      <c r="Q13" s="4">
        <v>2020</v>
      </c>
      <c r="R13" s="4" t="s">
        <v>40</v>
      </c>
      <c r="S13" s="4" t="s">
        <v>92</v>
      </c>
      <c r="T13" s="4" t="s">
        <v>93</v>
      </c>
      <c r="U13" s="4" t="s">
        <v>94</v>
      </c>
      <c r="V13" s="4" t="s">
        <v>95</v>
      </c>
      <c r="W13" s="4" t="s">
        <v>96</v>
      </c>
      <c r="X13" s="4" t="s">
        <v>99</v>
      </c>
      <c r="Y13" s="4">
        <v>710</v>
      </c>
      <c r="Z13" s="4">
        <v>1015.3</v>
      </c>
    </row>
    <row r="14" spans="1:26" ht="18" customHeight="1" x14ac:dyDescent="0.3">
      <c r="A14" s="4">
        <v>2022</v>
      </c>
      <c r="B14" s="4" t="s">
        <v>4</v>
      </c>
      <c r="C14" s="5">
        <v>365892</v>
      </c>
      <c r="D14" s="6">
        <v>524449.6399999999</v>
      </c>
      <c r="F14" s="1">
        <v>2020</v>
      </c>
      <c r="G14" s="1" t="s">
        <v>43</v>
      </c>
      <c r="H14" s="1" t="s">
        <v>16</v>
      </c>
      <c r="I14" s="11" t="s">
        <v>15</v>
      </c>
      <c r="J14" s="8">
        <v>7</v>
      </c>
      <c r="K14" s="8">
        <v>3666.3</v>
      </c>
      <c r="L14" s="8">
        <v>224</v>
      </c>
      <c r="M14" s="8">
        <v>733.2600000000001</v>
      </c>
      <c r="N14" s="7" t="s">
        <v>10</v>
      </c>
      <c r="P14" s="4" t="s">
        <v>98</v>
      </c>
      <c r="Q14" s="4">
        <v>2020</v>
      </c>
      <c r="R14" s="4" t="s">
        <v>40</v>
      </c>
      <c r="S14" s="4" t="s">
        <v>92</v>
      </c>
      <c r="T14" s="4" t="s">
        <v>93</v>
      </c>
      <c r="U14" s="4" t="s">
        <v>94</v>
      </c>
      <c r="V14" s="4" t="s">
        <v>95</v>
      </c>
      <c r="W14" s="4" t="s">
        <v>96</v>
      </c>
      <c r="X14" s="4" t="s">
        <v>99</v>
      </c>
      <c r="Y14" s="4">
        <v>763</v>
      </c>
      <c r="Z14" s="4">
        <v>1091.0899999999999</v>
      </c>
    </row>
    <row r="15" spans="1:26" ht="18" customHeight="1" x14ac:dyDescent="0.3">
      <c r="A15" s="4">
        <v>2022</v>
      </c>
      <c r="B15" s="4" t="s">
        <v>6</v>
      </c>
      <c r="C15" s="5">
        <v>188312</v>
      </c>
      <c r="D15" s="6">
        <v>201424.08000000007</v>
      </c>
      <c r="F15" s="1">
        <v>2020</v>
      </c>
      <c r="G15" s="1" t="s">
        <v>43</v>
      </c>
      <c r="H15" s="1" t="s">
        <v>11</v>
      </c>
      <c r="I15" s="10" t="s">
        <v>11</v>
      </c>
      <c r="J15" s="9">
        <v>3</v>
      </c>
      <c r="K15" s="9">
        <v>7260</v>
      </c>
      <c r="L15" s="9">
        <v>7392</v>
      </c>
      <c r="M15" s="8">
        <v>1452</v>
      </c>
      <c r="N15" s="7" t="s">
        <v>10</v>
      </c>
      <c r="P15" s="4" t="s">
        <v>98</v>
      </c>
      <c r="Q15" s="4">
        <v>2020</v>
      </c>
      <c r="R15" s="4" t="s">
        <v>40</v>
      </c>
      <c r="S15" s="4" t="s">
        <v>92</v>
      </c>
      <c r="T15" s="4" t="s">
        <v>93</v>
      </c>
      <c r="U15" s="4" t="s">
        <v>94</v>
      </c>
      <c r="V15" s="4" t="s">
        <v>95</v>
      </c>
      <c r="W15" s="4" t="s">
        <v>96</v>
      </c>
      <c r="X15" s="4" t="s">
        <v>97</v>
      </c>
      <c r="Y15" s="4">
        <v>351</v>
      </c>
      <c r="Z15" s="4">
        <v>501.93</v>
      </c>
    </row>
    <row r="16" spans="1:26" ht="18" customHeight="1" x14ac:dyDescent="0.3">
      <c r="A16" s="4">
        <v>2022</v>
      </c>
      <c r="B16" s="4" t="s">
        <v>5</v>
      </c>
      <c r="C16" s="5">
        <v>387584</v>
      </c>
      <c r="D16" s="6">
        <v>700000</v>
      </c>
      <c r="F16" s="1">
        <v>2020</v>
      </c>
      <c r="G16" s="1" t="s">
        <v>43</v>
      </c>
      <c r="H16" s="1" t="s">
        <v>14</v>
      </c>
      <c r="I16" s="10" t="s">
        <v>13</v>
      </c>
      <c r="J16" s="9">
        <v>3</v>
      </c>
      <c r="K16" s="9">
        <v>5035.0300000000007</v>
      </c>
      <c r="L16" s="9">
        <v>5126.576</v>
      </c>
      <c r="M16" s="8">
        <v>1007.0060000000002</v>
      </c>
      <c r="N16" s="7" t="s">
        <v>10</v>
      </c>
      <c r="P16" s="4" t="s">
        <v>100</v>
      </c>
      <c r="Q16" s="4">
        <v>2020</v>
      </c>
      <c r="R16" s="4" t="s">
        <v>40</v>
      </c>
      <c r="S16" s="4" t="s">
        <v>92</v>
      </c>
      <c r="T16" s="4" t="s">
        <v>93</v>
      </c>
      <c r="U16" s="4" t="s">
        <v>94</v>
      </c>
      <c r="V16" s="4" t="s">
        <v>95</v>
      </c>
      <c r="W16" s="4" t="s">
        <v>96</v>
      </c>
      <c r="X16" s="4" t="s">
        <v>97</v>
      </c>
      <c r="Y16" s="4">
        <v>345</v>
      </c>
      <c r="Z16" s="4">
        <v>493.35</v>
      </c>
    </row>
    <row r="17" spans="1:26" ht="18" customHeight="1" x14ac:dyDescent="0.3">
      <c r="A17" s="4">
        <v>2022</v>
      </c>
      <c r="B17" s="4" t="s">
        <v>7</v>
      </c>
      <c r="C17" s="5">
        <v>178572</v>
      </c>
      <c r="D17" s="6">
        <v>255357.95999999996</v>
      </c>
      <c r="F17" s="1">
        <v>2020</v>
      </c>
      <c r="G17" s="1" t="s">
        <v>42</v>
      </c>
      <c r="H17" s="1" t="s">
        <v>30</v>
      </c>
      <c r="I17" s="11" t="s">
        <v>31</v>
      </c>
      <c r="J17" s="8">
        <v>3566</v>
      </c>
      <c r="K17" s="8">
        <v>5035.0300000000007</v>
      </c>
      <c r="L17" s="8">
        <v>5126.576</v>
      </c>
      <c r="M17" s="8">
        <v>1007.0060000000002</v>
      </c>
      <c r="N17" s="7" t="s">
        <v>10</v>
      </c>
      <c r="P17" s="4" t="s">
        <v>91</v>
      </c>
      <c r="Q17" s="4">
        <v>2020</v>
      </c>
      <c r="R17" s="4" t="s">
        <v>40</v>
      </c>
      <c r="S17" s="4" t="s">
        <v>92</v>
      </c>
      <c r="T17" s="4" t="s">
        <v>93</v>
      </c>
      <c r="U17" s="4" t="s">
        <v>94</v>
      </c>
      <c r="V17" s="4" t="s">
        <v>95</v>
      </c>
      <c r="W17" s="4" t="s">
        <v>96</v>
      </c>
      <c r="X17" s="4" t="s">
        <v>97</v>
      </c>
      <c r="Y17" s="4">
        <v>339</v>
      </c>
      <c r="Z17" s="4">
        <v>484.77</v>
      </c>
    </row>
    <row r="18" spans="1:26" ht="18" customHeight="1" x14ac:dyDescent="0.3">
      <c r="A18" s="4">
        <v>2022</v>
      </c>
      <c r="B18" s="4" t="s">
        <v>8</v>
      </c>
      <c r="C18" s="5">
        <v>127296</v>
      </c>
      <c r="D18" s="6">
        <v>181256.00000000003</v>
      </c>
      <c r="F18" s="1">
        <v>2020</v>
      </c>
      <c r="G18" s="1" t="s">
        <v>42</v>
      </c>
      <c r="H18" s="1" t="s">
        <v>30</v>
      </c>
      <c r="I18" s="11" t="s">
        <v>29</v>
      </c>
      <c r="J18" s="8">
        <v>2498</v>
      </c>
      <c r="K18" s="8">
        <v>8800</v>
      </c>
      <c r="L18" s="8">
        <v>8960</v>
      </c>
      <c r="M18" s="8">
        <v>1760</v>
      </c>
      <c r="N18" s="7" t="s">
        <v>10</v>
      </c>
      <c r="P18" s="4" t="s">
        <v>98</v>
      </c>
      <c r="Q18" s="4">
        <v>2020</v>
      </c>
      <c r="R18" s="4" t="s">
        <v>40</v>
      </c>
      <c r="S18" s="4" t="s">
        <v>92</v>
      </c>
      <c r="T18" s="4" t="s">
        <v>93</v>
      </c>
      <c r="U18" s="4" t="s">
        <v>94</v>
      </c>
      <c r="V18" s="4" t="s">
        <v>95</v>
      </c>
      <c r="W18" s="4" t="s">
        <v>96</v>
      </c>
      <c r="X18" s="4" t="s">
        <v>99</v>
      </c>
      <c r="Y18" s="4">
        <v>237</v>
      </c>
      <c r="Z18" s="4">
        <v>338.90999999999997</v>
      </c>
    </row>
    <row r="19" spans="1:26" ht="18" customHeight="1" x14ac:dyDescent="0.3">
      <c r="A19" s="4">
        <v>2022</v>
      </c>
      <c r="B19" s="4" t="s">
        <v>9</v>
      </c>
      <c r="C19" s="5">
        <v>125136</v>
      </c>
      <c r="D19" s="6">
        <v>199811.0399999998</v>
      </c>
      <c r="F19" s="1">
        <v>2020</v>
      </c>
      <c r="G19" s="1" t="s">
        <v>42</v>
      </c>
      <c r="H19" s="1" t="s">
        <v>16</v>
      </c>
      <c r="I19" s="11" t="s">
        <v>28</v>
      </c>
      <c r="J19" s="8">
        <v>1245</v>
      </c>
      <c r="K19" s="8">
        <v>5034.92</v>
      </c>
      <c r="L19" s="8">
        <v>5126.4639999999999</v>
      </c>
      <c r="M19" s="8">
        <v>1006.984</v>
      </c>
      <c r="N19" s="7" t="s">
        <v>10</v>
      </c>
      <c r="P19" s="4" t="s">
        <v>98</v>
      </c>
      <c r="Q19" s="4">
        <v>2020</v>
      </c>
      <c r="R19" s="4" t="s">
        <v>40</v>
      </c>
      <c r="S19" s="4" t="s">
        <v>92</v>
      </c>
      <c r="T19" s="4" t="s">
        <v>93</v>
      </c>
      <c r="U19" s="4" t="s">
        <v>94</v>
      </c>
      <c r="V19" s="4" t="s">
        <v>95</v>
      </c>
      <c r="W19" s="4" t="s">
        <v>96</v>
      </c>
      <c r="X19" s="4" t="s">
        <v>99</v>
      </c>
      <c r="Y19" s="4">
        <v>749</v>
      </c>
      <c r="Z19" s="4">
        <v>526.24</v>
      </c>
    </row>
    <row r="20" spans="1:26" ht="18" customHeight="1" x14ac:dyDescent="0.3">
      <c r="A20" s="4">
        <v>2023</v>
      </c>
      <c r="B20" s="4" t="s">
        <v>4</v>
      </c>
      <c r="C20" s="5">
        <v>204528</v>
      </c>
      <c r="D20" s="6">
        <v>292475.04000000004</v>
      </c>
      <c r="F20" s="1">
        <v>2020</v>
      </c>
      <c r="G20" s="1" t="s">
        <v>42</v>
      </c>
      <c r="H20" s="1" t="s">
        <v>25</v>
      </c>
      <c r="I20" s="10" t="s">
        <v>27</v>
      </c>
      <c r="J20" s="9">
        <v>644</v>
      </c>
      <c r="K20" s="9">
        <v>6317.85</v>
      </c>
      <c r="L20" s="9">
        <v>6432.72</v>
      </c>
      <c r="M20" s="8">
        <v>1263.5700000000002</v>
      </c>
      <c r="N20" s="7" t="s">
        <v>10</v>
      </c>
      <c r="P20" s="4" t="s">
        <v>101</v>
      </c>
      <c r="Q20" s="4">
        <v>2020</v>
      </c>
      <c r="R20" s="4" t="s">
        <v>40</v>
      </c>
      <c r="S20" s="4" t="s">
        <v>92</v>
      </c>
      <c r="T20" s="4" t="s">
        <v>93</v>
      </c>
      <c r="U20" s="4" t="s">
        <v>94</v>
      </c>
      <c r="V20" s="4" t="s">
        <v>95</v>
      </c>
      <c r="W20" s="4" t="s">
        <v>96</v>
      </c>
      <c r="X20" s="4" t="s">
        <v>99</v>
      </c>
      <c r="Y20" s="4">
        <v>803</v>
      </c>
      <c r="Z20" s="4">
        <v>526.24</v>
      </c>
    </row>
    <row r="21" spans="1:26" ht="18" customHeight="1" x14ac:dyDescent="0.3">
      <c r="A21" s="4">
        <v>2023</v>
      </c>
      <c r="B21" s="4" t="s">
        <v>7</v>
      </c>
      <c r="C21" s="5">
        <v>129304</v>
      </c>
      <c r="D21" s="6">
        <v>184904.72</v>
      </c>
      <c r="F21" s="1">
        <v>2020</v>
      </c>
      <c r="G21" s="1" t="s">
        <v>42</v>
      </c>
      <c r="H21" s="1" t="s">
        <v>23</v>
      </c>
      <c r="I21" s="10" t="s">
        <v>26</v>
      </c>
      <c r="J21" s="9">
        <v>643</v>
      </c>
      <c r="K21" s="9">
        <v>7000</v>
      </c>
      <c r="L21" s="9">
        <v>7840</v>
      </c>
      <c r="M21" s="8">
        <v>1400</v>
      </c>
      <c r="N21" s="7" t="s">
        <v>10</v>
      </c>
      <c r="P21" s="4" t="s">
        <v>91</v>
      </c>
      <c r="Q21" s="4">
        <v>2020</v>
      </c>
      <c r="R21" s="4" t="s">
        <v>40</v>
      </c>
      <c r="S21" s="4" t="s">
        <v>92</v>
      </c>
      <c r="T21" s="4" t="s">
        <v>93</v>
      </c>
      <c r="U21" s="4" t="s">
        <v>94</v>
      </c>
      <c r="V21" s="4" t="s">
        <v>95</v>
      </c>
      <c r="W21" s="4" t="s">
        <v>96</v>
      </c>
      <c r="X21" s="4" t="s">
        <v>99</v>
      </c>
      <c r="Y21" s="4">
        <v>235</v>
      </c>
      <c r="Z21" s="4">
        <v>336.05</v>
      </c>
    </row>
    <row r="22" spans="1:26" ht="18" customHeight="1" x14ac:dyDescent="0.3">
      <c r="A22" s="4">
        <v>2023</v>
      </c>
      <c r="B22" s="4" t="s">
        <v>5</v>
      </c>
      <c r="C22" s="5">
        <v>127904</v>
      </c>
      <c r="D22" s="6">
        <v>182902.72000000003</v>
      </c>
      <c r="F22" s="1">
        <v>2020</v>
      </c>
      <c r="G22" s="1" t="s">
        <v>42</v>
      </c>
      <c r="H22" s="1" t="s">
        <v>25</v>
      </c>
      <c r="I22" s="10" t="s">
        <v>24</v>
      </c>
      <c r="J22" s="9">
        <v>455</v>
      </c>
      <c r="K22" s="9">
        <v>4578.6000000000004</v>
      </c>
      <c r="L22" s="9">
        <v>5128.0320000000002</v>
      </c>
      <c r="M22" s="8">
        <v>915.72000000000014</v>
      </c>
      <c r="N22" s="7" t="s">
        <v>10</v>
      </c>
      <c r="P22" s="4" t="s">
        <v>91</v>
      </c>
      <c r="Q22" s="4">
        <v>2020</v>
      </c>
      <c r="R22" s="4" t="s">
        <v>40</v>
      </c>
      <c r="S22" s="4" t="s">
        <v>92</v>
      </c>
      <c r="T22" s="4" t="s">
        <v>93</v>
      </c>
      <c r="U22" s="4" t="s">
        <v>94</v>
      </c>
      <c r="V22" s="4" t="s">
        <v>95</v>
      </c>
      <c r="W22" s="4" t="s">
        <v>96</v>
      </c>
      <c r="X22" s="4" t="s">
        <v>99</v>
      </c>
      <c r="Y22" s="4">
        <v>283</v>
      </c>
      <c r="Z22" s="4">
        <v>404.69</v>
      </c>
    </row>
    <row r="23" spans="1:26" ht="18" customHeight="1" x14ac:dyDescent="0.3">
      <c r="A23" s="4">
        <v>2023</v>
      </c>
      <c r="B23" s="4" t="s">
        <v>6</v>
      </c>
      <c r="C23" s="5">
        <v>219404</v>
      </c>
      <c r="D23" s="6">
        <v>212626.8</v>
      </c>
      <c r="F23" s="1">
        <v>2020</v>
      </c>
      <c r="G23" s="1" t="s">
        <v>42</v>
      </c>
      <c r="H23" s="1" t="s">
        <v>23</v>
      </c>
      <c r="I23" s="10" t="s">
        <v>22</v>
      </c>
      <c r="J23" s="12">
        <v>345</v>
      </c>
      <c r="K23" s="12">
        <v>7000</v>
      </c>
      <c r="L23" s="12">
        <v>7840</v>
      </c>
      <c r="M23" s="8">
        <v>1400</v>
      </c>
      <c r="N23" s="7" t="s">
        <v>10</v>
      </c>
      <c r="P23" s="4" t="s">
        <v>100</v>
      </c>
      <c r="Q23" s="4">
        <v>2020</v>
      </c>
      <c r="R23" s="4" t="s">
        <v>40</v>
      </c>
      <c r="S23" s="4" t="s">
        <v>92</v>
      </c>
      <c r="T23" s="4" t="s">
        <v>93</v>
      </c>
      <c r="U23" s="4" t="s">
        <v>94</v>
      </c>
      <c r="V23" s="4" t="s">
        <v>95</v>
      </c>
      <c r="W23" s="4" t="s">
        <v>96</v>
      </c>
      <c r="X23" s="4" t="s">
        <v>99</v>
      </c>
      <c r="Y23" s="4">
        <v>211</v>
      </c>
      <c r="Z23" s="4">
        <v>301.73</v>
      </c>
    </row>
    <row r="24" spans="1:26" ht="18" customHeight="1" x14ac:dyDescent="0.3">
      <c r="A24" s="4">
        <v>2023</v>
      </c>
      <c r="B24" s="4" t="s">
        <v>9</v>
      </c>
      <c r="C24" s="5">
        <v>73912</v>
      </c>
      <c r="D24" s="6">
        <v>130072.80000000012</v>
      </c>
      <c r="F24" s="1">
        <v>2020</v>
      </c>
      <c r="G24" s="1" t="s">
        <v>42</v>
      </c>
      <c r="H24" s="1" t="s">
        <v>16</v>
      </c>
      <c r="I24" s="11" t="s">
        <v>21</v>
      </c>
      <c r="J24" s="8">
        <v>122</v>
      </c>
      <c r="K24" s="8">
        <v>100</v>
      </c>
      <c r="L24" s="8">
        <v>112</v>
      </c>
      <c r="M24" s="8">
        <v>20</v>
      </c>
      <c r="N24" s="7" t="s">
        <v>10</v>
      </c>
      <c r="P24" s="4" t="s">
        <v>91</v>
      </c>
      <c r="Q24" s="4">
        <v>2020</v>
      </c>
      <c r="R24" s="4" t="s">
        <v>40</v>
      </c>
      <c r="S24" s="4" t="s">
        <v>92</v>
      </c>
      <c r="T24" s="4" t="s">
        <v>93</v>
      </c>
      <c r="U24" s="4" t="s">
        <v>94</v>
      </c>
      <c r="V24" s="4" t="s">
        <v>95</v>
      </c>
      <c r="W24" s="4" t="s">
        <v>96</v>
      </c>
      <c r="X24" s="4" t="s">
        <v>97</v>
      </c>
      <c r="Y24" s="4">
        <v>876</v>
      </c>
      <c r="Z24" s="4">
        <v>1252.68</v>
      </c>
    </row>
    <row r="25" spans="1:26" ht="18" customHeight="1" x14ac:dyDescent="0.3">
      <c r="A25" s="4">
        <v>2023</v>
      </c>
      <c r="B25" s="4" t="s">
        <v>8</v>
      </c>
      <c r="C25" s="5">
        <v>71992</v>
      </c>
      <c r="D25" s="6">
        <v>104238.15999999999</v>
      </c>
      <c r="F25" s="1">
        <v>2020</v>
      </c>
      <c r="G25" s="1" t="s">
        <v>42</v>
      </c>
      <c r="H25" s="1" t="s">
        <v>14</v>
      </c>
      <c r="I25" s="10" t="s">
        <v>20</v>
      </c>
      <c r="J25" s="9">
        <v>78</v>
      </c>
      <c r="K25" s="9">
        <v>4577.2</v>
      </c>
      <c r="L25" s="9">
        <v>5126.4639999999999</v>
      </c>
      <c r="M25" s="8">
        <v>915.44</v>
      </c>
      <c r="N25" s="7" t="s">
        <v>10</v>
      </c>
      <c r="P25" s="4" t="s">
        <v>91</v>
      </c>
      <c r="Q25" s="4">
        <v>2020</v>
      </c>
      <c r="R25" s="4" t="s">
        <v>40</v>
      </c>
      <c r="S25" s="4" t="s">
        <v>92</v>
      </c>
      <c r="T25" s="4" t="s">
        <v>93</v>
      </c>
      <c r="U25" s="4" t="s">
        <v>94</v>
      </c>
      <c r="V25" s="4" t="s">
        <v>95</v>
      </c>
      <c r="W25" s="4" t="s">
        <v>96</v>
      </c>
      <c r="X25" s="4" t="s">
        <v>97</v>
      </c>
      <c r="Y25" s="4">
        <v>877</v>
      </c>
      <c r="Z25" s="4">
        <v>1254.1100000000001</v>
      </c>
    </row>
    <row r="26" spans="1:26" ht="18" customHeight="1" x14ac:dyDescent="0.3">
      <c r="A26" s="4">
        <v>2024</v>
      </c>
      <c r="B26" s="4" t="s">
        <v>4</v>
      </c>
      <c r="C26" s="5">
        <v>190380</v>
      </c>
      <c r="D26" s="6">
        <v>272243.39999999997</v>
      </c>
      <c r="F26" s="1">
        <v>2020</v>
      </c>
      <c r="G26" s="1" t="s">
        <v>42</v>
      </c>
      <c r="H26" s="1" t="s">
        <v>14</v>
      </c>
      <c r="I26" s="10" t="s">
        <v>19</v>
      </c>
      <c r="J26" s="9">
        <v>76</v>
      </c>
      <c r="K26" s="9">
        <v>4576.8999999999996</v>
      </c>
      <c r="L26" s="9">
        <v>5126.1279999999997</v>
      </c>
      <c r="M26" s="8">
        <v>915.38</v>
      </c>
      <c r="N26" s="7" t="s">
        <v>10</v>
      </c>
      <c r="P26" s="4" t="s">
        <v>91</v>
      </c>
      <c r="Q26" s="4">
        <v>2020</v>
      </c>
      <c r="R26" s="4" t="s">
        <v>40</v>
      </c>
      <c r="S26" s="4" t="s">
        <v>92</v>
      </c>
      <c r="T26" s="4" t="s">
        <v>93</v>
      </c>
      <c r="U26" s="4" t="s">
        <v>94</v>
      </c>
      <c r="V26" s="4" t="s">
        <v>95</v>
      </c>
      <c r="W26" s="4" t="s">
        <v>96</v>
      </c>
      <c r="X26" s="4" t="s">
        <v>97</v>
      </c>
      <c r="Y26" s="4">
        <v>878</v>
      </c>
      <c r="Z26" s="4">
        <v>1255.54</v>
      </c>
    </row>
    <row r="27" spans="1:26" ht="18" customHeight="1" x14ac:dyDescent="0.3">
      <c r="A27" s="4">
        <v>2024</v>
      </c>
      <c r="B27" s="4" t="s">
        <v>6</v>
      </c>
      <c r="C27" s="5">
        <v>112620</v>
      </c>
      <c r="D27" s="6">
        <v>107044.07999999994</v>
      </c>
      <c r="F27" s="1">
        <v>2020</v>
      </c>
      <c r="G27" s="1" t="s">
        <v>42</v>
      </c>
      <c r="H27" s="1" t="s">
        <v>14</v>
      </c>
      <c r="I27" s="10" t="s">
        <v>18</v>
      </c>
      <c r="J27" s="9">
        <v>46</v>
      </c>
      <c r="K27" s="9">
        <v>200</v>
      </c>
      <c r="L27" s="9">
        <v>224</v>
      </c>
      <c r="M27" s="8">
        <v>40</v>
      </c>
      <c r="N27" s="7" t="s">
        <v>10</v>
      </c>
      <c r="P27" s="4" t="s">
        <v>100</v>
      </c>
      <c r="Q27" s="4">
        <v>2020</v>
      </c>
      <c r="R27" s="4" t="s">
        <v>40</v>
      </c>
      <c r="S27" s="4" t="s">
        <v>92</v>
      </c>
      <c r="T27" s="4" t="s">
        <v>93</v>
      </c>
      <c r="U27" s="4" t="s">
        <v>94</v>
      </c>
      <c r="V27" s="4" t="s">
        <v>95</v>
      </c>
      <c r="W27" s="4" t="s">
        <v>96</v>
      </c>
      <c r="X27" s="4" t="s">
        <v>99</v>
      </c>
      <c r="Y27" s="4">
        <v>281</v>
      </c>
      <c r="Z27" s="4">
        <v>401.83</v>
      </c>
    </row>
    <row r="28" spans="1:26" ht="18" customHeight="1" x14ac:dyDescent="0.3">
      <c r="A28" s="4">
        <v>2024</v>
      </c>
      <c r="B28" s="4" t="s">
        <v>5</v>
      </c>
      <c r="C28" s="5">
        <v>109940</v>
      </c>
      <c r="D28" s="6">
        <v>157214.20000000007</v>
      </c>
      <c r="F28" s="1">
        <v>2020</v>
      </c>
      <c r="G28" s="1" t="s">
        <v>42</v>
      </c>
      <c r="H28" s="1" t="s">
        <v>14</v>
      </c>
      <c r="I28" s="10" t="s">
        <v>17</v>
      </c>
      <c r="J28" s="9">
        <v>34</v>
      </c>
      <c r="K28" s="9">
        <v>4576.8</v>
      </c>
      <c r="L28" s="9">
        <v>5126.0160000000005</v>
      </c>
      <c r="M28" s="8">
        <v>915.36000000000013</v>
      </c>
      <c r="N28" s="7" t="s">
        <v>10</v>
      </c>
      <c r="P28" s="4" t="s">
        <v>98</v>
      </c>
      <c r="Q28" s="4">
        <v>2020</v>
      </c>
      <c r="R28" s="4" t="s">
        <v>40</v>
      </c>
      <c r="S28" s="4" t="s">
        <v>92</v>
      </c>
      <c r="T28" s="4" t="s">
        <v>93</v>
      </c>
      <c r="U28" s="4" t="s">
        <v>94</v>
      </c>
      <c r="V28" s="4" t="s">
        <v>95</v>
      </c>
      <c r="W28" s="4" t="s">
        <v>96</v>
      </c>
      <c r="X28" s="4" t="s">
        <v>99</v>
      </c>
      <c r="Y28" s="4">
        <v>772</v>
      </c>
      <c r="Z28" s="4">
        <v>1103.96</v>
      </c>
    </row>
    <row r="29" spans="1:26" ht="18" customHeight="1" x14ac:dyDescent="0.3">
      <c r="A29" s="4">
        <v>2024</v>
      </c>
      <c r="B29" s="4" t="s">
        <v>7</v>
      </c>
      <c r="C29" s="5">
        <v>106948</v>
      </c>
      <c r="D29" s="6">
        <v>152935.63999999998</v>
      </c>
      <c r="F29" s="1">
        <v>2020</v>
      </c>
      <c r="G29" s="1" t="s">
        <v>42</v>
      </c>
      <c r="H29" s="1" t="s">
        <v>16</v>
      </c>
      <c r="I29" s="11" t="s">
        <v>15</v>
      </c>
      <c r="J29" s="8">
        <v>7</v>
      </c>
      <c r="K29" s="8">
        <v>200</v>
      </c>
      <c r="L29" s="8">
        <v>224</v>
      </c>
      <c r="M29" s="8">
        <v>40</v>
      </c>
      <c r="N29" s="7" t="s">
        <v>10</v>
      </c>
      <c r="P29" s="4" t="s">
        <v>91</v>
      </c>
      <c r="Q29" s="4">
        <v>2020</v>
      </c>
      <c r="R29" s="4" t="s">
        <v>36</v>
      </c>
      <c r="S29" s="4" t="s">
        <v>92</v>
      </c>
      <c r="T29" s="4" t="s">
        <v>93</v>
      </c>
      <c r="U29" s="4" t="s">
        <v>94</v>
      </c>
      <c r="V29" s="4" t="s">
        <v>95</v>
      </c>
      <c r="W29" s="4" t="s">
        <v>96</v>
      </c>
      <c r="X29" s="4" t="s">
        <v>97</v>
      </c>
      <c r="Y29" s="4">
        <v>290</v>
      </c>
      <c r="Z29" s="4">
        <v>414.7</v>
      </c>
    </row>
    <row r="30" spans="1:26" ht="18" customHeight="1" x14ac:dyDescent="0.3">
      <c r="A30" s="4">
        <v>2024</v>
      </c>
      <c r="B30" s="4" t="s">
        <v>9</v>
      </c>
      <c r="C30" s="5">
        <v>62256</v>
      </c>
      <c r="D30" s="6">
        <v>100660.56000000013</v>
      </c>
      <c r="F30" s="1">
        <v>2020</v>
      </c>
      <c r="G30" s="1" t="s">
        <v>42</v>
      </c>
      <c r="H30" s="1" t="s">
        <v>14</v>
      </c>
      <c r="I30" s="10" t="s">
        <v>13</v>
      </c>
      <c r="J30" s="9">
        <v>3</v>
      </c>
      <c r="K30" s="9">
        <v>4577.3</v>
      </c>
      <c r="L30" s="9">
        <v>5126.576</v>
      </c>
      <c r="M30" s="8">
        <v>915.46</v>
      </c>
      <c r="N30" s="7" t="s">
        <v>10</v>
      </c>
      <c r="P30" s="4" t="s">
        <v>91</v>
      </c>
      <c r="Q30" s="4">
        <v>2020</v>
      </c>
      <c r="R30" s="4" t="s">
        <v>36</v>
      </c>
      <c r="S30" s="4" t="s">
        <v>92</v>
      </c>
      <c r="T30" s="4" t="s">
        <v>93</v>
      </c>
      <c r="U30" s="4" t="s">
        <v>94</v>
      </c>
      <c r="V30" s="4" t="s">
        <v>95</v>
      </c>
      <c r="W30" s="4" t="s">
        <v>96</v>
      </c>
      <c r="X30" s="4" t="s">
        <v>97</v>
      </c>
      <c r="Y30" s="4">
        <v>284</v>
      </c>
      <c r="Z30" s="4">
        <v>406.12</v>
      </c>
    </row>
    <row r="31" spans="1:26" ht="18" customHeight="1" x14ac:dyDescent="0.3">
      <c r="A31" s="4">
        <v>2024</v>
      </c>
      <c r="B31" s="4" t="s">
        <v>8</v>
      </c>
      <c r="C31" s="5">
        <v>62240</v>
      </c>
      <c r="D31" s="6">
        <v>90151.200000000041</v>
      </c>
      <c r="F31" s="1">
        <v>2020</v>
      </c>
      <c r="G31" s="1" t="s">
        <v>42</v>
      </c>
      <c r="H31" s="1" t="s">
        <v>11</v>
      </c>
      <c r="I31" s="10" t="s">
        <v>11</v>
      </c>
      <c r="J31" s="9">
        <v>2</v>
      </c>
      <c r="K31" s="9">
        <v>6600</v>
      </c>
      <c r="L31" s="9">
        <v>7392</v>
      </c>
      <c r="M31" s="8">
        <v>1320</v>
      </c>
      <c r="N31" s="7" t="s">
        <v>10</v>
      </c>
      <c r="P31" s="4" t="s">
        <v>102</v>
      </c>
      <c r="Q31" s="4">
        <v>2020</v>
      </c>
      <c r="R31" s="4" t="s">
        <v>36</v>
      </c>
      <c r="S31" s="4" t="s">
        <v>92</v>
      </c>
      <c r="T31" s="4" t="s">
        <v>93</v>
      </c>
      <c r="U31" s="4" t="s">
        <v>94</v>
      </c>
      <c r="V31" s="4" t="s">
        <v>95</v>
      </c>
      <c r="W31" s="4" t="s">
        <v>96</v>
      </c>
      <c r="X31" s="4" t="s">
        <v>97</v>
      </c>
      <c r="Y31" s="4">
        <v>278</v>
      </c>
      <c r="Z31" s="4">
        <v>397.53999999999996</v>
      </c>
    </row>
    <row r="32" spans="1:26" ht="18" customHeight="1" x14ac:dyDescent="0.3">
      <c r="F32" s="1">
        <v>2020</v>
      </c>
      <c r="G32" s="1" t="s">
        <v>41</v>
      </c>
      <c r="H32" s="1" t="s">
        <v>30</v>
      </c>
      <c r="I32" s="11" t="s">
        <v>31</v>
      </c>
      <c r="J32" s="8">
        <v>3566</v>
      </c>
      <c r="K32" s="8">
        <v>4577.3</v>
      </c>
      <c r="L32" s="8">
        <v>5126.576</v>
      </c>
      <c r="M32" s="8">
        <v>915.46</v>
      </c>
      <c r="N32" s="7" t="s">
        <v>10</v>
      </c>
      <c r="P32" s="4" t="s">
        <v>98</v>
      </c>
      <c r="Q32" s="4">
        <v>2020</v>
      </c>
      <c r="R32" s="4" t="s">
        <v>36</v>
      </c>
      <c r="S32" s="4" t="s">
        <v>92</v>
      </c>
      <c r="T32" s="4" t="s">
        <v>93</v>
      </c>
      <c r="U32" s="4" t="s">
        <v>94</v>
      </c>
      <c r="V32" s="4" t="s">
        <v>95</v>
      </c>
      <c r="W32" s="4" t="s">
        <v>96</v>
      </c>
      <c r="X32" s="4" t="s">
        <v>99</v>
      </c>
      <c r="Y32" s="4">
        <v>212</v>
      </c>
      <c r="Z32" s="4">
        <v>303.15999999999997</v>
      </c>
    </row>
    <row r="33" spans="6:26" ht="18" customHeight="1" x14ac:dyDescent="0.3">
      <c r="F33" s="1">
        <v>2020</v>
      </c>
      <c r="G33" s="1" t="s">
        <v>41</v>
      </c>
      <c r="H33" s="1" t="s">
        <v>30</v>
      </c>
      <c r="I33" s="11" t="s">
        <v>29</v>
      </c>
      <c r="J33" s="8">
        <v>2498</v>
      </c>
      <c r="K33" s="8">
        <v>8000</v>
      </c>
      <c r="L33" s="8">
        <v>8960</v>
      </c>
      <c r="M33" s="8">
        <v>1600</v>
      </c>
      <c r="N33" s="7" t="s">
        <v>10</v>
      </c>
      <c r="P33" s="4" t="s">
        <v>91</v>
      </c>
      <c r="Q33" s="4">
        <v>2020</v>
      </c>
      <c r="R33" s="4" t="s">
        <v>36</v>
      </c>
      <c r="S33" s="4" t="s">
        <v>92</v>
      </c>
      <c r="T33" s="4" t="s">
        <v>93</v>
      </c>
      <c r="U33" s="4" t="s">
        <v>94</v>
      </c>
      <c r="V33" s="4" t="s">
        <v>95</v>
      </c>
      <c r="W33" s="4" t="s">
        <v>96</v>
      </c>
      <c r="X33" s="4" t="s">
        <v>99</v>
      </c>
      <c r="Y33" s="4">
        <v>260</v>
      </c>
      <c r="Z33" s="4">
        <v>371.8</v>
      </c>
    </row>
    <row r="34" spans="6:26" ht="18" customHeight="1" x14ac:dyDescent="0.3">
      <c r="F34" s="1">
        <v>2020</v>
      </c>
      <c r="G34" s="1" t="s">
        <v>41</v>
      </c>
      <c r="H34" s="1" t="s">
        <v>16</v>
      </c>
      <c r="I34" s="11" t="s">
        <v>28</v>
      </c>
      <c r="J34" s="8">
        <v>1245</v>
      </c>
      <c r="K34" s="8">
        <v>4577.2</v>
      </c>
      <c r="L34" s="8">
        <v>5126.4639999999999</v>
      </c>
      <c r="M34" s="8">
        <v>915.44</v>
      </c>
      <c r="N34" s="7" t="s">
        <v>10</v>
      </c>
      <c r="P34" s="4" t="s">
        <v>91</v>
      </c>
      <c r="Q34" s="4">
        <v>2020</v>
      </c>
      <c r="R34" s="4" t="s">
        <v>36</v>
      </c>
      <c r="S34" s="4" t="s">
        <v>92</v>
      </c>
      <c r="T34" s="4" t="s">
        <v>93</v>
      </c>
      <c r="U34" s="4" t="s">
        <v>94</v>
      </c>
      <c r="V34" s="4" t="s">
        <v>95</v>
      </c>
      <c r="W34" s="4" t="s">
        <v>96</v>
      </c>
      <c r="X34" s="4" t="s">
        <v>99</v>
      </c>
      <c r="Y34" s="4">
        <v>188</v>
      </c>
      <c r="Z34" s="4">
        <v>268.84000000000003</v>
      </c>
    </row>
    <row r="35" spans="6:26" ht="18" customHeight="1" x14ac:dyDescent="0.3">
      <c r="F35" s="1">
        <v>2020</v>
      </c>
      <c r="G35" s="1" t="s">
        <v>41</v>
      </c>
      <c r="H35" s="1" t="s">
        <v>25</v>
      </c>
      <c r="I35" s="10" t="s">
        <v>27</v>
      </c>
      <c r="J35" s="9">
        <v>644</v>
      </c>
      <c r="K35" s="9">
        <v>5743.5</v>
      </c>
      <c r="L35" s="9">
        <v>6432.72</v>
      </c>
      <c r="M35" s="8">
        <v>1148.7</v>
      </c>
      <c r="N35" s="7" t="s">
        <v>10</v>
      </c>
      <c r="P35" s="4" t="s">
        <v>100</v>
      </c>
      <c r="Q35" s="4">
        <v>2020</v>
      </c>
      <c r="R35" s="4" t="s">
        <v>36</v>
      </c>
      <c r="S35" s="4" t="s">
        <v>92</v>
      </c>
      <c r="T35" s="4" t="s">
        <v>93</v>
      </c>
      <c r="U35" s="4" t="s">
        <v>94</v>
      </c>
      <c r="V35" s="4" t="s">
        <v>95</v>
      </c>
      <c r="W35" s="4" t="s">
        <v>96</v>
      </c>
      <c r="X35" s="4" t="s">
        <v>99</v>
      </c>
      <c r="Y35" s="4">
        <v>214</v>
      </c>
      <c r="Z35" s="4">
        <v>306.02</v>
      </c>
    </row>
    <row r="36" spans="6:26" ht="18" customHeight="1" x14ac:dyDescent="0.3">
      <c r="F36" s="1">
        <v>2020</v>
      </c>
      <c r="G36" s="1" t="s">
        <v>41</v>
      </c>
      <c r="H36" s="1" t="s">
        <v>23</v>
      </c>
      <c r="I36" s="10" t="s">
        <v>26</v>
      </c>
      <c r="J36" s="9">
        <v>643</v>
      </c>
      <c r="K36" s="9">
        <v>7000</v>
      </c>
      <c r="L36" s="9">
        <v>7840</v>
      </c>
      <c r="M36" s="8">
        <v>1400</v>
      </c>
      <c r="N36" s="7" t="s">
        <v>10</v>
      </c>
      <c r="P36" s="4" t="s">
        <v>98</v>
      </c>
      <c r="Q36" s="4">
        <v>2020</v>
      </c>
      <c r="R36" s="4" t="s">
        <v>36</v>
      </c>
      <c r="S36" s="4" t="s">
        <v>92</v>
      </c>
      <c r="T36" s="4" t="s">
        <v>93</v>
      </c>
      <c r="U36" s="4" t="s">
        <v>94</v>
      </c>
      <c r="V36" s="4" t="s">
        <v>95</v>
      </c>
      <c r="W36" s="4" t="s">
        <v>96</v>
      </c>
      <c r="X36" s="4" t="s">
        <v>99</v>
      </c>
      <c r="Y36" s="4">
        <v>262</v>
      </c>
      <c r="Z36" s="4">
        <v>374.65999999999997</v>
      </c>
    </row>
    <row r="37" spans="6:26" ht="18" customHeight="1" x14ac:dyDescent="0.3">
      <c r="F37" s="1">
        <v>2020</v>
      </c>
      <c r="G37" s="1" t="s">
        <v>41</v>
      </c>
      <c r="H37" s="1" t="s">
        <v>25</v>
      </c>
      <c r="I37" s="10" t="s">
        <v>24</v>
      </c>
      <c r="J37" s="9">
        <v>455</v>
      </c>
      <c r="K37" s="9">
        <v>4578.6000000000004</v>
      </c>
      <c r="L37" s="9">
        <v>5128.0320000000002</v>
      </c>
      <c r="M37" s="8">
        <v>915.72000000000014</v>
      </c>
      <c r="N37" s="7" t="s">
        <v>10</v>
      </c>
      <c r="P37" s="4" t="s">
        <v>100</v>
      </c>
      <c r="Q37" s="4">
        <v>2020</v>
      </c>
      <c r="R37" s="4" t="s">
        <v>36</v>
      </c>
      <c r="S37" s="4" t="s">
        <v>92</v>
      </c>
      <c r="T37" s="4" t="s">
        <v>93</v>
      </c>
      <c r="U37" s="4" t="s">
        <v>94</v>
      </c>
      <c r="V37" s="4" t="s">
        <v>95</v>
      </c>
      <c r="W37" s="4" t="s">
        <v>96</v>
      </c>
      <c r="X37" s="4" t="s">
        <v>99</v>
      </c>
      <c r="Y37" s="4">
        <v>190</v>
      </c>
      <c r="Z37" s="4">
        <v>271.7</v>
      </c>
    </row>
    <row r="38" spans="6:26" ht="18" customHeight="1" x14ac:dyDescent="0.3">
      <c r="F38" s="1">
        <v>2020</v>
      </c>
      <c r="G38" s="1" t="s">
        <v>41</v>
      </c>
      <c r="H38" s="1" t="s">
        <v>23</v>
      </c>
      <c r="I38" s="10" t="s">
        <v>22</v>
      </c>
      <c r="J38" s="12">
        <v>345</v>
      </c>
      <c r="K38" s="12">
        <v>7000</v>
      </c>
      <c r="L38" s="12">
        <v>7840</v>
      </c>
      <c r="M38" s="8">
        <v>1400</v>
      </c>
      <c r="N38" s="7" t="s">
        <v>10</v>
      </c>
      <c r="P38" s="4" t="s">
        <v>101</v>
      </c>
      <c r="Q38" s="4">
        <v>2020</v>
      </c>
      <c r="R38" s="4" t="s">
        <v>36</v>
      </c>
      <c r="S38" s="4" t="s">
        <v>92</v>
      </c>
      <c r="T38" s="4" t="s">
        <v>93</v>
      </c>
      <c r="U38" s="4" t="s">
        <v>94</v>
      </c>
      <c r="V38" s="4" t="s">
        <v>95</v>
      </c>
      <c r="W38" s="4" t="s">
        <v>96</v>
      </c>
      <c r="X38" s="4" t="s">
        <v>99</v>
      </c>
      <c r="Y38" s="4">
        <v>288</v>
      </c>
      <c r="Z38" s="4">
        <v>526.24</v>
      </c>
    </row>
    <row r="39" spans="6:26" ht="18" customHeight="1" x14ac:dyDescent="0.3">
      <c r="F39" s="1">
        <v>2020</v>
      </c>
      <c r="G39" s="1" t="s">
        <v>41</v>
      </c>
      <c r="H39" s="1" t="s">
        <v>16</v>
      </c>
      <c r="I39" s="11" t="s">
        <v>21</v>
      </c>
      <c r="J39" s="8">
        <v>122</v>
      </c>
      <c r="K39" s="8">
        <v>100</v>
      </c>
      <c r="L39" s="8">
        <v>112</v>
      </c>
      <c r="M39" s="8">
        <v>20</v>
      </c>
      <c r="N39" s="7" t="s">
        <v>10</v>
      </c>
      <c r="P39" s="4" t="s">
        <v>100</v>
      </c>
      <c r="Q39" s="4">
        <v>2020</v>
      </c>
      <c r="R39" s="4" t="s">
        <v>36</v>
      </c>
      <c r="S39" s="4" t="s">
        <v>92</v>
      </c>
      <c r="T39" s="4" t="s">
        <v>93</v>
      </c>
      <c r="U39" s="4" t="s">
        <v>94</v>
      </c>
      <c r="V39" s="4" t="s">
        <v>95</v>
      </c>
      <c r="W39" s="4" t="s">
        <v>96</v>
      </c>
      <c r="X39" s="4" t="s">
        <v>99</v>
      </c>
      <c r="Y39" s="4">
        <v>282</v>
      </c>
      <c r="Z39" s="4">
        <v>526.24</v>
      </c>
    </row>
    <row r="40" spans="6:26" ht="18" customHeight="1" x14ac:dyDescent="0.3">
      <c r="F40" s="1">
        <v>2020</v>
      </c>
      <c r="G40" s="1" t="s">
        <v>41</v>
      </c>
      <c r="H40" s="1" t="s">
        <v>14</v>
      </c>
      <c r="I40" s="10" t="s">
        <v>20</v>
      </c>
      <c r="J40" s="9">
        <v>78</v>
      </c>
      <c r="K40" s="9">
        <v>4577.2</v>
      </c>
      <c r="L40" s="9">
        <v>5126.4639999999999</v>
      </c>
      <c r="M40" s="8">
        <v>915.44</v>
      </c>
      <c r="N40" s="7" t="s">
        <v>10</v>
      </c>
      <c r="P40" s="4" t="s">
        <v>91</v>
      </c>
      <c r="Q40" s="4">
        <v>2020</v>
      </c>
      <c r="R40" s="4" t="s">
        <v>36</v>
      </c>
      <c r="S40" s="4" t="s">
        <v>92</v>
      </c>
      <c r="T40" s="4" t="s">
        <v>93</v>
      </c>
      <c r="U40" s="4" t="s">
        <v>94</v>
      </c>
      <c r="V40" s="4" t="s">
        <v>95</v>
      </c>
      <c r="W40" s="4" t="s">
        <v>96</v>
      </c>
      <c r="X40" s="4" t="s">
        <v>99</v>
      </c>
      <c r="Y40" s="4">
        <v>276</v>
      </c>
      <c r="Z40" s="4">
        <v>526.24</v>
      </c>
    </row>
    <row r="41" spans="6:26" ht="18" customHeight="1" x14ac:dyDescent="0.3">
      <c r="F41" s="1">
        <v>2020</v>
      </c>
      <c r="G41" s="1" t="s">
        <v>41</v>
      </c>
      <c r="H41" s="1" t="s">
        <v>14</v>
      </c>
      <c r="I41" s="10" t="s">
        <v>19</v>
      </c>
      <c r="J41" s="9">
        <v>76</v>
      </c>
      <c r="K41" s="9">
        <v>4576.8999999999996</v>
      </c>
      <c r="L41" s="9">
        <v>5126.1279999999997</v>
      </c>
      <c r="M41" s="8">
        <v>915.38</v>
      </c>
      <c r="N41" s="7" t="s">
        <v>10</v>
      </c>
      <c r="P41" s="4" t="s">
        <v>91</v>
      </c>
      <c r="Q41" s="4">
        <v>2020</v>
      </c>
      <c r="R41" s="4" t="s">
        <v>36</v>
      </c>
      <c r="S41" s="4" t="s">
        <v>92</v>
      </c>
      <c r="T41" s="4" t="s">
        <v>93</v>
      </c>
      <c r="U41" s="4" t="s">
        <v>94</v>
      </c>
      <c r="V41" s="4" t="s">
        <v>95</v>
      </c>
      <c r="W41" s="4" t="s">
        <v>96</v>
      </c>
      <c r="X41" s="4" t="s">
        <v>99</v>
      </c>
      <c r="Y41" s="4">
        <v>680</v>
      </c>
      <c r="Z41" s="4">
        <v>972.4</v>
      </c>
    </row>
    <row r="42" spans="6:26" ht="18" customHeight="1" x14ac:dyDescent="0.3">
      <c r="F42" s="1">
        <v>2020</v>
      </c>
      <c r="G42" s="1" t="s">
        <v>41</v>
      </c>
      <c r="H42" s="1" t="s">
        <v>14</v>
      </c>
      <c r="I42" s="10" t="s">
        <v>18</v>
      </c>
      <c r="J42" s="9">
        <v>46</v>
      </c>
      <c r="K42" s="9">
        <v>200</v>
      </c>
      <c r="L42" s="9">
        <v>224</v>
      </c>
      <c r="M42" s="8">
        <v>40</v>
      </c>
      <c r="N42" s="7" t="s">
        <v>10</v>
      </c>
      <c r="P42" s="4" t="s">
        <v>100</v>
      </c>
      <c r="Q42" s="4">
        <v>2020</v>
      </c>
      <c r="R42" s="4" t="s">
        <v>36</v>
      </c>
      <c r="S42" s="4" t="s">
        <v>92</v>
      </c>
      <c r="T42" s="4" t="s">
        <v>93</v>
      </c>
      <c r="U42" s="4" t="s">
        <v>94</v>
      </c>
      <c r="V42" s="4" t="s">
        <v>95</v>
      </c>
      <c r="W42" s="4" t="s">
        <v>96</v>
      </c>
      <c r="X42" s="4" t="s">
        <v>99</v>
      </c>
      <c r="Y42" s="4">
        <v>767</v>
      </c>
      <c r="Z42" s="4">
        <v>1096.81</v>
      </c>
    </row>
    <row r="43" spans="6:26" ht="18" customHeight="1" x14ac:dyDescent="0.3">
      <c r="F43" s="1">
        <v>2020</v>
      </c>
      <c r="G43" s="1" t="s">
        <v>41</v>
      </c>
      <c r="H43" s="1" t="s">
        <v>14</v>
      </c>
      <c r="I43" s="10" t="s">
        <v>17</v>
      </c>
      <c r="J43" s="9">
        <v>34</v>
      </c>
      <c r="K43" s="9">
        <v>4576.8</v>
      </c>
      <c r="L43" s="9">
        <v>5126.0160000000005</v>
      </c>
      <c r="M43" s="8">
        <v>915.36000000000013</v>
      </c>
      <c r="N43" s="7" t="s">
        <v>33</v>
      </c>
      <c r="P43" s="4" t="s">
        <v>98</v>
      </c>
      <c r="Q43" s="4">
        <v>2020</v>
      </c>
      <c r="R43" s="4" t="s">
        <v>36</v>
      </c>
      <c r="S43" s="4" t="s">
        <v>92</v>
      </c>
      <c r="T43" s="4" t="s">
        <v>93</v>
      </c>
      <c r="U43" s="4" t="s">
        <v>94</v>
      </c>
      <c r="V43" s="4" t="s">
        <v>95</v>
      </c>
      <c r="W43" s="4" t="s">
        <v>96</v>
      </c>
      <c r="X43" s="4" t="s">
        <v>99</v>
      </c>
      <c r="Y43" s="4">
        <v>285</v>
      </c>
      <c r="Z43" s="4">
        <v>407.55</v>
      </c>
    </row>
    <row r="44" spans="6:26" ht="18" customHeight="1" x14ac:dyDescent="0.3">
      <c r="F44" s="1">
        <v>2020</v>
      </c>
      <c r="G44" s="1" t="s">
        <v>41</v>
      </c>
      <c r="H44" s="1" t="s">
        <v>16</v>
      </c>
      <c r="I44" s="11" t="s">
        <v>15</v>
      </c>
      <c r="J44" s="8">
        <v>7</v>
      </c>
      <c r="K44" s="8">
        <v>200</v>
      </c>
      <c r="L44" s="8">
        <v>224</v>
      </c>
      <c r="M44" s="8">
        <v>40</v>
      </c>
      <c r="N44" s="7" t="s">
        <v>33</v>
      </c>
      <c r="P44" s="4" t="s">
        <v>91</v>
      </c>
      <c r="Q44" s="4">
        <v>2020</v>
      </c>
      <c r="R44" s="4" t="s">
        <v>36</v>
      </c>
      <c r="S44" s="4" t="s">
        <v>92</v>
      </c>
      <c r="T44" s="4" t="s">
        <v>93</v>
      </c>
      <c r="U44" s="4" t="s">
        <v>94</v>
      </c>
      <c r="V44" s="4" t="s">
        <v>95</v>
      </c>
      <c r="W44" s="4" t="s">
        <v>96</v>
      </c>
      <c r="X44" s="4" t="s">
        <v>99</v>
      </c>
      <c r="Y44" s="4">
        <v>279</v>
      </c>
      <c r="Z44" s="4">
        <v>398.97</v>
      </c>
    </row>
    <row r="45" spans="6:26" ht="18" customHeight="1" x14ac:dyDescent="0.3">
      <c r="F45" s="1">
        <v>2020</v>
      </c>
      <c r="G45" s="1" t="s">
        <v>41</v>
      </c>
      <c r="H45" s="1" t="s">
        <v>14</v>
      </c>
      <c r="I45" s="10" t="s">
        <v>13</v>
      </c>
      <c r="J45" s="9">
        <v>3</v>
      </c>
      <c r="K45" s="9">
        <v>3333</v>
      </c>
      <c r="L45" s="9">
        <v>5126.576</v>
      </c>
      <c r="M45" s="8">
        <v>666.6</v>
      </c>
      <c r="N45" s="7" t="s">
        <v>33</v>
      </c>
      <c r="P45" s="4" t="s">
        <v>100</v>
      </c>
      <c r="Q45" s="4">
        <v>2020</v>
      </c>
      <c r="R45" s="4" t="s">
        <v>36</v>
      </c>
      <c r="S45" s="4" t="s">
        <v>92</v>
      </c>
      <c r="T45" s="4" t="s">
        <v>93</v>
      </c>
      <c r="U45" s="4" t="s">
        <v>94</v>
      </c>
      <c r="V45" s="4" t="s">
        <v>95</v>
      </c>
      <c r="W45" s="4" t="s">
        <v>96</v>
      </c>
      <c r="X45" s="4" t="s">
        <v>99</v>
      </c>
      <c r="Y45" s="4">
        <v>213</v>
      </c>
      <c r="Z45" s="4">
        <v>304.59000000000003</v>
      </c>
    </row>
    <row r="46" spans="6:26" ht="18" customHeight="1" x14ac:dyDescent="0.3">
      <c r="F46" s="1">
        <v>2020</v>
      </c>
      <c r="G46" s="1" t="s">
        <v>41</v>
      </c>
      <c r="H46" s="1" t="s">
        <v>11</v>
      </c>
      <c r="I46" s="10" t="s">
        <v>11</v>
      </c>
      <c r="J46" s="9">
        <v>2</v>
      </c>
      <c r="K46" s="9">
        <v>6600</v>
      </c>
      <c r="L46" s="9">
        <v>7392</v>
      </c>
      <c r="M46" s="8">
        <v>1320</v>
      </c>
      <c r="N46" s="7" t="s">
        <v>33</v>
      </c>
      <c r="P46" s="4" t="s">
        <v>100</v>
      </c>
      <c r="Q46" s="4">
        <v>2020</v>
      </c>
      <c r="R46" s="4" t="s">
        <v>36</v>
      </c>
      <c r="S46" s="4" t="s">
        <v>92</v>
      </c>
      <c r="T46" s="4" t="s">
        <v>93</v>
      </c>
      <c r="U46" s="4" t="s">
        <v>94</v>
      </c>
      <c r="V46" s="4" t="s">
        <v>95</v>
      </c>
      <c r="W46" s="4" t="s">
        <v>96</v>
      </c>
      <c r="X46" s="4" t="s">
        <v>99</v>
      </c>
      <c r="Y46" s="4">
        <v>753</v>
      </c>
      <c r="Z46" s="4">
        <v>526.24</v>
      </c>
    </row>
    <row r="47" spans="6:26" ht="18" customHeight="1" x14ac:dyDescent="0.3">
      <c r="F47" s="1">
        <v>2020</v>
      </c>
      <c r="G47" s="1" t="s">
        <v>40</v>
      </c>
      <c r="H47" s="1" t="s">
        <v>30</v>
      </c>
      <c r="I47" s="11" t="s">
        <v>31</v>
      </c>
      <c r="J47" s="8">
        <v>3566</v>
      </c>
      <c r="K47" s="8">
        <v>4577.3</v>
      </c>
      <c r="L47" s="8">
        <v>5126.576</v>
      </c>
      <c r="M47" s="8">
        <v>915.46</v>
      </c>
      <c r="N47" s="7" t="s">
        <v>33</v>
      </c>
      <c r="P47" s="4" t="s">
        <v>91</v>
      </c>
      <c r="Q47" s="4">
        <v>2020</v>
      </c>
      <c r="R47" s="4" t="s">
        <v>36</v>
      </c>
      <c r="S47" s="4" t="s">
        <v>92</v>
      </c>
      <c r="T47" s="4" t="s">
        <v>93</v>
      </c>
      <c r="U47" s="4" t="s">
        <v>94</v>
      </c>
      <c r="V47" s="4" t="s">
        <v>95</v>
      </c>
      <c r="W47" s="4" t="s">
        <v>96</v>
      </c>
      <c r="X47" s="4" t="s">
        <v>99</v>
      </c>
      <c r="Y47" s="4">
        <v>806</v>
      </c>
      <c r="Z47" s="4">
        <v>526.24</v>
      </c>
    </row>
    <row r="48" spans="6:26" ht="18" customHeight="1" x14ac:dyDescent="0.3">
      <c r="F48" s="1">
        <v>2020</v>
      </c>
      <c r="G48" s="1" t="s">
        <v>40</v>
      </c>
      <c r="H48" s="1" t="s">
        <v>30</v>
      </c>
      <c r="I48" s="11" t="s">
        <v>29</v>
      </c>
      <c r="J48" s="8">
        <v>2498</v>
      </c>
      <c r="K48" s="8">
        <v>8000</v>
      </c>
      <c r="L48" s="8">
        <v>8960</v>
      </c>
      <c r="M48" s="8">
        <v>1600</v>
      </c>
      <c r="N48" s="7" t="s">
        <v>33</v>
      </c>
      <c r="P48" s="4" t="s">
        <v>100</v>
      </c>
      <c r="Q48" s="4">
        <v>2020</v>
      </c>
      <c r="R48" s="4" t="s">
        <v>36</v>
      </c>
      <c r="S48" s="4" t="s">
        <v>92</v>
      </c>
      <c r="T48" s="4" t="s">
        <v>93</v>
      </c>
      <c r="U48" s="4" t="s">
        <v>94</v>
      </c>
      <c r="V48" s="4" t="s">
        <v>95</v>
      </c>
      <c r="W48" s="4" t="s">
        <v>96</v>
      </c>
      <c r="X48" s="4" t="s">
        <v>99</v>
      </c>
      <c r="Y48" s="4">
        <v>217</v>
      </c>
      <c r="Z48" s="4">
        <v>310.31</v>
      </c>
    </row>
    <row r="49" spans="6:26" ht="18" customHeight="1" x14ac:dyDescent="0.3">
      <c r="F49" s="1">
        <v>2020</v>
      </c>
      <c r="G49" s="1" t="s">
        <v>40</v>
      </c>
      <c r="H49" s="1" t="s">
        <v>16</v>
      </c>
      <c r="I49" s="11" t="s">
        <v>28</v>
      </c>
      <c r="J49" s="8">
        <v>1245</v>
      </c>
      <c r="K49" s="8">
        <v>4577.2</v>
      </c>
      <c r="L49" s="8">
        <v>5126.4639999999999</v>
      </c>
      <c r="M49" s="8">
        <v>915.44</v>
      </c>
      <c r="N49" s="7" t="s">
        <v>33</v>
      </c>
      <c r="P49" s="4" t="s">
        <v>91</v>
      </c>
      <c r="Q49" s="4">
        <v>2020</v>
      </c>
      <c r="R49" s="4" t="s">
        <v>36</v>
      </c>
      <c r="S49" s="4" t="s">
        <v>92</v>
      </c>
      <c r="T49" s="4" t="s">
        <v>93</v>
      </c>
      <c r="U49" s="4" t="s">
        <v>94</v>
      </c>
      <c r="V49" s="4" t="s">
        <v>95</v>
      </c>
      <c r="W49" s="4" t="s">
        <v>96</v>
      </c>
      <c r="X49" s="4" t="s">
        <v>99</v>
      </c>
      <c r="Y49" s="4">
        <v>259</v>
      </c>
      <c r="Z49" s="4">
        <v>370.37</v>
      </c>
    </row>
    <row r="50" spans="6:26" ht="18" customHeight="1" x14ac:dyDescent="0.3">
      <c r="F50" s="1">
        <v>2020</v>
      </c>
      <c r="G50" s="1" t="s">
        <v>40</v>
      </c>
      <c r="H50" s="1" t="s">
        <v>25</v>
      </c>
      <c r="I50" s="10" t="s">
        <v>27</v>
      </c>
      <c r="J50" s="9">
        <v>644</v>
      </c>
      <c r="K50" s="9">
        <v>5743.5</v>
      </c>
      <c r="L50" s="9">
        <v>6432.72</v>
      </c>
      <c r="M50" s="8">
        <v>1148.7</v>
      </c>
      <c r="N50" s="7" t="s">
        <v>33</v>
      </c>
      <c r="P50" s="4" t="s">
        <v>100</v>
      </c>
      <c r="Q50" s="4">
        <v>2020</v>
      </c>
      <c r="R50" s="4" t="s">
        <v>36</v>
      </c>
      <c r="S50" s="4" t="s">
        <v>92</v>
      </c>
      <c r="T50" s="4" t="s">
        <v>93</v>
      </c>
      <c r="U50" s="4" t="s">
        <v>94</v>
      </c>
      <c r="V50" s="4" t="s">
        <v>95</v>
      </c>
      <c r="W50" s="4" t="s">
        <v>96</v>
      </c>
      <c r="X50" s="4" t="s">
        <v>99</v>
      </c>
      <c r="Y50" s="4">
        <v>187</v>
      </c>
      <c r="Z50" s="4">
        <v>267.40999999999997</v>
      </c>
    </row>
    <row r="51" spans="6:26" ht="18" customHeight="1" x14ac:dyDescent="0.3">
      <c r="F51" s="1">
        <v>2020</v>
      </c>
      <c r="G51" s="1" t="s">
        <v>40</v>
      </c>
      <c r="H51" s="1" t="s">
        <v>23</v>
      </c>
      <c r="I51" s="10" t="s">
        <v>26</v>
      </c>
      <c r="J51" s="9">
        <v>643</v>
      </c>
      <c r="K51" s="9">
        <v>7000</v>
      </c>
      <c r="L51" s="9">
        <v>7840</v>
      </c>
      <c r="M51" s="8">
        <v>1400</v>
      </c>
      <c r="N51" s="7" t="s">
        <v>33</v>
      </c>
      <c r="P51" s="4" t="s">
        <v>91</v>
      </c>
      <c r="Q51" s="4">
        <v>2020</v>
      </c>
      <c r="R51" s="4" t="s">
        <v>36</v>
      </c>
      <c r="S51" s="4" t="s">
        <v>92</v>
      </c>
      <c r="T51" s="4" t="s">
        <v>93</v>
      </c>
      <c r="U51" s="4" t="s">
        <v>94</v>
      </c>
      <c r="V51" s="4" t="s">
        <v>95</v>
      </c>
      <c r="W51" s="4" t="s">
        <v>96</v>
      </c>
      <c r="X51" s="4" t="s">
        <v>97</v>
      </c>
      <c r="Y51" s="4">
        <v>287</v>
      </c>
      <c r="Z51" s="4">
        <v>410.40999999999997</v>
      </c>
    </row>
    <row r="52" spans="6:26" ht="18" customHeight="1" x14ac:dyDescent="0.3">
      <c r="F52" s="1">
        <v>2020</v>
      </c>
      <c r="G52" s="1" t="s">
        <v>40</v>
      </c>
      <c r="H52" s="1" t="s">
        <v>25</v>
      </c>
      <c r="I52" s="10" t="s">
        <v>24</v>
      </c>
      <c r="J52" s="9">
        <v>455</v>
      </c>
      <c r="K52" s="9">
        <v>4578.6000000000004</v>
      </c>
      <c r="L52" s="9">
        <v>5128.0320000000002</v>
      </c>
      <c r="M52" s="8">
        <v>915.72000000000014</v>
      </c>
      <c r="N52" s="7" t="s">
        <v>33</v>
      </c>
      <c r="P52" s="4" t="s">
        <v>98</v>
      </c>
      <c r="Q52" s="4">
        <v>2020</v>
      </c>
      <c r="R52" s="4" t="s">
        <v>36</v>
      </c>
      <c r="S52" s="4" t="s">
        <v>92</v>
      </c>
      <c r="T52" s="4" t="s">
        <v>93</v>
      </c>
      <c r="U52" s="4" t="s">
        <v>94</v>
      </c>
      <c r="V52" s="4" t="s">
        <v>103</v>
      </c>
      <c r="W52" s="4" t="s">
        <v>96</v>
      </c>
      <c r="X52" s="4" t="s">
        <v>97</v>
      </c>
      <c r="Y52" s="4">
        <v>281</v>
      </c>
      <c r="Z52" s="4">
        <v>401.83</v>
      </c>
    </row>
    <row r="53" spans="6:26" ht="18" customHeight="1" x14ac:dyDescent="0.3">
      <c r="F53" s="1">
        <v>2020</v>
      </c>
      <c r="G53" s="1" t="s">
        <v>40</v>
      </c>
      <c r="H53" s="1" t="s">
        <v>23</v>
      </c>
      <c r="I53" s="10" t="s">
        <v>22</v>
      </c>
      <c r="J53" s="12">
        <v>345</v>
      </c>
      <c r="K53" s="12">
        <v>7000</v>
      </c>
      <c r="L53" s="12">
        <v>7840</v>
      </c>
      <c r="M53" s="8">
        <v>1400</v>
      </c>
      <c r="N53" s="7" t="s">
        <v>33</v>
      </c>
      <c r="P53" s="4" t="s">
        <v>98</v>
      </c>
      <c r="Q53" s="4">
        <v>2020</v>
      </c>
      <c r="R53" s="4" t="s">
        <v>36</v>
      </c>
      <c r="S53" s="4" t="s">
        <v>92</v>
      </c>
      <c r="T53" s="4" t="s">
        <v>93</v>
      </c>
      <c r="U53" s="4" t="s">
        <v>94</v>
      </c>
      <c r="V53" s="4" t="s">
        <v>103</v>
      </c>
      <c r="W53" s="4" t="s">
        <v>96</v>
      </c>
      <c r="X53" s="4" t="s">
        <v>97</v>
      </c>
      <c r="Y53" s="4">
        <v>275</v>
      </c>
      <c r="Z53" s="4">
        <v>393.25</v>
      </c>
    </row>
    <row r="54" spans="6:26" ht="18" customHeight="1" x14ac:dyDescent="0.3">
      <c r="F54" s="1">
        <v>2020</v>
      </c>
      <c r="G54" s="1" t="s">
        <v>40</v>
      </c>
      <c r="H54" s="1" t="s">
        <v>16</v>
      </c>
      <c r="I54" s="11" t="s">
        <v>21</v>
      </c>
      <c r="J54" s="8">
        <v>122</v>
      </c>
      <c r="K54" s="8">
        <v>100</v>
      </c>
      <c r="L54" s="8">
        <v>112</v>
      </c>
      <c r="M54" s="8">
        <v>20</v>
      </c>
      <c r="N54" s="7" t="s">
        <v>33</v>
      </c>
      <c r="P54" s="4" t="s">
        <v>91</v>
      </c>
      <c r="Q54" s="4">
        <v>2020</v>
      </c>
      <c r="R54" s="4" t="s">
        <v>36</v>
      </c>
      <c r="S54" s="4" t="s">
        <v>92</v>
      </c>
      <c r="T54" s="4" t="s">
        <v>93</v>
      </c>
      <c r="U54" s="4" t="s">
        <v>94</v>
      </c>
      <c r="V54" s="4" t="s">
        <v>103</v>
      </c>
      <c r="W54" s="4" t="s">
        <v>96</v>
      </c>
      <c r="X54" s="4" t="s">
        <v>99</v>
      </c>
      <c r="Y54" s="4">
        <v>215</v>
      </c>
      <c r="Z54" s="4">
        <v>307.45</v>
      </c>
    </row>
    <row r="55" spans="6:26" ht="18" customHeight="1" x14ac:dyDescent="0.3">
      <c r="F55" s="1">
        <v>2020</v>
      </c>
      <c r="G55" s="1" t="s">
        <v>40</v>
      </c>
      <c r="H55" s="1" t="s">
        <v>14</v>
      </c>
      <c r="I55" s="10" t="s">
        <v>20</v>
      </c>
      <c r="J55" s="9">
        <v>78</v>
      </c>
      <c r="K55" s="9">
        <v>4577.2</v>
      </c>
      <c r="L55" s="9">
        <v>5126.4639999999999</v>
      </c>
      <c r="M55" s="8">
        <v>915.44</v>
      </c>
      <c r="N55" s="7" t="s">
        <v>33</v>
      </c>
      <c r="P55" s="4" t="s">
        <v>101</v>
      </c>
      <c r="Q55" s="4">
        <v>2020</v>
      </c>
      <c r="R55" s="4" t="s">
        <v>36</v>
      </c>
      <c r="S55" s="4" t="s">
        <v>92</v>
      </c>
      <c r="T55" s="4" t="s">
        <v>93</v>
      </c>
      <c r="U55" s="4" t="s">
        <v>94</v>
      </c>
      <c r="V55" s="4" t="s">
        <v>103</v>
      </c>
      <c r="W55" s="4" t="s">
        <v>96</v>
      </c>
      <c r="X55" s="4" t="s">
        <v>99</v>
      </c>
      <c r="Y55" s="4">
        <v>263</v>
      </c>
      <c r="Z55" s="4">
        <v>376.09000000000003</v>
      </c>
    </row>
    <row r="56" spans="6:26" ht="18" customHeight="1" x14ac:dyDescent="0.3">
      <c r="F56" s="1">
        <v>2020</v>
      </c>
      <c r="G56" s="1" t="s">
        <v>40</v>
      </c>
      <c r="H56" s="1" t="s">
        <v>14</v>
      </c>
      <c r="I56" s="10" t="s">
        <v>19</v>
      </c>
      <c r="J56" s="9">
        <v>76</v>
      </c>
      <c r="K56" s="9">
        <v>4576.8999999999996</v>
      </c>
      <c r="L56" s="9">
        <v>5126.1279999999997</v>
      </c>
      <c r="M56" s="8">
        <v>915.38</v>
      </c>
      <c r="N56" s="7" t="s">
        <v>33</v>
      </c>
      <c r="P56" s="4" t="s">
        <v>98</v>
      </c>
      <c r="Q56" s="4">
        <v>2020</v>
      </c>
      <c r="R56" s="4" t="s">
        <v>36</v>
      </c>
      <c r="S56" s="4" t="s">
        <v>92</v>
      </c>
      <c r="T56" s="4" t="s">
        <v>93</v>
      </c>
      <c r="U56" s="4" t="s">
        <v>94</v>
      </c>
      <c r="V56" s="4" t="s">
        <v>103</v>
      </c>
      <c r="W56" s="4" t="s">
        <v>96</v>
      </c>
      <c r="X56" s="4" t="s">
        <v>99</v>
      </c>
      <c r="Y56" s="4">
        <v>776</v>
      </c>
      <c r="Z56" s="4">
        <v>1109.68</v>
      </c>
    </row>
    <row r="57" spans="6:26" ht="18" customHeight="1" x14ac:dyDescent="0.3">
      <c r="F57" s="1">
        <v>2020</v>
      </c>
      <c r="G57" s="1" t="s">
        <v>40</v>
      </c>
      <c r="H57" s="1" t="s">
        <v>14</v>
      </c>
      <c r="I57" s="10" t="s">
        <v>18</v>
      </c>
      <c r="J57" s="9">
        <v>46</v>
      </c>
      <c r="K57" s="9">
        <v>200</v>
      </c>
      <c r="L57" s="9">
        <v>224</v>
      </c>
      <c r="M57" s="8">
        <v>40</v>
      </c>
      <c r="N57" s="7" t="s">
        <v>33</v>
      </c>
      <c r="P57" s="4" t="s">
        <v>91</v>
      </c>
      <c r="Q57" s="4">
        <v>2020</v>
      </c>
      <c r="R57" s="4" t="s">
        <v>12</v>
      </c>
      <c r="S57" s="4" t="s">
        <v>92</v>
      </c>
      <c r="T57" s="4" t="s">
        <v>93</v>
      </c>
      <c r="U57" s="4" t="s">
        <v>94</v>
      </c>
      <c r="V57" s="4" t="s">
        <v>103</v>
      </c>
      <c r="W57" s="4" t="s">
        <v>96</v>
      </c>
      <c r="X57" s="4" t="s">
        <v>97</v>
      </c>
      <c r="Y57" s="4">
        <v>224</v>
      </c>
      <c r="Z57" s="4">
        <v>526.24</v>
      </c>
    </row>
    <row r="58" spans="6:26" ht="18" customHeight="1" x14ac:dyDescent="0.3">
      <c r="F58" s="1">
        <v>2020</v>
      </c>
      <c r="G58" s="1" t="s">
        <v>40</v>
      </c>
      <c r="H58" s="1" t="s">
        <v>14</v>
      </c>
      <c r="I58" s="10" t="s">
        <v>17</v>
      </c>
      <c r="J58" s="9">
        <v>34</v>
      </c>
      <c r="K58" s="9">
        <v>4576.8</v>
      </c>
      <c r="L58" s="9">
        <v>5126.0160000000005</v>
      </c>
      <c r="M58" s="8">
        <v>915.36000000000013</v>
      </c>
      <c r="N58" s="7" t="s">
        <v>33</v>
      </c>
      <c r="P58" s="4" t="s">
        <v>91</v>
      </c>
      <c r="Q58" s="4">
        <v>2020</v>
      </c>
      <c r="R58" s="4" t="s">
        <v>12</v>
      </c>
      <c r="S58" s="4" t="s">
        <v>92</v>
      </c>
      <c r="T58" s="4" t="s">
        <v>93</v>
      </c>
      <c r="U58" s="4" t="s">
        <v>94</v>
      </c>
      <c r="V58" s="4" t="s">
        <v>103</v>
      </c>
      <c r="W58" s="4" t="s">
        <v>96</v>
      </c>
      <c r="X58" s="4" t="s">
        <v>97</v>
      </c>
      <c r="Y58" s="4">
        <v>218</v>
      </c>
      <c r="Z58" s="4">
        <v>526.24</v>
      </c>
    </row>
    <row r="59" spans="6:26" ht="18" customHeight="1" x14ac:dyDescent="0.3">
      <c r="F59" s="1">
        <v>2020</v>
      </c>
      <c r="G59" s="1" t="s">
        <v>40</v>
      </c>
      <c r="H59" s="1" t="s">
        <v>16</v>
      </c>
      <c r="I59" s="11" t="s">
        <v>15</v>
      </c>
      <c r="J59" s="8">
        <v>7</v>
      </c>
      <c r="K59" s="8">
        <v>200</v>
      </c>
      <c r="L59" s="8">
        <v>224</v>
      </c>
      <c r="M59" s="8">
        <v>40</v>
      </c>
      <c r="N59" s="7" t="s">
        <v>33</v>
      </c>
      <c r="P59" s="4" t="s">
        <v>91</v>
      </c>
      <c r="Q59" s="4">
        <v>2020</v>
      </c>
      <c r="R59" s="4" t="s">
        <v>12</v>
      </c>
      <c r="S59" s="4" t="s">
        <v>92</v>
      </c>
      <c r="T59" s="4" t="s">
        <v>93</v>
      </c>
      <c r="U59" s="4" t="s">
        <v>94</v>
      </c>
      <c r="V59" s="4" t="s">
        <v>103</v>
      </c>
      <c r="W59" s="4" t="s">
        <v>96</v>
      </c>
      <c r="X59" s="4" t="s">
        <v>97</v>
      </c>
      <c r="Y59" s="4">
        <v>212</v>
      </c>
      <c r="Z59" s="4">
        <v>526.24</v>
      </c>
    </row>
    <row r="60" spans="6:26" ht="18" customHeight="1" x14ac:dyDescent="0.3">
      <c r="F60" s="1">
        <v>2020</v>
      </c>
      <c r="G60" s="1" t="s">
        <v>40</v>
      </c>
      <c r="H60" s="1" t="s">
        <v>14</v>
      </c>
      <c r="I60" s="10" t="s">
        <v>13</v>
      </c>
      <c r="J60" s="9">
        <v>3</v>
      </c>
      <c r="K60" s="9">
        <v>4577.3</v>
      </c>
      <c r="L60" s="9">
        <v>5126.576</v>
      </c>
      <c r="M60" s="8">
        <v>915.46</v>
      </c>
      <c r="N60" s="7" t="s">
        <v>33</v>
      </c>
      <c r="P60" s="4" t="s">
        <v>91</v>
      </c>
      <c r="Q60" s="4">
        <v>2020</v>
      </c>
      <c r="R60" s="4" t="s">
        <v>12</v>
      </c>
      <c r="S60" s="4" t="s">
        <v>92</v>
      </c>
      <c r="T60" s="4" t="s">
        <v>93</v>
      </c>
      <c r="U60" s="4" t="s">
        <v>94</v>
      </c>
      <c r="V60" s="4" t="s">
        <v>103</v>
      </c>
      <c r="W60" s="4" t="s">
        <v>96</v>
      </c>
      <c r="X60" s="4" t="s">
        <v>99</v>
      </c>
      <c r="Y60" s="4">
        <v>194</v>
      </c>
      <c r="Z60" s="4">
        <v>277.42</v>
      </c>
    </row>
    <row r="61" spans="6:26" ht="18" customHeight="1" x14ac:dyDescent="0.3">
      <c r="F61" s="1">
        <v>2020</v>
      </c>
      <c r="G61" s="1" t="s">
        <v>40</v>
      </c>
      <c r="H61" s="1" t="s">
        <v>11</v>
      </c>
      <c r="I61" s="10" t="s">
        <v>11</v>
      </c>
      <c r="J61" s="9">
        <v>2</v>
      </c>
      <c r="K61" s="9">
        <v>6600</v>
      </c>
      <c r="L61" s="9">
        <v>7392</v>
      </c>
      <c r="M61" s="8">
        <v>1320</v>
      </c>
      <c r="N61" s="7" t="s">
        <v>33</v>
      </c>
      <c r="P61" s="4" t="s">
        <v>98</v>
      </c>
      <c r="Q61" s="4">
        <v>2020</v>
      </c>
      <c r="R61" s="4" t="s">
        <v>12</v>
      </c>
      <c r="S61" s="4" t="s">
        <v>92</v>
      </c>
      <c r="T61" s="4" t="s">
        <v>93</v>
      </c>
      <c r="U61" s="4" t="s">
        <v>94</v>
      </c>
      <c r="V61" s="4" t="s">
        <v>103</v>
      </c>
      <c r="W61" s="4" t="s">
        <v>96</v>
      </c>
      <c r="X61" s="4" t="s">
        <v>99</v>
      </c>
      <c r="Y61" s="4">
        <v>242</v>
      </c>
      <c r="Z61" s="4">
        <v>346.06</v>
      </c>
    </row>
    <row r="62" spans="6:26" ht="18" customHeight="1" x14ac:dyDescent="0.3">
      <c r="F62" s="1">
        <v>2020</v>
      </c>
      <c r="G62" s="1" t="s">
        <v>39</v>
      </c>
      <c r="H62" s="1" t="s">
        <v>30</v>
      </c>
      <c r="I62" s="11" t="s">
        <v>31</v>
      </c>
      <c r="J62" s="8">
        <v>3566</v>
      </c>
      <c r="K62" s="8">
        <v>4577.3</v>
      </c>
      <c r="L62" s="8">
        <v>5126.576</v>
      </c>
      <c r="M62" s="8">
        <v>915.46</v>
      </c>
      <c r="N62" s="7" t="s">
        <v>33</v>
      </c>
      <c r="P62" s="4" t="s">
        <v>98</v>
      </c>
      <c r="Q62" s="4">
        <v>2020</v>
      </c>
      <c r="R62" s="4" t="s">
        <v>12</v>
      </c>
      <c r="S62" s="4" t="s">
        <v>92</v>
      </c>
      <c r="T62" s="4" t="s">
        <v>93</v>
      </c>
      <c r="U62" s="4" t="s">
        <v>94</v>
      </c>
      <c r="V62" s="4" t="s">
        <v>103</v>
      </c>
      <c r="W62" s="4" t="s">
        <v>96</v>
      </c>
      <c r="X62" s="4" t="s">
        <v>99</v>
      </c>
      <c r="Y62" s="4">
        <v>164</v>
      </c>
      <c r="Z62" s="4">
        <v>234.51999999999998</v>
      </c>
    </row>
    <row r="63" spans="6:26" ht="18" customHeight="1" x14ac:dyDescent="0.3">
      <c r="F63" s="1">
        <v>2020</v>
      </c>
      <c r="G63" s="1" t="s">
        <v>39</v>
      </c>
      <c r="H63" s="1" t="s">
        <v>30</v>
      </c>
      <c r="I63" s="11" t="s">
        <v>29</v>
      </c>
      <c r="J63" s="8">
        <v>2498</v>
      </c>
      <c r="K63" s="8">
        <v>8000</v>
      </c>
      <c r="L63" s="8">
        <v>8960</v>
      </c>
      <c r="M63" s="8">
        <v>1600</v>
      </c>
      <c r="N63" s="7" t="s">
        <v>33</v>
      </c>
      <c r="P63" s="4" t="s">
        <v>100</v>
      </c>
      <c r="Q63" s="4">
        <v>2020</v>
      </c>
      <c r="R63" s="4" t="s">
        <v>12</v>
      </c>
      <c r="S63" s="4" t="s">
        <v>92</v>
      </c>
      <c r="T63" s="4" t="s">
        <v>93</v>
      </c>
      <c r="U63" s="4" t="s">
        <v>94</v>
      </c>
      <c r="V63" s="4" t="s">
        <v>103</v>
      </c>
      <c r="W63" s="4" t="s">
        <v>96</v>
      </c>
      <c r="X63" s="4" t="s">
        <v>99</v>
      </c>
      <c r="Y63" s="4">
        <v>238</v>
      </c>
      <c r="Z63" s="4">
        <v>340.34000000000003</v>
      </c>
    </row>
    <row r="64" spans="6:26" ht="18" customHeight="1" x14ac:dyDescent="0.3">
      <c r="F64" s="1">
        <v>2020</v>
      </c>
      <c r="G64" s="1" t="s">
        <v>39</v>
      </c>
      <c r="H64" s="1" t="s">
        <v>16</v>
      </c>
      <c r="I64" s="11" t="s">
        <v>28</v>
      </c>
      <c r="J64" s="8">
        <v>1245</v>
      </c>
      <c r="K64" s="8">
        <v>4577.2</v>
      </c>
      <c r="L64" s="8">
        <v>5126.4639999999999</v>
      </c>
      <c r="M64" s="8">
        <v>915.44</v>
      </c>
      <c r="N64" s="7" t="s">
        <v>33</v>
      </c>
      <c r="P64" s="4" t="s">
        <v>91</v>
      </c>
      <c r="Q64" s="4">
        <v>2020</v>
      </c>
      <c r="R64" s="4" t="s">
        <v>12</v>
      </c>
      <c r="S64" s="4" t="s">
        <v>92</v>
      </c>
      <c r="T64" s="4" t="s">
        <v>93</v>
      </c>
      <c r="U64" s="4" t="s">
        <v>94</v>
      </c>
      <c r="V64" s="4" t="s">
        <v>103</v>
      </c>
      <c r="W64" s="4" t="s">
        <v>96</v>
      </c>
      <c r="X64" s="4" t="s">
        <v>99</v>
      </c>
      <c r="Y64" s="4">
        <v>166</v>
      </c>
      <c r="Z64" s="4">
        <v>237.38</v>
      </c>
    </row>
    <row r="65" spans="6:26" ht="18" customHeight="1" x14ac:dyDescent="0.3">
      <c r="F65" s="1">
        <v>2020</v>
      </c>
      <c r="G65" s="1" t="s">
        <v>39</v>
      </c>
      <c r="H65" s="1" t="s">
        <v>25</v>
      </c>
      <c r="I65" s="10" t="s">
        <v>27</v>
      </c>
      <c r="J65" s="9">
        <v>644</v>
      </c>
      <c r="K65" s="9">
        <v>5743.5</v>
      </c>
      <c r="L65" s="9">
        <v>6432.72</v>
      </c>
      <c r="M65" s="8">
        <v>1148.7</v>
      </c>
      <c r="N65" s="7" t="s">
        <v>33</v>
      </c>
      <c r="P65" s="4" t="s">
        <v>100</v>
      </c>
      <c r="Q65" s="4">
        <v>2020</v>
      </c>
      <c r="R65" s="4" t="s">
        <v>12</v>
      </c>
      <c r="S65" s="4" t="s">
        <v>92</v>
      </c>
      <c r="T65" s="4" t="s">
        <v>93</v>
      </c>
      <c r="U65" s="4" t="s">
        <v>94</v>
      </c>
      <c r="V65" s="4" t="s">
        <v>103</v>
      </c>
      <c r="W65" s="4" t="s">
        <v>96</v>
      </c>
      <c r="X65" s="4" t="s">
        <v>97</v>
      </c>
      <c r="Y65" s="4">
        <v>222</v>
      </c>
      <c r="Z65" s="4">
        <v>526.24</v>
      </c>
    </row>
    <row r="66" spans="6:26" ht="18" customHeight="1" x14ac:dyDescent="0.3">
      <c r="F66" s="1">
        <v>2020</v>
      </c>
      <c r="G66" s="1" t="s">
        <v>39</v>
      </c>
      <c r="H66" s="1" t="s">
        <v>23</v>
      </c>
      <c r="I66" s="10" t="s">
        <v>26</v>
      </c>
      <c r="J66" s="9">
        <v>643</v>
      </c>
      <c r="K66" s="9">
        <v>7000</v>
      </c>
      <c r="L66" s="9">
        <v>7840</v>
      </c>
      <c r="M66" s="8">
        <v>1400</v>
      </c>
      <c r="N66" s="7" t="s">
        <v>10</v>
      </c>
      <c r="P66" s="4" t="s">
        <v>91</v>
      </c>
      <c r="Q66" s="4">
        <v>2020</v>
      </c>
      <c r="R66" s="4" t="s">
        <v>12</v>
      </c>
      <c r="S66" s="4" t="s">
        <v>92</v>
      </c>
      <c r="T66" s="4" t="s">
        <v>93</v>
      </c>
      <c r="U66" s="4" t="s">
        <v>94</v>
      </c>
      <c r="V66" s="4" t="s">
        <v>103</v>
      </c>
      <c r="W66" s="4" t="s">
        <v>96</v>
      </c>
      <c r="X66" s="4" t="s">
        <v>97</v>
      </c>
      <c r="Y66" s="4">
        <v>216</v>
      </c>
      <c r="Z66" s="4">
        <v>526.24</v>
      </c>
    </row>
    <row r="67" spans="6:26" ht="18" customHeight="1" x14ac:dyDescent="0.3">
      <c r="F67" s="1">
        <v>2020</v>
      </c>
      <c r="G67" s="1" t="s">
        <v>39</v>
      </c>
      <c r="H67" s="1" t="s">
        <v>25</v>
      </c>
      <c r="I67" s="10" t="s">
        <v>24</v>
      </c>
      <c r="J67" s="9">
        <v>455</v>
      </c>
      <c r="K67" s="9">
        <v>4578.6000000000004</v>
      </c>
      <c r="L67" s="9">
        <v>5128.0320000000002</v>
      </c>
      <c r="M67" s="8">
        <v>915.72000000000014</v>
      </c>
      <c r="N67" s="7" t="s">
        <v>10</v>
      </c>
      <c r="P67" s="4" t="s">
        <v>98</v>
      </c>
      <c r="Q67" s="4">
        <v>2020</v>
      </c>
      <c r="R67" s="4" t="s">
        <v>12</v>
      </c>
      <c r="S67" s="4" t="s">
        <v>92</v>
      </c>
      <c r="T67" s="4" t="s">
        <v>93</v>
      </c>
      <c r="U67" s="4" t="s">
        <v>94</v>
      </c>
      <c r="V67" s="4" t="s">
        <v>103</v>
      </c>
      <c r="W67" s="4" t="s">
        <v>96</v>
      </c>
      <c r="X67" s="4" t="s">
        <v>99</v>
      </c>
      <c r="Y67" s="4">
        <v>684</v>
      </c>
      <c r="Z67" s="4">
        <v>978.12</v>
      </c>
    </row>
    <row r="68" spans="6:26" ht="18" customHeight="1" x14ac:dyDescent="0.3">
      <c r="F68" s="1">
        <v>2020</v>
      </c>
      <c r="G68" s="1" t="s">
        <v>39</v>
      </c>
      <c r="H68" s="1" t="s">
        <v>23</v>
      </c>
      <c r="I68" s="10" t="s">
        <v>22</v>
      </c>
      <c r="J68" s="12">
        <v>345</v>
      </c>
      <c r="K68" s="12">
        <v>7000</v>
      </c>
      <c r="L68" s="12">
        <v>7840</v>
      </c>
      <c r="M68" s="8">
        <v>1400</v>
      </c>
      <c r="N68" s="7" t="s">
        <v>10</v>
      </c>
      <c r="P68" s="4" t="s">
        <v>101</v>
      </c>
      <c r="Q68" s="4">
        <v>2020</v>
      </c>
      <c r="R68" s="4" t="s">
        <v>12</v>
      </c>
      <c r="S68" s="4" t="s">
        <v>92</v>
      </c>
      <c r="T68" s="4" t="s">
        <v>93</v>
      </c>
      <c r="U68" s="4" t="s">
        <v>94</v>
      </c>
      <c r="V68" s="4" t="s">
        <v>103</v>
      </c>
      <c r="W68" s="4" t="s">
        <v>96</v>
      </c>
      <c r="X68" s="4" t="s">
        <v>99</v>
      </c>
      <c r="Y68" s="4">
        <v>717</v>
      </c>
      <c r="Z68" s="4">
        <v>1025.31</v>
      </c>
    </row>
    <row r="69" spans="6:26" ht="18" customHeight="1" x14ac:dyDescent="0.3">
      <c r="F69" s="1">
        <v>2020</v>
      </c>
      <c r="G69" s="1" t="s">
        <v>39</v>
      </c>
      <c r="H69" s="1" t="s">
        <v>16</v>
      </c>
      <c r="I69" s="11" t="s">
        <v>21</v>
      </c>
      <c r="J69" s="8">
        <v>122</v>
      </c>
      <c r="K69" s="8">
        <v>100</v>
      </c>
      <c r="L69" s="8">
        <v>112</v>
      </c>
      <c r="M69" s="8">
        <v>20</v>
      </c>
      <c r="N69" s="7" t="s">
        <v>10</v>
      </c>
      <c r="P69" s="4" t="s">
        <v>98</v>
      </c>
      <c r="Q69" s="4">
        <v>2020</v>
      </c>
      <c r="R69" s="4" t="s">
        <v>12</v>
      </c>
      <c r="S69" s="4" t="s">
        <v>92</v>
      </c>
      <c r="T69" s="4" t="s">
        <v>93</v>
      </c>
      <c r="U69" s="4" t="s">
        <v>94</v>
      </c>
      <c r="V69" s="4" t="s">
        <v>103</v>
      </c>
      <c r="W69" s="4" t="s">
        <v>96</v>
      </c>
      <c r="X69" s="4" t="s">
        <v>99</v>
      </c>
      <c r="Y69" s="4">
        <v>770</v>
      </c>
      <c r="Z69" s="4">
        <v>1101.0999999999999</v>
      </c>
    </row>
    <row r="70" spans="6:26" ht="18" customHeight="1" x14ac:dyDescent="0.3">
      <c r="F70" s="1">
        <v>2020</v>
      </c>
      <c r="G70" s="1" t="s">
        <v>39</v>
      </c>
      <c r="H70" s="1" t="s">
        <v>14</v>
      </c>
      <c r="I70" s="10" t="s">
        <v>20</v>
      </c>
      <c r="J70" s="9">
        <v>78</v>
      </c>
      <c r="K70" s="9">
        <v>4577.2</v>
      </c>
      <c r="L70" s="9">
        <v>5126.4639999999999</v>
      </c>
      <c r="M70" s="8">
        <v>915.44</v>
      </c>
      <c r="N70" s="7" t="s">
        <v>10</v>
      </c>
      <c r="P70" s="4" t="s">
        <v>98</v>
      </c>
      <c r="Q70" s="4">
        <v>2020</v>
      </c>
      <c r="R70" s="4" t="s">
        <v>12</v>
      </c>
      <c r="S70" s="4" t="s">
        <v>92</v>
      </c>
      <c r="T70" s="4" t="s">
        <v>93</v>
      </c>
      <c r="U70" s="4" t="s">
        <v>94</v>
      </c>
      <c r="V70" s="4" t="s">
        <v>103</v>
      </c>
      <c r="W70" s="4" t="s">
        <v>96</v>
      </c>
      <c r="X70" s="4" t="s">
        <v>97</v>
      </c>
      <c r="Y70" s="4">
        <v>225</v>
      </c>
      <c r="Z70" s="4">
        <v>321.75</v>
      </c>
    </row>
    <row r="71" spans="6:26" ht="18" customHeight="1" x14ac:dyDescent="0.3">
      <c r="F71" s="1">
        <v>2020</v>
      </c>
      <c r="G71" s="1" t="s">
        <v>39</v>
      </c>
      <c r="H71" s="1" t="s">
        <v>14</v>
      </c>
      <c r="I71" s="10" t="s">
        <v>19</v>
      </c>
      <c r="J71" s="9">
        <v>76</v>
      </c>
      <c r="K71" s="9">
        <v>4576.8999999999996</v>
      </c>
      <c r="L71" s="9">
        <v>5126.1279999999997</v>
      </c>
      <c r="M71" s="8">
        <v>915.38</v>
      </c>
      <c r="N71" s="7" t="s">
        <v>10</v>
      </c>
      <c r="P71" s="4" t="s">
        <v>101</v>
      </c>
      <c r="Q71" s="4">
        <v>2020</v>
      </c>
      <c r="R71" s="4" t="s">
        <v>12</v>
      </c>
      <c r="S71" s="4" t="s">
        <v>92</v>
      </c>
      <c r="T71" s="4" t="s">
        <v>93</v>
      </c>
      <c r="U71" s="4" t="s">
        <v>94</v>
      </c>
      <c r="V71" s="4" t="s">
        <v>103</v>
      </c>
      <c r="W71" s="4" t="s">
        <v>96</v>
      </c>
      <c r="X71" s="4" t="s">
        <v>97</v>
      </c>
      <c r="Y71" s="4">
        <v>219</v>
      </c>
      <c r="Z71" s="4">
        <v>313.17</v>
      </c>
    </row>
    <row r="72" spans="6:26" ht="18" customHeight="1" x14ac:dyDescent="0.3">
      <c r="F72" s="1">
        <v>2020</v>
      </c>
      <c r="G72" s="1" t="s">
        <v>39</v>
      </c>
      <c r="H72" s="1" t="s">
        <v>14</v>
      </c>
      <c r="I72" s="10" t="s">
        <v>18</v>
      </c>
      <c r="J72" s="9">
        <v>46</v>
      </c>
      <c r="K72" s="9">
        <v>200</v>
      </c>
      <c r="L72" s="9">
        <v>224</v>
      </c>
      <c r="M72" s="8">
        <v>40</v>
      </c>
      <c r="N72" s="7" t="s">
        <v>10</v>
      </c>
      <c r="P72" s="4" t="s">
        <v>100</v>
      </c>
      <c r="Q72" s="4">
        <v>2020</v>
      </c>
      <c r="R72" s="4" t="s">
        <v>12</v>
      </c>
      <c r="S72" s="4" t="s">
        <v>92</v>
      </c>
      <c r="T72" s="4" t="s">
        <v>93</v>
      </c>
      <c r="U72" s="4" t="s">
        <v>94</v>
      </c>
      <c r="V72" s="4" t="s">
        <v>103</v>
      </c>
      <c r="W72" s="4" t="s">
        <v>96</v>
      </c>
      <c r="X72" s="4" t="s">
        <v>97</v>
      </c>
      <c r="Y72" s="4">
        <v>213</v>
      </c>
      <c r="Z72" s="4">
        <v>304.59000000000003</v>
      </c>
    </row>
    <row r="73" spans="6:26" ht="18" customHeight="1" x14ac:dyDescent="0.3">
      <c r="F73" s="1">
        <v>2020</v>
      </c>
      <c r="G73" s="1" t="s">
        <v>39</v>
      </c>
      <c r="H73" s="1" t="s">
        <v>14</v>
      </c>
      <c r="I73" s="10" t="s">
        <v>17</v>
      </c>
      <c r="J73" s="9">
        <v>34</v>
      </c>
      <c r="K73" s="9">
        <v>4576.8</v>
      </c>
      <c r="L73" s="9">
        <v>5126.0160000000005</v>
      </c>
      <c r="M73" s="8">
        <v>915.36000000000013</v>
      </c>
      <c r="N73" s="7" t="s">
        <v>10</v>
      </c>
      <c r="P73" s="4" t="s">
        <v>98</v>
      </c>
      <c r="Q73" s="4">
        <v>2020</v>
      </c>
      <c r="R73" s="4" t="s">
        <v>12</v>
      </c>
      <c r="S73" s="4" t="s">
        <v>92</v>
      </c>
      <c r="T73" s="4" t="s">
        <v>93</v>
      </c>
      <c r="U73" s="4" t="s">
        <v>94</v>
      </c>
      <c r="V73" s="4" t="s">
        <v>103</v>
      </c>
      <c r="W73" s="4" t="s">
        <v>96</v>
      </c>
      <c r="X73" s="4" t="s">
        <v>99</v>
      </c>
      <c r="Y73" s="4">
        <v>195</v>
      </c>
      <c r="Z73" s="4">
        <v>278.85000000000002</v>
      </c>
    </row>
    <row r="74" spans="6:26" ht="18" customHeight="1" x14ac:dyDescent="0.3">
      <c r="F74" s="1">
        <v>2020</v>
      </c>
      <c r="G74" s="1" t="s">
        <v>39</v>
      </c>
      <c r="H74" s="1" t="s">
        <v>16</v>
      </c>
      <c r="I74" s="11" t="s">
        <v>15</v>
      </c>
      <c r="J74" s="8">
        <v>7</v>
      </c>
      <c r="K74" s="8">
        <v>200</v>
      </c>
      <c r="L74" s="8">
        <v>224</v>
      </c>
      <c r="M74" s="8">
        <v>40</v>
      </c>
      <c r="N74" s="7" t="s">
        <v>10</v>
      </c>
      <c r="P74" s="4" t="s">
        <v>98</v>
      </c>
      <c r="Q74" s="4">
        <v>2020</v>
      </c>
      <c r="R74" s="4" t="s">
        <v>12</v>
      </c>
      <c r="S74" s="4" t="s">
        <v>92</v>
      </c>
      <c r="T74" s="4" t="s">
        <v>93</v>
      </c>
      <c r="U74" s="4" t="s">
        <v>94</v>
      </c>
      <c r="V74" s="4" t="s">
        <v>103</v>
      </c>
      <c r="W74" s="4" t="s">
        <v>96</v>
      </c>
      <c r="X74" s="4" t="s">
        <v>99</v>
      </c>
      <c r="Y74" s="4">
        <v>810</v>
      </c>
      <c r="Z74" s="4">
        <v>526.24</v>
      </c>
    </row>
    <row r="75" spans="6:26" ht="18" customHeight="1" x14ac:dyDescent="0.3">
      <c r="F75" s="1">
        <v>2020</v>
      </c>
      <c r="G75" s="1" t="s">
        <v>39</v>
      </c>
      <c r="H75" s="1" t="s">
        <v>14</v>
      </c>
      <c r="I75" s="10" t="s">
        <v>13</v>
      </c>
      <c r="J75" s="9">
        <v>3</v>
      </c>
      <c r="K75" s="9">
        <v>4577.3</v>
      </c>
      <c r="L75" s="9">
        <v>5126.576</v>
      </c>
      <c r="M75" s="8">
        <v>915.46</v>
      </c>
      <c r="N75" s="7" t="s">
        <v>10</v>
      </c>
      <c r="P75" s="4" t="s">
        <v>91</v>
      </c>
      <c r="Q75" s="4">
        <v>2020</v>
      </c>
      <c r="R75" s="4" t="s">
        <v>12</v>
      </c>
      <c r="S75" s="4" t="s">
        <v>92</v>
      </c>
      <c r="T75" s="4" t="s">
        <v>93</v>
      </c>
      <c r="U75" s="4" t="s">
        <v>94</v>
      </c>
      <c r="V75" s="4" t="s">
        <v>103</v>
      </c>
      <c r="W75" s="4" t="s">
        <v>96</v>
      </c>
      <c r="X75" s="4" t="s">
        <v>99</v>
      </c>
      <c r="Y75" s="4">
        <v>193</v>
      </c>
      <c r="Z75" s="4">
        <v>275.99</v>
      </c>
    </row>
    <row r="76" spans="6:26" ht="18" customHeight="1" x14ac:dyDescent="0.3">
      <c r="F76" s="1">
        <v>2020</v>
      </c>
      <c r="G76" s="1" t="s">
        <v>39</v>
      </c>
      <c r="H76" s="1" t="s">
        <v>11</v>
      </c>
      <c r="I76" s="10" t="s">
        <v>11</v>
      </c>
      <c r="J76" s="9">
        <v>2</v>
      </c>
      <c r="K76" s="9">
        <v>6600</v>
      </c>
      <c r="L76" s="9">
        <v>7392</v>
      </c>
      <c r="M76" s="8">
        <v>1320</v>
      </c>
      <c r="N76" s="7" t="s">
        <v>10</v>
      </c>
      <c r="P76" s="4" t="s">
        <v>100</v>
      </c>
      <c r="Q76" s="4">
        <v>2020</v>
      </c>
      <c r="R76" s="4" t="s">
        <v>12</v>
      </c>
      <c r="S76" s="4" t="s">
        <v>92</v>
      </c>
      <c r="T76" s="4" t="s">
        <v>93</v>
      </c>
      <c r="U76" s="4" t="s">
        <v>94</v>
      </c>
      <c r="V76" s="4" t="s">
        <v>103</v>
      </c>
      <c r="W76" s="4" t="s">
        <v>96</v>
      </c>
      <c r="X76" s="4" t="s">
        <v>99</v>
      </c>
      <c r="Y76" s="4">
        <v>241</v>
      </c>
      <c r="Z76" s="4">
        <v>344.63</v>
      </c>
    </row>
    <row r="77" spans="6:26" ht="18" customHeight="1" x14ac:dyDescent="0.3">
      <c r="F77" s="1">
        <v>2020</v>
      </c>
      <c r="G77" s="1" t="s">
        <v>38</v>
      </c>
      <c r="H77" s="1" t="s">
        <v>30</v>
      </c>
      <c r="I77" s="11" t="s">
        <v>31</v>
      </c>
      <c r="J77" s="8">
        <v>3566</v>
      </c>
      <c r="K77" s="8">
        <v>4577.3</v>
      </c>
      <c r="L77" s="8">
        <v>5126.576</v>
      </c>
      <c r="M77" s="8">
        <v>915.46</v>
      </c>
      <c r="N77" s="7" t="s">
        <v>10</v>
      </c>
      <c r="P77" s="4" t="s">
        <v>91</v>
      </c>
      <c r="Q77" s="4">
        <v>2020</v>
      </c>
      <c r="R77" s="4" t="s">
        <v>12</v>
      </c>
      <c r="S77" s="4" t="s">
        <v>92</v>
      </c>
      <c r="T77" s="4" t="s">
        <v>93</v>
      </c>
      <c r="U77" s="4" t="s">
        <v>94</v>
      </c>
      <c r="V77" s="4" t="s">
        <v>103</v>
      </c>
      <c r="W77" s="4" t="s">
        <v>96</v>
      </c>
      <c r="X77" s="4" t="s">
        <v>97</v>
      </c>
      <c r="Y77" s="4">
        <v>221</v>
      </c>
      <c r="Z77" s="4">
        <v>316.02999999999997</v>
      </c>
    </row>
    <row r="78" spans="6:26" ht="18" customHeight="1" x14ac:dyDescent="0.3">
      <c r="F78" s="1">
        <v>2020</v>
      </c>
      <c r="G78" s="1" t="s">
        <v>38</v>
      </c>
      <c r="H78" s="1" t="s">
        <v>30</v>
      </c>
      <c r="I78" s="11" t="s">
        <v>29</v>
      </c>
      <c r="J78" s="8">
        <v>2498</v>
      </c>
      <c r="K78" s="8">
        <v>8000</v>
      </c>
      <c r="L78" s="8">
        <v>8960</v>
      </c>
      <c r="M78" s="8">
        <v>1600</v>
      </c>
      <c r="N78" s="7" t="s">
        <v>10</v>
      </c>
      <c r="P78" s="4" t="s">
        <v>98</v>
      </c>
      <c r="Q78" s="4">
        <v>2020</v>
      </c>
      <c r="R78" s="4" t="s">
        <v>12</v>
      </c>
      <c r="S78" s="4" t="s">
        <v>92</v>
      </c>
      <c r="T78" s="4" t="s">
        <v>93</v>
      </c>
      <c r="U78" s="4" t="s">
        <v>94</v>
      </c>
      <c r="V78" s="4" t="s">
        <v>103</v>
      </c>
      <c r="W78" s="4" t="s">
        <v>96</v>
      </c>
      <c r="X78" s="4" t="s">
        <v>97</v>
      </c>
      <c r="Y78" s="4">
        <v>215</v>
      </c>
      <c r="Z78" s="4">
        <v>307.45</v>
      </c>
    </row>
    <row r="79" spans="6:26" ht="18" customHeight="1" x14ac:dyDescent="0.3">
      <c r="F79" s="1">
        <v>2020</v>
      </c>
      <c r="G79" s="1" t="s">
        <v>38</v>
      </c>
      <c r="H79" s="1" t="s">
        <v>16</v>
      </c>
      <c r="I79" s="11" t="s">
        <v>28</v>
      </c>
      <c r="J79" s="8">
        <v>1245</v>
      </c>
      <c r="K79" s="8">
        <v>4577.2</v>
      </c>
      <c r="L79" s="8">
        <v>5126.4639999999999</v>
      </c>
      <c r="M79" s="8">
        <v>915.44</v>
      </c>
      <c r="N79" s="7" t="s">
        <v>10</v>
      </c>
      <c r="P79" s="4" t="s">
        <v>98</v>
      </c>
      <c r="Q79" s="4">
        <v>2020</v>
      </c>
      <c r="R79" s="4" t="s">
        <v>12</v>
      </c>
      <c r="S79" s="4" t="s">
        <v>92</v>
      </c>
      <c r="T79" s="4" t="s">
        <v>93</v>
      </c>
      <c r="U79" s="4" t="s">
        <v>94</v>
      </c>
      <c r="V79" s="4" t="s">
        <v>103</v>
      </c>
      <c r="W79" s="4" t="s">
        <v>96</v>
      </c>
      <c r="X79" s="4" t="s">
        <v>99</v>
      </c>
      <c r="Y79" s="4">
        <v>191</v>
      </c>
      <c r="Z79" s="4">
        <v>273.13</v>
      </c>
    </row>
    <row r="80" spans="6:26" ht="18" customHeight="1" x14ac:dyDescent="0.3">
      <c r="F80" s="1">
        <v>2020</v>
      </c>
      <c r="G80" s="1" t="s">
        <v>38</v>
      </c>
      <c r="H80" s="1" t="s">
        <v>25</v>
      </c>
      <c r="I80" s="10" t="s">
        <v>27</v>
      </c>
      <c r="J80" s="9">
        <v>644</v>
      </c>
      <c r="K80" s="9">
        <v>5743.5</v>
      </c>
      <c r="L80" s="9">
        <v>6432.72</v>
      </c>
      <c r="M80" s="8">
        <v>1148.7</v>
      </c>
      <c r="N80" s="7" t="s">
        <v>10</v>
      </c>
      <c r="P80" s="4" t="s">
        <v>91</v>
      </c>
      <c r="Q80" s="4">
        <v>2020</v>
      </c>
      <c r="R80" s="4" t="s">
        <v>12</v>
      </c>
      <c r="S80" s="4" t="s">
        <v>92</v>
      </c>
      <c r="T80" s="4" t="s">
        <v>93</v>
      </c>
      <c r="U80" s="4" t="s">
        <v>94</v>
      </c>
      <c r="V80" s="4" t="s">
        <v>103</v>
      </c>
      <c r="W80" s="4" t="s">
        <v>96</v>
      </c>
      <c r="X80" s="4" t="s">
        <v>99</v>
      </c>
      <c r="Y80" s="4">
        <v>239</v>
      </c>
      <c r="Z80" s="4">
        <v>341.77</v>
      </c>
    </row>
    <row r="81" spans="6:26" ht="18" customHeight="1" x14ac:dyDescent="0.3">
      <c r="F81" s="1">
        <v>2020</v>
      </c>
      <c r="G81" s="1" t="s">
        <v>38</v>
      </c>
      <c r="H81" s="1" t="s">
        <v>23</v>
      </c>
      <c r="I81" s="10" t="s">
        <v>26</v>
      </c>
      <c r="J81" s="9">
        <v>643</v>
      </c>
      <c r="K81" s="9">
        <v>7000</v>
      </c>
      <c r="L81" s="9">
        <v>7840</v>
      </c>
      <c r="M81" s="8">
        <v>1400</v>
      </c>
      <c r="N81" s="7" t="s">
        <v>10</v>
      </c>
      <c r="P81" s="4" t="s">
        <v>91</v>
      </c>
      <c r="Q81" s="4">
        <v>2020</v>
      </c>
      <c r="R81" s="4" t="s">
        <v>12</v>
      </c>
      <c r="S81" s="4" t="s">
        <v>92</v>
      </c>
      <c r="T81" s="4" t="s">
        <v>93</v>
      </c>
      <c r="U81" s="4" t="s">
        <v>94</v>
      </c>
      <c r="V81" s="4" t="s">
        <v>103</v>
      </c>
      <c r="W81" s="4" t="s">
        <v>96</v>
      </c>
      <c r="X81" s="4" t="s">
        <v>99</v>
      </c>
      <c r="Y81" s="4">
        <v>779</v>
      </c>
      <c r="Z81" s="4">
        <v>1113.97</v>
      </c>
    </row>
    <row r="82" spans="6:26" ht="18" customHeight="1" x14ac:dyDescent="0.3">
      <c r="F82" s="1">
        <v>2020</v>
      </c>
      <c r="G82" s="1" t="s">
        <v>38</v>
      </c>
      <c r="H82" s="1" t="s">
        <v>25</v>
      </c>
      <c r="I82" s="10" t="s">
        <v>24</v>
      </c>
      <c r="J82" s="9">
        <v>455</v>
      </c>
      <c r="K82" s="9">
        <v>4578.6000000000004</v>
      </c>
      <c r="L82" s="9">
        <v>5128.0320000000002</v>
      </c>
      <c r="M82" s="8">
        <v>915.72000000000014</v>
      </c>
      <c r="N82" s="7" t="s">
        <v>10</v>
      </c>
      <c r="P82" s="4" t="s">
        <v>98</v>
      </c>
      <c r="Q82" s="4">
        <v>2020</v>
      </c>
      <c r="R82" s="4" t="s">
        <v>42</v>
      </c>
      <c r="S82" s="4" t="s">
        <v>92</v>
      </c>
      <c r="T82" s="4" t="s">
        <v>93</v>
      </c>
      <c r="U82" s="4" t="s">
        <v>94</v>
      </c>
      <c r="V82" s="4" t="s">
        <v>103</v>
      </c>
      <c r="W82" s="4" t="s">
        <v>96</v>
      </c>
      <c r="X82" s="4" t="s">
        <v>99</v>
      </c>
      <c r="Y82" s="4">
        <v>248</v>
      </c>
      <c r="Z82" s="4">
        <v>354.64</v>
      </c>
    </row>
    <row r="83" spans="6:26" ht="18" customHeight="1" x14ac:dyDescent="0.3">
      <c r="F83" s="1">
        <v>2020</v>
      </c>
      <c r="G83" s="1" t="s">
        <v>38</v>
      </c>
      <c r="H83" s="1" t="s">
        <v>23</v>
      </c>
      <c r="I83" s="10" t="s">
        <v>22</v>
      </c>
      <c r="J83" s="12">
        <v>345</v>
      </c>
      <c r="K83" s="12">
        <v>7000</v>
      </c>
      <c r="L83" s="12">
        <v>7840</v>
      </c>
      <c r="M83" s="8">
        <v>1400</v>
      </c>
      <c r="N83" s="7" t="s">
        <v>10</v>
      </c>
      <c r="P83" s="4" t="s">
        <v>100</v>
      </c>
      <c r="Q83" s="4">
        <v>2020</v>
      </c>
      <c r="R83" s="4" t="s">
        <v>42</v>
      </c>
      <c r="S83" s="4" t="s">
        <v>92</v>
      </c>
      <c r="T83" s="4" t="s">
        <v>93</v>
      </c>
      <c r="U83" s="4" t="s">
        <v>94</v>
      </c>
      <c r="V83" s="4" t="s">
        <v>103</v>
      </c>
      <c r="W83" s="4" t="s">
        <v>96</v>
      </c>
      <c r="X83" s="4" t="s">
        <v>99</v>
      </c>
      <c r="Y83" s="4">
        <v>218</v>
      </c>
      <c r="Z83" s="4">
        <v>311.74</v>
      </c>
    </row>
    <row r="84" spans="6:26" ht="18" customHeight="1" x14ac:dyDescent="0.3">
      <c r="F84" s="1">
        <v>2020</v>
      </c>
      <c r="G84" s="1" t="s">
        <v>38</v>
      </c>
      <c r="H84" s="1" t="s">
        <v>16</v>
      </c>
      <c r="I84" s="11" t="s">
        <v>21</v>
      </c>
      <c r="J84" s="8">
        <v>122</v>
      </c>
      <c r="K84" s="8">
        <v>100</v>
      </c>
      <c r="L84" s="8">
        <v>112</v>
      </c>
      <c r="M84" s="8">
        <v>20</v>
      </c>
      <c r="N84" s="7" t="s">
        <v>10</v>
      </c>
      <c r="P84" s="4" t="s">
        <v>98</v>
      </c>
      <c r="Q84" s="4">
        <v>2020</v>
      </c>
      <c r="R84" s="4" t="s">
        <v>42</v>
      </c>
      <c r="S84" s="4" t="s">
        <v>92</v>
      </c>
      <c r="T84" s="4" t="s">
        <v>93</v>
      </c>
      <c r="U84" s="4" t="s">
        <v>94</v>
      </c>
      <c r="V84" s="4" t="s">
        <v>103</v>
      </c>
      <c r="W84" s="4" t="s">
        <v>96</v>
      </c>
      <c r="X84" s="4" t="s">
        <v>99</v>
      </c>
      <c r="Y84" s="4">
        <v>244</v>
      </c>
      <c r="Z84" s="4">
        <v>348.92</v>
      </c>
    </row>
    <row r="85" spans="6:26" ht="18" customHeight="1" x14ac:dyDescent="0.3">
      <c r="F85" s="1">
        <v>2020</v>
      </c>
      <c r="G85" s="1" t="s">
        <v>38</v>
      </c>
      <c r="H85" s="1" t="s">
        <v>14</v>
      </c>
      <c r="I85" s="10" t="s">
        <v>20</v>
      </c>
      <c r="J85" s="9">
        <v>78</v>
      </c>
      <c r="K85" s="9">
        <v>4577.2</v>
      </c>
      <c r="L85" s="9">
        <v>5126.4639999999999</v>
      </c>
      <c r="M85" s="8">
        <v>915.44</v>
      </c>
      <c r="N85" s="7" t="s">
        <v>10</v>
      </c>
      <c r="P85" s="4" t="s">
        <v>100</v>
      </c>
      <c r="Q85" s="4">
        <v>2020</v>
      </c>
      <c r="R85" s="4" t="s">
        <v>42</v>
      </c>
      <c r="S85" s="4" t="s">
        <v>92</v>
      </c>
      <c r="T85" s="4" t="s">
        <v>93</v>
      </c>
      <c r="U85" s="4" t="s">
        <v>94</v>
      </c>
      <c r="V85" s="4" t="s">
        <v>103</v>
      </c>
      <c r="W85" s="4" t="s">
        <v>96</v>
      </c>
      <c r="X85" s="4" t="s">
        <v>99</v>
      </c>
      <c r="Y85" s="4">
        <v>292</v>
      </c>
      <c r="Z85" s="4">
        <v>417.56</v>
      </c>
    </row>
    <row r="86" spans="6:26" ht="18" customHeight="1" x14ac:dyDescent="0.3">
      <c r="F86" s="1">
        <v>2020</v>
      </c>
      <c r="G86" s="1" t="s">
        <v>38</v>
      </c>
      <c r="H86" s="1" t="s">
        <v>14</v>
      </c>
      <c r="I86" s="10" t="s">
        <v>19</v>
      </c>
      <c r="J86" s="9">
        <v>76</v>
      </c>
      <c r="K86" s="9">
        <v>4576.8999999999996</v>
      </c>
      <c r="L86" s="9">
        <v>5126.1279999999997</v>
      </c>
      <c r="M86" s="8">
        <v>915.38</v>
      </c>
      <c r="N86" s="7" t="s">
        <v>10</v>
      </c>
      <c r="P86" s="4" t="s">
        <v>98</v>
      </c>
      <c r="Q86" s="4">
        <v>2020</v>
      </c>
      <c r="R86" s="4" t="s">
        <v>42</v>
      </c>
      <c r="S86" s="4" t="s">
        <v>92</v>
      </c>
      <c r="T86" s="4" t="s">
        <v>93</v>
      </c>
      <c r="U86" s="4" t="s">
        <v>94</v>
      </c>
      <c r="V86" s="4" t="s">
        <v>103</v>
      </c>
      <c r="W86" s="4" t="s">
        <v>96</v>
      </c>
      <c r="X86" s="4" t="s">
        <v>99</v>
      </c>
      <c r="Y86" s="4">
        <v>220</v>
      </c>
      <c r="Z86" s="4">
        <v>314.60000000000002</v>
      </c>
    </row>
    <row r="87" spans="6:26" ht="18" customHeight="1" x14ac:dyDescent="0.3">
      <c r="F87" s="1">
        <v>2020</v>
      </c>
      <c r="G87" s="1" t="s">
        <v>38</v>
      </c>
      <c r="H87" s="1" t="s">
        <v>14</v>
      </c>
      <c r="I87" s="10" t="s">
        <v>18</v>
      </c>
      <c r="J87" s="9">
        <v>46</v>
      </c>
      <c r="K87" s="9">
        <v>200</v>
      </c>
      <c r="L87" s="9">
        <v>224</v>
      </c>
      <c r="M87" s="8">
        <v>40</v>
      </c>
      <c r="N87" s="7" t="s">
        <v>10</v>
      </c>
      <c r="P87" s="4" t="s">
        <v>100</v>
      </c>
      <c r="Q87" s="4">
        <v>2020</v>
      </c>
      <c r="R87" s="4" t="s">
        <v>42</v>
      </c>
      <c r="S87" s="4" t="s">
        <v>92</v>
      </c>
      <c r="T87" s="4" t="s">
        <v>93</v>
      </c>
      <c r="U87" s="4" t="s">
        <v>94</v>
      </c>
      <c r="V87" s="4" t="s">
        <v>103</v>
      </c>
      <c r="W87" s="4" t="s">
        <v>96</v>
      </c>
      <c r="X87" s="4" t="s">
        <v>99</v>
      </c>
      <c r="Y87" s="4">
        <v>675</v>
      </c>
      <c r="Z87" s="4">
        <v>965.25</v>
      </c>
    </row>
    <row r="88" spans="6:26" ht="18" customHeight="1" x14ac:dyDescent="0.3">
      <c r="F88" s="1">
        <v>2020</v>
      </c>
      <c r="G88" s="1" t="s">
        <v>38</v>
      </c>
      <c r="H88" s="1" t="s">
        <v>14</v>
      </c>
      <c r="I88" s="10" t="s">
        <v>17</v>
      </c>
      <c r="J88" s="9">
        <v>34</v>
      </c>
      <c r="K88" s="9">
        <v>4576.8</v>
      </c>
      <c r="L88" s="9">
        <v>5126.0160000000005</v>
      </c>
      <c r="M88" s="8">
        <v>915.36000000000013</v>
      </c>
      <c r="N88" s="7" t="s">
        <v>10</v>
      </c>
      <c r="P88" s="4" t="s">
        <v>98</v>
      </c>
      <c r="Q88" s="4">
        <v>2020</v>
      </c>
      <c r="R88" s="4" t="s">
        <v>42</v>
      </c>
      <c r="S88" s="4" t="s">
        <v>92</v>
      </c>
      <c r="T88" s="4" t="s">
        <v>93</v>
      </c>
      <c r="U88" s="4" t="s">
        <v>94</v>
      </c>
      <c r="V88" s="4" t="s">
        <v>103</v>
      </c>
      <c r="W88" s="4" t="s">
        <v>96</v>
      </c>
      <c r="X88" s="4" t="s">
        <v>99</v>
      </c>
      <c r="Y88" s="4">
        <v>708</v>
      </c>
      <c r="Z88" s="4">
        <v>1012.44</v>
      </c>
    </row>
    <row r="89" spans="6:26" ht="18" customHeight="1" x14ac:dyDescent="0.3">
      <c r="F89" s="1">
        <v>2020</v>
      </c>
      <c r="G89" s="1" t="s">
        <v>38</v>
      </c>
      <c r="H89" s="1" t="s">
        <v>16</v>
      </c>
      <c r="I89" s="11" t="s">
        <v>15</v>
      </c>
      <c r="J89" s="8">
        <v>7</v>
      </c>
      <c r="K89" s="8">
        <v>200</v>
      </c>
      <c r="L89" s="8">
        <v>224</v>
      </c>
      <c r="M89" s="8">
        <v>40</v>
      </c>
      <c r="N89" s="7" t="s">
        <v>10</v>
      </c>
      <c r="P89" s="4" t="s">
        <v>91</v>
      </c>
      <c r="Q89" s="4">
        <v>2020</v>
      </c>
      <c r="R89" s="4" t="s">
        <v>42</v>
      </c>
      <c r="S89" s="4" t="s">
        <v>92</v>
      </c>
      <c r="T89" s="4" t="s">
        <v>93</v>
      </c>
      <c r="U89" s="4" t="s">
        <v>94</v>
      </c>
      <c r="V89" s="4" t="s">
        <v>103</v>
      </c>
      <c r="W89" s="4" t="s">
        <v>96</v>
      </c>
      <c r="X89" s="4" t="s">
        <v>99</v>
      </c>
      <c r="Y89" s="4">
        <v>761</v>
      </c>
      <c r="Z89" s="4">
        <v>1088.23</v>
      </c>
    </row>
    <row r="90" spans="6:26" ht="18" customHeight="1" x14ac:dyDescent="0.3">
      <c r="F90" s="1">
        <v>2020</v>
      </c>
      <c r="G90" s="1" t="s">
        <v>38</v>
      </c>
      <c r="H90" s="1" t="s">
        <v>11</v>
      </c>
      <c r="I90" s="10" t="s">
        <v>11</v>
      </c>
      <c r="J90" s="9">
        <v>3</v>
      </c>
      <c r="K90" s="9">
        <v>6600</v>
      </c>
      <c r="L90" s="9">
        <v>7392</v>
      </c>
      <c r="M90" s="8">
        <v>1320</v>
      </c>
      <c r="N90" s="7" t="s">
        <v>10</v>
      </c>
      <c r="P90" s="4" t="s">
        <v>91</v>
      </c>
      <c r="Q90" s="4">
        <v>2020</v>
      </c>
      <c r="R90" s="4" t="s">
        <v>42</v>
      </c>
      <c r="S90" s="4" t="s">
        <v>92</v>
      </c>
      <c r="T90" s="4" t="s">
        <v>93</v>
      </c>
      <c r="U90" s="4" t="s">
        <v>94</v>
      </c>
      <c r="V90" s="4" t="s">
        <v>103</v>
      </c>
      <c r="W90" s="4" t="s">
        <v>96</v>
      </c>
      <c r="X90" s="4" t="s">
        <v>99</v>
      </c>
      <c r="Y90" s="4">
        <v>249</v>
      </c>
      <c r="Z90" s="4">
        <v>356.07</v>
      </c>
    </row>
    <row r="91" spans="6:26" ht="18" customHeight="1" x14ac:dyDescent="0.3">
      <c r="F91" s="1">
        <v>2020</v>
      </c>
      <c r="G91" s="1" t="s">
        <v>38</v>
      </c>
      <c r="H91" s="1" t="s">
        <v>14</v>
      </c>
      <c r="I91" s="10" t="s">
        <v>13</v>
      </c>
      <c r="J91" s="9">
        <v>3</v>
      </c>
      <c r="K91" s="9">
        <v>4577.3</v>
      </c>
      <c r="L91" s="9">
        <v>5126.576</v>
      </c>
      <c r="M91" s="8">
        <v>915.46</v>
      </c>
      <c r="N91" s="7" t="s">
        <v>10</v>
      </c>
      <c r="P91" s="4" t="s">
        <v>98</v>
      </c>
      <c r="Q91" s="4">
        <v>2020</v>
      </c>
      <c r="R91" s="4" t="s">
        <v>42</v>
      </c>
      <c r="S91" s="4" t="s">
        <v>92</v>
      </c>
      <c r="T91" s="4" t="s">
        <v>93</v>
      </c>
      <c r="U91" s="4" t="s">
        <v>94</v>
      </c>
      <c r="V91" s="4" t="s">
        <v>103</v>
      </c>
      <c r="W91" s="4" t="s">
        <v>96</v>
      </c>
      <c r="X91" s="4" t="s">
        <v>99</v>
      </c>
      <c r="Y91" s="4">
        <v>748</v>
      </c>
      <c r="Z91" s="4">
        <v>526.24</v>
      </c>
    </row>
    <row r="92" spans="6:26" ht="18" customHeight="1" x14ac:dyDescent="0.3">
      <c r="F92" s="1">
        <v>2020</v>
      </c>
      <c r="G92" s="1" t="s">
        <v>37</v>
      </c>
      <c r="H92" s="1" t="s">
        <v>30</v>
      </c>
      <c r="I92" s="11" t="s">
        <v>31</v>
      </c>
      <c r="J92" s="8">
        <v>3566</v>
      </c>
      <c r="K92" s="8">
        <v>4577.3</v>
      </c>
      <c r="L92" s="8">
        <v>5126.576</v>
      </c>
      <c r="M92" s="8">
        <v>915.46</v>
      </c>
      <c r="N92" s="7" t="s">
        <v>10</v>
      </c>
      <c r="P92" s="4" t="s">
        <v>100</v>
      </c>
      <c r="Q92" s="4">
        <v>2020</v>
      </c>
      <c r="R92" s="4" t="s">
        <v>42</v>
      </c>
      <c r="S92" s="4" t="s">
        <v>92</v>
      </c>
      <c r="T92" s="4" t="s">
        <v>93</v>
      </c>
      <c r="U92" s="4" t="s">
        <v>94</v>
      </c>
      <c r="V92" s="4" t="s">
        <v>103</v>
      </c>
      <c r="W92" s="4" t="s">
        <v>96</v>
      </c>
      <c r="X92" s="4" t="s">
        <v>99</v>
      </c>
      <c r="Y92" s="4">
        <v>801</v>
      </c>
      <c r="Z92" s="4">
        <v>526.24</v>
      </c>
    </row>
    <row r="93" spans="6:26" ht="18" customHeight="1" x14ac:dyDescent="0.3">
      <c r="F93" s="1">
        <v>2020</v>
      </c>
      <c r="G93" s="1" t="s">
        <v>37</v>
      </c>
      <c r="H93" s="1" t="s">
        <v>30</v>
      </c>
      <c r="I93" s="11" t="s">
        <v>29</v>
      </c>
      <c r="J93" s="8">
        <v>2498</v>
      </c>
      <c r="K93" s="8">
        <v>8000</v>
      </c>
      <c r="L93" s="8">
        <v>8960</v>
      </c>
      <c r="M93" s="8">
        <v>1600</v>
      </c>
      <c r="N93" s="7" t="s">
        <v>10</v>
      </c>
      <c r="P93" s="4" t="s">
        <v>98</v>
      </c>
      <c r="Q93" s="4">
        <v>2020</v>
      </c>
      <c r="R93" s="4" t="s">
        <v>42</v>
      </c>
      <c r="S93" s="4" t="s">
        <v>92</v>
      </c>
      <c r="T93" s="4" t="s">
        <v>93</v>
      </c>
      <c r="U93" s="4" t="s">
        <v>94</v>
      </c>
      <c r="V93" s="4" t="s">
        <v>103</v>
      </c>
      <c r="W93" s="4" t="s">
        <v>96</v>
      </c>
      <c r="X93" s="4" t="s">
        <v>99</v>
      </c>
      <c r="Y93" s="4">
        <v>247</v>
      </c>
      <c r="Z93" s="4">
        <v>353.21</v>
      </c>
    </row>
    <row r="94" spans="6:26" ht="18" customHeight="1" x14ac:dyDescent="0.3">
      <c r="F94" s="1">
        <v>2020</v>
      </c>
      <c r="G94" s="1" t="s">
        <v>37</v>
      </c>
      <c r="H94" s="1" t="s">
        <v>16</v>
      </c>
      <c r="I94" s="11" t="s">
        <v>28</v>
      </c>
      <c r="J94" s="8">
        <v>1245</v>
      </c>
      <c r="K94" s="8">
        <v>4577.2</v>
      </c>
      <c r="L94" s="8">
        <v>5126.4639999999999</v>
      </c>
      <c r="M94" s="8">
        <v>915.44</v>
      </c>
      <c r="N94" s="7" t="s">
        <v>10</v>
      </c>
      <c r="P94" s="4" t="s">
        <v>98</v>
      </c>
      <c r="Q94" s="4">
        <v>2020</v>
      </c>
      <c r="R94" s="4" t="s">
        <v>42</v>
      </c>
      <c r="S94" s="4" t="s">
        <v>92</v>
      </c>
      <c r="T94" s="4" t="s">
        <v>93</v>
      </c>
      <c r="U94" s="4" t="s">
        <v>94</v>
      </c>
      <c r="V94" s="4" t="s">
        <v>103</v>
      </c>
      <c r="W94" s="4" t="s">
        <v>96</v>
      </c>
      <c r="X94" s="4" t="s">
        <v>99</v>
      </c>
      <c r="Y94" s="4">
        <v>295</v>
      </c>
      <c r="Z94" s="4">
        <v>421.85</v>
      </c>
    </row>
    <row r="95" spans="6:26" ht="18" customHeight="1" x14ac:dyDescent="0.3">
      <c r="F95" s="1">
        <v>2020</v>
      </c>
      <c r="G95" s="1" t="s">
        <v>37</v>
      </c>
      <c r="H95" s="1" t="s">
        <v>25</v>
      </c>
      <c r="I95" s="10" t="s">
        <v>27</v>
      </c>
      <c r="J95" s="9">
        <v>644</v>
      </c>
      <c r="K95" s="9">
        <v>5743.5</v>
      </c>
      <c r="L95" s="9">
        <v>6432.72</v>
      </c>
      <c r="M95" s="8">
        <v>1148.7</v>
      </c>
      <c r="N95" s="7" t="s">
        <v>10</v>
      </c>
      <c r="P95" s="4" t="s">
        <v>98</v>
      </c>
      <c r="Q95" s="4">
        <v>2020</v>
      </c>
      <c r="R95" s="4" t="s">
        <v>42</v>
      </c>
      <c r="S95" s="4" t="s">
        <v>92</v>
      </c>
      <c r="T95" s="4" t="s">
        <v>93</v>
      </c>
      <c r="U95" s="4" t="s">
        <v>94</v>
      </c>
      <c r="V95" s="4" t="s">
        <v>103</v>
      </c>
      <c r="W95" s="4" t="s">
        <v>96</v>
      </c>
      <c r="X95" s="4" t="s">
        <v>99</v>
      </c>
      <c r="Y95" s="4">
        <v>217</v>
      </c>
      <c r="Z95" s="4">
        <v>310.31</v>
      </c>
    </row>
    <row r="96" spans="6:26" ht="18" customHeight="1" x14ac:dyDescent="0.3">
      <c r="F96" s="1">
        <v>2020</v>
      </c>
      <c r="G96" s="1" t="s">
        <v>37</v>
      </c>
      <c r="H96" s="1" t="s">
        <v>23</v>
      </c>
      <c r="I96" s="10" t="s">
        <v>26</v>
      </c>
      <c r="J96" s="9">
        <v>643</v>
      </c>
      <c r="K96" s="9">
        <v>7000</v>
      </c>
      <c r="L96" s="9">
        <v>7840</v>
      </c>
      <c r="M96" s="8">
        <v>1400</v>
      </c>
      <c r="N96" s="7" t="s">
        <v>10</v>
      </c>
      <c r="P96" s="4" t="s">
        <v>100</v>
      </c>
      <c r="Q96" s="4">
        <v>2020</v>
      </c>
      <c r="R96" s="4" t="s">
        <v>42</v>
      </c>
      <c r="S96" s="4" t="s">
        <v>92</v>
      </c>
      <c r="T96" s="4" t="s">
        <v>93</v>
      </c>
      <c r="U96" s="4" t="s">
        <v>94</v>
      </c>
      <c r="V96" s="4" t="s">
        <v>103</v>
      </c>
      <c r="W96" s="4" t="s">
        <v>96</v>
      </c>
      <c r="X96" s="4" t="s">
        <v>99</v>
      </c>
      <c r="Y96" s="4">
        <v>245</v>
      </c>
      <c r="Z96" s="4">
        <v>350.35</v>
      </c>
    </row>
    <row r="97" spans="6:26" ht="18" customHeight="1" x14ac:dyDescent="0.3">
      <c r="F97" s="1">
        <v>2020</v>
      </c>
      <c r="G97" s="1" t="s">
        <v>37</v>
      </c>
      <c r="H97" s="1" t="s">
        <v>25</v>
      </c>
      <c r="I97" s="10" t="s">
        <v>24</v>
      </c>
      <c r="J97" s="9">
        <v>455</v>
      </c>
      <c r="K97" s="9">
        <v>4578.6000000000004</v>
      </c>
      <c r="L97" s="9">
        <v>5128.0320000000002</v>
      </c>
      <c r="M97" s="8">
        <v>915.72000000000014</v>
      </c>
      <c r="N97" s="7" t="s">
        <v>10</v>
      </c>
      <c r="P97" s="4" t="s">
        <v>91</v>
      </c>
      <c r="Q97" s="4">
        <v>2020</v>
      </c>
      <c r="R97" s="4" t="s">
        <v>42</v>
      </c>
      <c r="S97" s="4" t="s">
        <v>92</v>
      </c>
      <c r="T97" s="4" t="s">
        <v>93</v>
      </c>
      <c r="U97" s="4" t="s">
        <v>94</v>
      </c>
      <c r="V97" s="4" t="s">
        <v>103</v>
      </c>
      <c r="W97" s="4" t="s">
        <v>96</v>
      </c>
      <c r="X97" s="4" t="s">
        <v>99</v>
      </c>
      <c r="Y97" s="4">
        <v>293</v>
      </c>
      <c r="Z97" s="4">
        <v>418.99</v>
      </c>
    </row>
    <row r="98" spans="6:26" ht="18" customHeight="1" x14ac:dyDescent="0.3">
      <c r="F98" s="1">
        <v>2020</v>
      </c>
      <c r="G98" s="1" t="s">
        <v>37</v>
      </c>
      <c r="H98" s="1" t="s">
        <v>23</v>
      </c>
      <c r="I98" s="10" t="s">
        <v>22</v>
      </c>
      <c r="J98" s="12">
        <v>345</v>
      </c>
      <c r="K98" s="12">
        <v>7000</v>
      </c>
      <c r="L98" s="12">
        <v>7840</v>
      </c>
      <c r="M98" s="8">
        <v>1400</v>
      </c>
      <c r="N98" s="7" t="s">
        <v>10</v>
      </c>
      <c r="P98" s="4" t="s">
        <v>98</v>
      </c>
      <c r="Q98" s="4">
        <v>2020</v>
      </c>
      <c r="R98" s="4" t="s">
        <v>42</v>
      </c>
      <c r="S98" s="4" t="s">
        <v>92</v>
      </c>
      <c r="T98" s="4" t="s">
        <v>93</v>
      </c>
      <c r="U98" s="4" t="s">
        <v>94</v>
      </c>
      <c r="V98" s="4" t="s">
        <v>103</v>
      </c>
      <c r="W98" s="4" t="s">
        <v>96</v>
      </c>
      <c r="X98" s="4" t="s">
        <v>99</v>
      </c>
      <c r="Y98" s="4">
        <v>770</v>
      </c>
      <c r="Z98" s="4">
        <v>1101.0999999999999</v>
      </c>
    </row>
    <row r="99" spans="6:26" ht="18" customHeight="1" x14ac:dyDescent="0.3">
      <c r="F99" s="1">
        <v>2020</v>
      </c>
      <c r="G99" s="1" t="s">
        <v>37</v>
      </c>
      <c r="H99" s="1" t="s">
        <v>16</v>
      </c>
      <c r="I99" s="11" t="s">
        <v>21</v>
      </c>
      <c r="J99" s="8">
        <v>122</v>
      </c>
      <c r="K99" s="8">
        <v>100</v>
      </c>
      <c r="L99" s="8">
        <v>112</v>
      </c>
      <c r="M99" s="8">
        <v>20</v>
      </c>
      <c r="N99" s="7" t="s">
        <v>10</v>
      </c>
      <c r="P99" s="4" t="s">
        <v>91</v>
      </c>
      <c r="Q99" s="4">
        <v>2020</v>
      </c>
      <c r="R99" s="4" t="s">
        <v>43</v>
      </c>
      <c r="S99" s="4" t="s">
        <v>92</v>
      </c>
      <c r="T99" s="4" t="s">
        <v>93</v>
      </c>
      <c r="U99" s="4" t="s">
        <v>94</v>
      </c>
      <c r="V99" s="4" t="s">
        <v>103</v>
      </c>
      <c r="W99" s="4" t="s">
        <v>96</v>
      </c>
      <c r="X99" s="4" t="s">
        <v>99</v>
      </c>
      <c r="Y99" s="4">
        <v>254</v>
      </c>
      <c r="Z99" s="4">
        <v>388.62</v>
      </c>
    </row>
    <row r="100" spans="6:26" ht="18" customHeight="1" x14ac:dyDescent="0.3">
      <c r="F100" s="1">
        <v>2020</v>
      </c>
      <c r="G100" s="1" t="s">
        <v>37</v>
      </c>
      <c r="H100" s="1" t="s">
        <v>14</v>
      </c>
      <c r="I100" s="10" t="s">
        <v>20</v>
      </c>
      <c r="J100" s="9">
        <v>78</v>
      </c>
      <c r="K100" s="9">
        <v>4577.2</v>
      </c>
      <c r="L100" s="9">
        <v>5126.4639999999999</v>
      </c>
      <c r="M100" s="8">
        <v>915.44</v>
      </c>
      <c r="N100" s="7" t="s">
        <v>10</v>
      </c>
      <c r="P100" s="4" t="s">
        <v>91</v>
      </c>
      <c r="Q100" s="4">
        <v>2020</v>
      </c>
      <c r="R100" s="4" t="s">
        <v>43</v>
      </c>
      <c r="S100" s="4" t="s">
        <v>92</v>
      </c>
      <c r="T100" s="4" t="s">
        <v>93</v>
      </c>
      <c r="U100" s="4" t="s">
        <v>94</v>
      </c>
      <c r="V100" s="4" t="s">
        <v>103</v>
      </c>
      <c r="W100" s="4" t="s">
        <v>96</v>
      </c>
      <c r="X100" s="4" t="s">
        <v>99</v>
      </c>
      <c r="Y100" s="4">
        <v>296</v>
      </c>
      <c r="Z100" s="4">
        <v>423.28</v>
      </c>
    </row>
    <row r="101" spans="6:26" ht="18" customHeight="1" x14ac:dyDescent="0.3">
      <c r="F101" s="1">
        <v>2020</v>
      </c>
      <c r="G101" s="1" t="s">
        <v>37</v>
      </c>
      <c r="H101" s="1" t="s">
        <v>14</v>
      </c>
      <c r="I101" s="10" t="s">
        <v>19</v>
      </c>
      <c r="J101" s="9">
        <v>76</v>
      </c>
      <c r="K101" s="9">
        <v>4576.8999999999996</v>
      </c>
      <c r="L101" s="9">
        <v>5126.1279999999997</v>
      </c>
      <c r="M101" s="8">
        <v>915.38</v>
      </c>
      <c r="N101" s="7" t="s">
        <v>10</v>
      </c>
      <c r="P101" s="4" t="s">
        <v>100</v>
      </c>
      <c r="Q101" s="4">
        <v>2020</v>
      </c>
      <c r="R101" s="4" t="s">
        <v>43</v>
      </c>
      <c r="S101" s="4" t="s">
        <v>92</v>
      </c>
      <c r="T101" s="4" t="s">
        <v>93</v>
      </c>
      <c r="U101" s="4" t="s">
        <v>94</v>
      </c>
      <c r="V101" s="4" t="s">
        <v>103</v>
      </c>
      <c r="W101" s="4" t="s">
        <v>96</v>
      </c>
      <c r="X101" s="4" t="s">
        <v>99</v>
      </c>
      <c r="Y101" s="4">
        <v>224</v>
      </c>
      <c r="Z101" s="4">
        <v>320.32</v>
      </c>
    </row>
    <row r="102" spans="6:26" ht="18" customHeight="1" x14ac:dyDescent="0.3">
      <c r="F102" s="1">
        <v>2020</v>
      </c>
      <c r="G102" s="1" t="s">
        <v>37</v>
      </c>
      <c r="H102" s="1" t="s">
        <v>14</v>
      </c>
      <c r="I102" s="10" t="s">
        <v>18</v>
      </c>
      <c r="J102" s="9">
        <v>46</v>
      </c>
      <c r="K102" s="9">
        <v>200</v>
      </c>
      <c r="L102" s="9">
        <v>224</v>
      </c>
      <c r="M102" s="8">
        <v>40</v>
      </c>
      <c r="N102" s="7" t="s">
        <v>10</v>
      </c>
      <c r="P102" s="4" t="s">
        <v>98</v>
      </c>
      <c r="Q102" s="4">
        <v>2020</v>
      </c>
      <c r="R102" s="4" t="s">
        <v>43</v>
      </c>
      <c r="S102" s="4" t="s">
        <v>92</v>
      </c>
      <c r="T102" s="4" t="s">
        <v>93</v>
      </c>
      <c r="U102" s="4" t="s">
        <v>94</v>
      </c>
      <c r="V102" s="4" t="s">
        <v>103</v>
      </c>
      <c r="W102" s="4" t="s">
        <v>96</v>
      </c>
      <c r="X102" s="4" t="s">
        <v>97</v>
      </c>
      <c r="Y102" s="4">
        <v>370</v>
      </c>
      <c r="Z102" s="4">
        <v>529.1</v>
      </c>
    </row>
    <row r="103" spans="6:26" ht="18" customHeight="1" x14ac:dyDescent="0.3">
      <c r="F103" s="1">
        <v>2020</v>
      </c>
      <c r="G103" s="1" t="s">
        <v>37</v>
      </c>
      <c r="H103" s="1" t="s">
        <v>14</v>
      </c>
      <c r="I103" s="10" t="s">
        <v>17</v>
      </c>
      <c r="J103" s="9">
        <v>34</v>
      </c>
      <c r="K103" s="9">
        <v>4576.8</v>
      </c>
      <c r="L103" s="9">
        <v>5126.0160000000005</v>
      </c>
      <c r="M103" s="8">
        <v>915.36000000000013</v>
      </c>
      <c r="N103" s="7" t="s">
        <v>10</v>
      </c>
      <c r="P103" s="4" t="s">
        <v>98</v>
      </c>
      <c r="Q103" s="4">
        <v>2020</v>
      </c>
      <c r="R103" s="4" t="s">
        <v>43</v>
      </c>
      <c r="S103" s="4" t="s">
        <v>92</v>
      </c>
      <c r="T103" s="4" t="s">
        <v>93</v>
      </c>
      <c r="U103" s="4" t="s">
        <v>94</v>
      </c>
      <c r="V103" s="4" t="s">
        <v>103</v>
      </c>
      <c r="W103" s="4" t="s">
        <v>96</v>
      </c>
      <c r="X103" s="4" t="s">
        <v>99</v>
      </c>
      <c r="Y103" s="4">
        <v>250</v>
      </c>
      <c r="Z103" s="4">
        <v>357.5</v>
      </c>
    </row>
    <row r="104" spans="6:26" ht="18" customHeight="1" x14ac:dyDescent="0.3">
      <c r="F104" s="1">
        <v>2020</v>
      </c>
      <c r="G104" s="1" t="s">
        <v>37</v>
      </c>
      <c r="H104" s="1" t="s">
        <v>16</v>
      </c>
      <c r="I104" s="11" t="s">
        <v>15</v>
      </c>
      <c r="J104" s="8">
        <v>7</v>
      </c>
      <c r="K104" s="8">
        <v>200</v>
      </c>
      <c r="L104" s="8">
        <v>224</v>
      </c>
      <c r="M104" s="8">
        <v>40</v>
      </c>
      <c r="N104" s="7" t="s">
        <v>10</v>
      </c>
      <c r="P104" s="4" t="s">
        <v>98</v>
      </c>
      <c r="Q104" s="4">
        <v>2020</v>
      </c>
      <c r="R104" s="4" t="s">
        <v>43</v>
      </c>
      <c r="S104" s="4" t="s">
        <v>92</v>
      </c>
      <c r="T104" s="4" t="s">
        <v>93</v>
      </c>
      <c r="U104" s="4" t="s">
        <v>94</v>
      </c>
      <c r="V104" s="4" t="s">
        <v>103</v>
      </c>
      <c r="W104" s="4" t="s">
        <v>96</v>
      </c>
      <c r="X104" s="4" t="s">
        <v>99</v>
      </c>
      <c r="Y104" s="4">
        <v>298</v>
      </c>
      <c r="Z104" s="4">
        <v>426.14</v>
      </c>
    </row>
    <row r="105" spans="6:26" ht="18" customHeight="1" x14ac:dyDescent="0.3">
      <c r="F105" s="1">
        <v>2020</v>
      </c>
      <c r="G105" s="1" t="s">
        <v>37</v>
      </c>
      <c r="H105" s="1" t="s">
        <v>14</v>
      </c>
      <c r="I105" s="10" t="s">
        <v>13</v>
      </c>
      <c r="J105" s="9">
        <v>3</v>
      </c>
      <c r="K105" s="9">
        <v>4577.3</v>
      </c>
      <c r="L105" s="9">
        <v>5126.576</v>
      </c>
      <c r="M105" s="8">
        <v>915.46</v>
      </c>
      <c r="N105" s="7" t="s">
        <v>10</v>
      </c>
      <c r="P105" s="4" t="s">
        <v>100</v>
      </c>
      <c r="Q105" s="4">
        <v>2020</v>
      </c>
      <c r="R105" s="4" t="s">
        <v>43</v>
      </c>
      <c r="S105" s="4" t="s">
        <v>92</v>
      </c>
      <c r="T105" s="4" t="s">
        <v>93</v>
      </c>
      <c r="U105" s="4" t="s">
        <v>94</v>
      </c>
      <c r="V105" s="4" t="s">
        <v>103</v>
      </c>
      <c r="W105" s="4" t="s">
        <v>96</v>
      </c>
      <c r="X105" s="4" t="s">
        <v>99</v>
      </c>
      <c r="Y105" s="4">
        <v>226</v>
      </c>
      <c r="Z105" s="4">
        <v>323.18</v>
      </c>
    </row>
    <row r="106" spans="6:26" ht="18" customHeight="1" x14ac:dyDescent="0.3">
      <c r="F106" s="1">
        <v>2020</v>
      </c>
      <c r="G106" s="1" t="s">
        <v>37</v>
      </c>
      <c r="H106" s="1" t="s">
        <v>11</v>
      </c>
      <c r="I106" s="10" t="s">
        <v>11</v>
      </c>
      <c r="J106" s="9">
        <v>2</v>
      </c>
      <c r="K106" s="9">
        <v>6600</v>
      </c>
      <c r="L106" s="9">
        <v>7392</v>
      </c>
      <c r="M106" s="8">
        <v>1320</v>
      </c>
      <c r="N106" s="7" t="s">
        <v>10</v>
      </c>
      <c r="P106" s="4" t="s">
        <v>100</v>
      </c>
      <c r="Q106" s="4">
        <v>2020</v>
      </c>
      <c r="R106" s="4" t="s">
        <v>43</v>
      </c>
      <c r="S106" s="4" t="s">
        <v>92</v>
      </c>
      <c r="T106" s="4" t="s">
        <v>93</v>
      </c>
      <c r="U106" s="4" t="s">
        <v>94</v>
      </c>
      <c r="V106" s="4" t="s">
        <v>103</v>
      </c>
      <c r="W106" s="4" t="s">
        <v>96</v>
      </c>
      <c r="X106" s="4" t="s">
        <v>97</v>
      </c>
      <c r="Y106" s="4">
        <v>372</v>
      </c>
      <c r="Z106" s="4">
        <v>526.24</v>
      </c>
    </row>
    <row r="107" spans="6:26" ht="18" customHeight="1" x14ac:dyDescent="0.3">
      <c r="F107" s="1">
        <v>2020</v>
      </c>
      <c r="G107" s="1" t="s">
        <v>36</v>
      </c>
      <c r="H107" s="1" t="s">
        <v>30</v>
      </c>
      <c r="I107" s="11" t="s">
        <v>31</v>
      </c>
      <c r="J107" s="8">
        <v>3566</v>
      </c>
      <c r="K107" s="8">
        <v>4577.3</v>
      </c>
      <c r="L107" s="8">
        <v>5126.576</v>
      </c>
      <c r="M107" s="8">
        <v>915.46</v>
      </c>
      <c r="N107" s="7" t="s">
        <v>10</v>
      </c>
      <c r="P107" s="4" t="s">
        <v>101</v>
      </c>
      <c r="Q107" s="4">
        <v>2020</v>
      </c>
      <c r="R107" s="4" t="s">
        <v>43</v>
      </c>
      <c r="S107" s="4" t="s">
        <v>92</v>
      </c>
      <c r="T107" s="4" t="s">
        <v>93</v>
      </c>
      <c r="U107" s="4" t="s">
        <v>94</v>
      </c>
      <c r="V107" s="4" t="s">
        <v>103</v>
      </c>
      <c r="W107" s="4" t="s">
        <v>96</v>
      </c>
      <c r="X107" s="4" t="s">
        <v>99</v>
      </c>
      <c r="Y107" s="4">
        <v>674</v>
      </c>
      <c r="Z107" s="4">
        <v>963.81999999999994</v>
      </c>
    </row>
    <row r="108" spans="6:26" ht="18" customHeight="1" x14ac:dyDescent="0.3">
      <c r="F108" s="1">
        <v>2020</v>
      </c>
      <c r="G108" s="1" t="s">
        <v>36</v>
      </c>
      <c r="H108" s="1" t="s">
        <v>30</v>
      </c>
      <c r="I108" s="11" t="s">
        <v>29</v>
      </c>
      <c r="J108" s="8">
        <v>2498</v>
      </c>
      <c r="K108" s="8">
        <v>8000</v>
      </c>
      <c r="L108" s="8">
        <v>8960</v>
      </c>
      <c r="M108" s="8">
        <v>1600</v>
      </c>
      <c r="N108" s="7" t="s">
        <v>33</v>
      </c>
      <c r="P108" s="4" t="s">
        <v>100</v>
      </c>
      <c r="Q108" s="4">
        <v>2020</v>
      </c>
      <c r="R108" s="4" t="s">
        <v>43</v>
      </c>
      <c r="S108" s="4" t="s">
        <v>92</v>
      </c>
      <c r="T108" s="4" t="s">
        <v>93</v>
      </c>
      <c r="U108" s="4" t="s">
        <v>94</v>
      </c>
      <c r="V108" s="4" t="s">
        <v>103</v>
      </c>
      <c r="W108" s="4" t="s">
        <v>96</v>
      </c>
      <c r="X108" s="4" t="s">
        <v>99</v>
      </c>
      <c r="Y108" s="4">
        <v>707</v>
      </c>
      <c r="Z108" s="4">
        <v>1011.01</v>
      </c>
    </row>
    <row r="109" spans="6:26" ht="18" customHeight="1" x14ac:dyDescent="0.3">
      <c r="F109" s="1">
        <v>2020</v>
      </c>
      <c r="G109" s="1" t="s">
        <v>36</v>
      </c>
      <c r="H109" s="1" t="s">
        <v>16</v>
      </c>
      <c r="I109" s="11" t="s">
        <v>28</v>
      </c>
      <c r="J109" s="8">
        <v>1245</v>
      </c>
      <c r="K109" s="8">
        <v>4577.2</v>
      </c>
      <c r="L109" s="8">
        <v>5126.4639999999999</v>
      </c>
      <c r="M109" s="8">
        <v>915.44</v>
      </c>
      <c r="N109" s="7" t="s">
        <v>33</v>
      </c>
      <c r="P109" s="4" t="s">
        <v>91</v>
      </c>
      <c r="Q109" s="4">
        <v>2020</v>
      </c>
      <c r="R109" s="4" t="s">
        <v>43</v>
      </c>
      <c r="S109" s="4" t="s">
        <v>92</v>
      </c>
      <c r="T109" s="4" t="s">
        <v>93</v>
      </c>
      <c r="U109" s="4" t="s">
        <v>94</v>
      </c>
      <c r="V109" s="4" t="s">
        <v>103</v>
      </c>
      <c r="W109" s="4" t="s">
        <v>96</v>
      </c>
      <c r="X109" s="4" t="s">
        <v>99</v>
      </c>
      <c r="Y109" s="4">
        <v>747</v>
      </c>
      <c r="Z109" s="4">
        <v>526.24</v>
      </c>
    </row>
    <row r="110" spans="6:26" ht="18" customHeight="1" x14ac:dyDescent="0.3">
      <c r="F110" s="1">
        <v>2020</v>
      </c>
      <c r="G110" s="1" t="s">
        <v>36</v>
      </c>
      <c r="H110" s="1" t="s">
        <v>25</v>
      </c>
      <c r="I110" s="10" t="s">
        <v>27</v>
      </c>
      <c r="J110" s="9">
        <v>644</v>
      </c>
      <c r="K110" s="9">
        <v>5743.5</v>
      </c>
      <c r="L110" s="9">
        <v>6432.72</v>
      </c>
      <c r="M110" s="8">
        <v>1148.7</v>
      </c>
      <c r="N110" s="7" t="s">
        <v>33</v>
      </c>
      <c r="P110" s="4" t="s">
        <v>101</v>
      </c>
      <c r="Q110" s="4">
        <v>2020</v>
      </c>
      <c r="R110" s="4" t="s">
        <v>43</v>
      </c>
      <c r="S110" s="4" t="s">
        <v>92</v>
      </c>
      <c r="T110" s="4" t="s">
        <v>93</v>
      </c>
      <c r="U110" s="4" t="s">
        <v>94</v>
      </c>
      <c r="V110" s="4" t="s">
        <v>103</v>
      </c>
      <c r="W110" s="4" t="s">
        <v>96</v>
      </c>
      <c r="X110" s="4" t="s">
        <v>99</v>
      </c>
      <c r="Y110" s="4">
        <v>800</v>
      </c>
      <c r="Z110" s="4">
        <v>526.24</v>
      </c>
    </row>
    <row r="111" spans="6:26" ht="18" customHeight="1" x14ac:dyDescent="0.3">
      <c r="F111" s="1">
        <v>2020</v>
      </c>
      <c r="G111" s="1" t="s">
        <v>36</v>
      </c>
      <c r="H111" s="1" t="s">
        <v>23</v>
      </c>
      <c r="I111" s="10" t="s">
        <v>26</v>
      </c>
      <c r="J111" s="9">
        <v>643</v>
      </c>
      <c r="K111" s="9">
        <v>7000</v>
      </c>
      <c r="L111" s="9">
        <v>7840</v>
      </c>
      <c r="M111" s="8">
        <v>1400</v>
      </c>
      <c r="N111" s="7" t="s">
        <v>33</v>
      </c>
      <c r="P111" s="4" t="s">
        <v>100</v>
      </c>
      <c r="Q111" s="4">
        <v>2020</v>
      </c>
      <c r="R111" s="4" t="s">
        <v>43</v>
      </c>
      <c r="S111" s="4" t="s">
        <v>92</v>
      </c>
      <c r="T111" s="4" t="s">
        <v>93</v>
      </c>
      <c r="U111" s="4" t="s">
        <v>94</v>
      </c>
      <c r="V111" s="4" t="s">
        <v>103</v>
      </c>
      <c r="W111" s="4" t="s">
        <v>96</v>
      </c>
      <c r="X111" s="4" t="s">
        <v>99</v>
      </c>
      <c r="Y111" s="4">
        <v>253</v>
      </c>
      <c r="Z111" s="4">
        <v>361.78999999999996</v>
      </c>
    </row>
    <row r="112" spans="6:26" ht="18" customHeight="1" x14ac:dyDescent="0.3">
      <c r="F112" s="1">
        <v>2020</v>
      </c>
      <c r="G112" s="1" t="s">
        <v>36</v>
      </c>
      <c r="H112" s="1" t="s">
        <v>25</v>
      </c>
      <c r="I112" s="10" t="s">
        <v>24</v>
      </c>
      <c r="J112" s="9">
        <v>455</v>
      </c>
      <c r="K112" s="9">
        <v>4578.6000000000004</v>
      </c>
      <c r="L112" s="9">
        <v>5128.0320000000002</v>
      </c>
      <c r="M112" s="8">
        <v>915.72000000000014</v>
      </c>
      <c r="N112" s="7" t="s">
        <v>33</v>
      </c>
      <c r="P112" s="4" t="s">
        <v>98</v>
      </c>
      <c r="Q112" s="4">
        <v>2020</v>
      </c>
      <c r="R112" s="4" t="s">
        <v>43</v>
      </c>
      <c r="S112" s="4" t="s">
        <v>92</v>
      </c>
      <c r="T112" s="4" t="s">
        <v>93</v>
      </c>
      <c r="U112" s="4" t="s">
        <v>94</v>
      </c>
      <c r="V112" s="4" t="s">
        <v>103</v>
      </c>
      <c r="W112" s="4" t="s">
        <v>96</v>
      </c>
      <c r="X112" s="4" t="s">
        <v>99</v>
      </c>
      <c r="Y112" s="4">
        <v>223</v>
      </c>
      <c r="Z112" s="4">
        <v>318.89</v>
      </c>
    </row>
    <row r="113" spans="6:26" ht="18" customHeight="1" x14ac:dyDescent="0.3">
      <c r="F113" s="1">
        <v>2020</v>
      </c>
      <c r="G113" s="1" t="s">
        <v>36</v>
      </c>
      <c r="H113" s="1" t="s">
        <v>23</v>
      </c>
      <c r="I113" s="10" t="s">
        <v>22</v>
      </c>
      <c r="J113" s="12">
        <v>345</v>
      </c>
      <c r="K113" s="12">
        <v>7000</v>
      </c>
      <c r="L113" s="12">
        <v>7840</v>
      </c>
      <c r="M113" s="8">
        <v>1400</v>
      </c>
      <c r="N113" s="7" t="s">
        <v>33</v>
      </c>
      <c r="P113" s="4" t="s">
        <v>91</v>
      </c>
      <c r="Q113" s="4">
        <v>2020</v>
      </c>
      <c r="R113" s="4" t="s">
        <v>43</v>
      </c>
      <c r="S113" s="4" t="s">
        <v>92</v>
      </c>
      <c r="T113" s="4" t="s">
        <v>93</v>
      </c>
      <c r="U113" s="4" t="s">
        <v>94</v>
      </c>
      <c r="V113" s="4" t="s">
        <v>103</v>
      </c>
      <c r="W113" s="4" t="s">
        <v>96</v>
      </c>
      <c r="X113" s="4" t="s">
        <v>97</v>
      </c>
      <c r="Y113" s="4">
        <v>873</v>
      </c>
      <c r="Z113" s="4">
        <v>1248.3899999999999</v>
      </c>
    </row>
    <row r="114" spans="6:26" ht="18" customHeight="1" x14ac:dyDescent="0.3">
      <c r="F114" s="1">
        <v>2020</v>
      </c>
      <c r="G114" s="1" t="s">
        <v>36</v>
      </c>
      <c r="H114" s="1" t="s">
        <v>16</v>
      </c>
      <c r="I114" s="11" t="s">
        <v>21</v>
      </c>
      <c r="J114" s="8">
        <v>122</v>
      </c>
      <c r="K114" s="8">
        <v>100</v>
      </c>
      <c r="L114" s="8">
        <v>112</v>
      </c>
      <c r="M114" s="8">
        <v>20</v>
      </c>
      <c r="N114" s="7" t="s">
        <v>33</v>
      </c>
      <c r="P114" s="4" t="s">
        <v>100</v>
      </c>
      <c r="Q114" s="4">
        <v>2020</v>
      </c>
      <c r="R114" s="4" t="s">
        <v>43</v>
      </c>
      <c r="S114" s="4" t="s">
        <v>92</v>
      </c>
      <c r="T114" s="4" t="s">
        <v>93</v>
      </c>
      <c r="U114" s="4" t="s">
        <v>94</v>
      </c>
      <c r="V114" s="4" t="s">
        <v>103</v>
      </c>
      <c r="W114" s="4" t="s">
        <v>96</v>
      </c>
      <c r="X114" s="4" t="s">
        <v>99</v>
      </c>
      <c r="Y114" s="4">
        <v>251</v>
      </c>
      <c r="Z114" s="4">
        <v>358.93</v>
      </c>
    </row>
    <row r="115" spans="6:26" ht="18" customHeight="1" x14ac:dyDescent="0.3">
      <c r="F115" s="1">
        <v>2020</v>
      </c>
      <c r="G115" s="1" t="s">
        <v>36</v>
      </c>
      <c r="H115" s="1" t="s">
        <v>14</v>
      </c>
      <c r="I115" s="10" t="s">
        <v>20</v>
      </c>
      <c r="J115" s="9">
        <v>78</v>
      </c>
      <c r="K115" s="9">
        <v>4577.2</v>
      </c>
      <c r="L115" s="9">
        <v>5126.4639999999999</v>
      </c>
      <c r="M115" s="8">
        <v>915.44</v>
      </c>
      <c r="N115" s="7" t="s">
        <v>33</v>
      </c>
      <c r="P115" s="4" t="s">
        <v>91</v>
      </c>
      <c r="Q115" s="4">
        <v>2020</v>
      </c>
      <c r="R115" s="4" t="s">
        <v>43</v>
      </c>
      <c r="S115" s="4" t="s">
        <v>92</v>
      </c>
      <c r="T115" s="4" t="s">
        <v>93</v>
      </c>
      <c r="U115" s="4" t="s">
        <v>94</v>
      </c>
      <c r="V115" s="4" t="s">
        <v>103</v>
      </c>
      <c r="W115" s="4" t="s">
        <v>96</v>
      </c>
      <c r="X115" s="4" t="s">
        <v>99</v>
      </c>
      <c r="Y115" s="4">
        <v>299</v>
      </c>
      <c r="Z115" s="4">
        <v>427.57</v>
      </c>
    </row>
    <row r="116" spans="6:26" ht="18" customHeight="1" x14ac:dyDescent="0.3">
      <c r="F116" s="1">
        <v>2020</v>
      </c>
      <c r="G116" s="1" t="s">
        <v>36</v>
      </c>
      <c r="H116" s="1" t="s">
        <v>14</v>
      </c>
      <c r="I116" s="10" t="s">
        <v>19</v>
      </c>
      <c r="J116" s="9">
        <v>76</v>
      </c>
      <c r="K116" s="9">
        <v>4576.8999999999996</v>
      </c>
      <c r="L116" s="9">
        <v>5126.1279999999997</v>
      </c>
      <c r="M116" s="8">
        <v>915.38</v>
      </c>
      <c r="N116" s="7" t="s">
        <v>33</v>
      </c>
      <c r="P116" s="4" t="s">
        <v>91</v>
      </c>
      <c r="Q116" s="4">
        <v>2020</v>
      </c>
      <c r="R116" s="4" t="s">
        <v>43</v>
      </c>
      <c r="S116" s="4" t="s">
        <v>92</v>
      </c>
      <c r="T116" s="4" t="s">
        <v>93</v>
      </c>
      <c r="U116" s="4" t="s">
        <v>94</v>
      </c>
      <c r="V116" s="4" t="s">
        <v>103</v>
      </c>
      <c r="W116" s="4" t="s">
        <v>96</v>
      </c>
      <c r="X116" s="4" t="s">
        <v>99</v>
      </c>
      <c r="Y116" s="4">
        <v>769</v>
      </c>
      <c r="Z116" s="4">
        <v>1099.67</v>
      </c>
    </row>
    <row r="117" spans="6:26" ht="18" customHeight="1" x14ac:dyDescent="0.3">
      <c r="F117" s="1">
        <v>2020</v>
      </c>
      <c r="G117" s="1" t="s">
        <v>36</v>
      </c>
      <c r="H117" s="1" t="s">
        <v>14</v>
      </c>
      <c r="I117" s="10" t="s">
        <v>18</v>
      </c>
      <c r="J117" s="9">
        <v>46</v>
      </c>
      <c r="K117" s="9">
        <v>200</v>
      </c>
      <c r="L117" s="9">
        <v>224</v>
      </c>
      <c r="M117" s="8">
        <v>40</v>
      </c>
      <c r="N117" s="7" t="s">
        <v>33</v>
      </c>
      <c r="P117" s="4" t="s">
        <v>91</v>
      </c>
      <c r="Q117" s="4">
        <v>2020</v>
      </c>
      <c r="R117" s="4" t="s">
        <v>37</v>
      </c>
      <c r="S117" s="4" t="s">
        <v>92</v>
      </c>
      <c r="T117" s="4" t="s">
        <v>93</v>
      </c>
      <c r="U117" s="4" t="s">
        <v>94</v>
      </c>
      <c r="V117" s="4" t="s">
        <v>103</v>
      </c>
      <c r="W117" s="4" t="s">
        <v>96</v>
      </c>
      <c r="X117" s="4" t="s">
        <v>97</v>
      </c>
      <c r="Y117" s="4">
        <v>302</v>
      </c>
      <c r="Z117" s="4">
        <v>431.86</v>
      </c>
    </row>
    <row r="118" spans="6:26" ht="18" customHeight="1" x14ac:dyDescent="0.3">
      <c r="F118" s="1">
        <v>2020</v>
      </c>
      <c r="G118" s="1" t="s">
        <v>36</v>
      </c>
      <c r="H118" s="1" t="s">
        <v>14</v>
      </c>
      <c r="I118" s="10" t="s">
        <v>17</v>
      </c>
      <c r="J118" s="9">
        <v>34</v>
      </c>
      <c r="K118" s="9">
        <v>4576.8</v>
      </c>
      <c r="L118" s="9">
        <v>5126.0160000000005</v>
      </c>
      <c r="M118" s="8">
        <v>915.36000000000013</v>
      </c>
      <c r="N118" s="7" t="s">
        <v>33</v>
      </c>
      <c r="P118" s="4" t="s">
        <v>98</v>
      </c>
      <c r="Q118" s="4">
        <v>2020</v>
      </c>
      <c r="R118" s="4" t="s">
        <v>37</v>
      </c>
      <c r="S118" s="4" t="s">
        <v>92</v>
      </c>
      <c r="T118" s="4" t="s">
        <v>93</v>
      </c>
      <c r="U118" s="4" t="s">
        <v>94</v>
      </c>
      <c r="V118" s="4" t="s">
        <v>103</v>
      </c>
      <c r="W118" s="4" t="s">
        <v>96</v>
      </c>
      <c r="X118" s="4" t="s">
        <v>97</v>
      </c>
      <c r="Y118" s="4">
        <v>296</v>
      </c>
      <c r="Z118" s="4">
        <v>423.28</v>
      </c>
    </row>
    <row r="119" spans="6:26" ht="18" customHeight="1" x14ac:dyDescent="0.3">
      <c r="F119" s="1">
        <v>2020</v>
      </c>
      <c r="G119" s="1" t="s">
        <v>36</v>
      </c>
      <c r="H119" s="1" t="s">
        <v>16</v>
      </c>
      <c r="I119" s="11" t="s">
        <v>15</v>
      </c>
      <c r="J119" s="8">
        <v>7</v>
      </c>
      <c r="K119" s="8">
        <v>200</v>
      </c>
      <c r="L119" s="8">
        <v>224</v>
      </c>
      <c r="M119" s="8">
        <v>40</v>
      </c>
      <c r="N119" s="7" t="s">
        <v>33</v>
      </c>
      <c r="P119" s="4" t="s">
        <v>98</v>
      </c>
      <c r="Q119" s="4">
        <v>2020</v>
      </c>
      <c r="R119" s="4" t="s">
        <v>37</v>
      </c>
      <c r="S119" s="4" t="s">
        <v>92</v>
      </c>
      <c r="T119" s="4" t="s">
        <v>93</v>
      </c>
      <c r="U119" s="4" t="s">
        <v>94</v>
      </c>
      <c r="V119" s="4" t="s">
        <v>103</v>
      </c>
      <c r="W119" s="4" t="s">
        <v>96</v>
      </c>
      <c r="X119" s="4" t="s">
        <v>99</v>
      </c>
      <c r="Y119" s="4">
        <v>218</v>
      </c>
      <c r="Z119" s="4">
        <v>311.74</v>
      </c>
    </row>
    <row r="120" spans="6:26" ht="18" customHeight="1" x14ac:dyDescent="0.3">
      <c r="F120" s="1">
        <v>2020</v>
      </c>
      <c r="G120" s="1" t="s">
        <v>36</v>
      </c>
      <c r="H120" s="1" t="s">
        <v>14</v>
      </c>
      <c r="I120" s="10" t="s">
        <v>13</v>
      </c>
      <c r="J120" s="9">
        <v>3</v>
      </c>
      <c r="K120" s="9">
        <v>4577.3</v>
      </c>
      <c r="L120" s="9">
        <v>5126.576</v>
      </c>
      <c r="M120" s="8">
        <v>915.46</v>
      </c>
      <c r="N120" s="7" t="s">
        <v>33</v>
      </c>
      <c r="P120" s="4" t="s">
        <v>91</v>
      </c>
      <c r="Q120" s="4">
        <v>2020</v>
      </c>
      <c r="R120" s="4" t="s">
        <v>37</v>
      </c>
      <c r="S120" s="4" t="s">
        <v>92</v>
      </c>
      <c r="T120" s="4" t="s">
        <v>93</v>
      </c>
      <c r="U120" s="4" t="s">
        <v>94</v>
      </c>
      <c r="V120" s="4" t="s">
        <v>103</v>
      </c>
      <c r="W120" s="4" t="s">
        <v>96</v>
      </c>
      <c r="X120" s="4" t="s">
        <v>99</v>
      </c>
      <c r="Y120" s="4">
        <v>266</v>
      </c>
      <c r="Z120" s="4">
        <v>380.38</v>
      </c>
    </row>
    <row r="121" spans="6:26" ht="18" customHeight="1" x14ac:dyDescent="0.3">
      <c r="F121" s="1">
        <v>2020</v>
      </c>
      <c r="G121" s="1" t="s">
        <v>36</v>
      </c>
      <c r="H121" s="1" t="s">
        <v>11</v>
      </c>
      <c r="I121" s="10" t="s">
        <v>11</v>
      </c>
      <c r="J121" s="9">
        <v>2</v>
      </c>
      <c r="K121" s="9">
        <v>6600</v>
      </c>
      <c r="L121" s="9">
        <v>7392</v>
      </c>
      <c r="M121" s="8">
        <v>1320</v>
      </c>
      <c r="N121" s="7" t="s">
        <v>33</v>
      </c>
      <c r="P121" s="4" t="s">
        <v>98</v>
      </c>
      <c r="Q121" s="4">
        <v>2020</v>
      </c>
      <c r="R121" s="4" t="s">
        <v>37</v>
      </c>
      <c r="S121" s="4" t="s">
        <v>92</v>
      </c>
      <c r="T121" s="4" t="s">
        <v>93</v>
      </c>
      <c r="U121" s="4" t="s">
        <v>94</v>
      </c>
      <c r="V121" s="4" t="s">
        <v>103</v>
      </c>
      <c r="W121" s="4" t="s">
        <v>96</v>
      </c>
      <c r="X121" s="4" t="s">
        <v>99</v>
      </c>
      <c r="Y121" s="4">
        <v>194</v>
      </c>
      <c r="Z121" s="4">
        <v>277.42</v>
      </c>
    </row>
    <row r="122" spans="6:26" ht="18" customHeight="1" x14ac:dyDescent="0.3">
      <c r="F122" s="1">
        <v>2020</v>
      </c>
      <c r="G122" s="1" t="s">
        <v>35</v>
      </c>
      <c r="H122" s="1" t="s">
        <v>30</v>
      </c>
      <c r="I122" s="11" t="s">
        <v>31</v>
      </c>
      <c r="J122" s="8">
        <v>3566</v>
      </c>
      <c r="K122" s="8">
        <v>4577.3</v>
      </c>
      <c r="L122" s="8">
        <v>5126.576</v>
      </c>
      <c r="M122" s="8">
        <v>915.46</v>
      </c>
      <c r="N122" s="7" t="s">
        <v>33</v>
      </c>
      <c r="P122" s="4" t="s">
        <v>91</v>
      </c>
      <c r="Q122" s="4">
        <v>2020</v>
      </c>
      <c r="R122" s="4" t="s">
        <v>37</v>
      </c>
      <c r="S122" s="4" t="s">
        <v>92</v>
      </c>
      <c r="T122" s="4" t="s">
        <v>93</v>
      </c>
      <c r="U122" s="4" t="s">
        <v>94</v>
      </c>
      <c r="V122" s="4" t="s">
        <v>103</v>
      </c>
      <c r="W122" s="4" t="s">
        <v>96</v>
      </c>
      <c r="X122" s="4" t="s">
        <v>99</v>
      </c>
      <c r="Y122" s="4">
        <v>220</v>
      </c>
      <c r="Z122" s="4">
        <v>314.60000000000002</v>
      </c>
    </row>
    <row r="123" spans="6:26" ht="18" customHeight="1" x14ac:dyDescent="0.3">
      <c r="F123" s="1">
        <v>2020</v>
      </c>
      <c r="G123" s="1" t="s">
        <v>35</v>
      </c>
      <c r="H123" s="1" t="s">
        <v>30</v>
      </c>
      <c r="I123" s="11" t="s">
        <v>29</v>
      </c>
      <c r="J123" s="8">
        <v>2498</v>
      </c>
      <c r="K123" s="8">
        <v>8000</v>
      </c>
      <c r="L123" s="8">
        <v>8960</v>
      </c>
      <c r="M123" s="8">
        <v>1600</v>
      </c>
      <c r="N123" s="7" t="s">
        <v>33</v>
      </c>
      <c r="P123" s="4" t="s">
        <v>91</v>
      </c>
      <c r="Q123" s="4">
        <v>2020</v>
      </c>
      <c r="R123" s="4" t="s">
        <v>37</v>
      </c>
      <c r="S123" s="4" t="s">
        <v>92</v>
      </c>
      <c r="T123" s="4" t="s">
        <v>93</v>
      </c>
      <c r="U123" s="4" t="s">
        <v>94</v>
      </c>
      <c r="V123" s="4" t="s">
        <v>103</v>
      </c>
      <c r="W123" s="4" t="s">
        <v>96</v>
      </c>
      <c r="X123" s="4" t="s">
        <v>99</v>
      </c>
      <c r="Y123" s="4">
        <v>268</v>
      </c>
      <c r="Z123" s="4">
        <v>383.24</v>
      </c>
    </row>
    <row r="124" spans="6:26" ht="18" customHeight="1" x14ac:dyDescent="0.3">
      <c r="F124" s="1">
        <v>2020</v>
      </c>
      <c r="G124" s="1" t="s">
        <v>35</v>
      </c>
      <c r="H124" s="1" t="s">
        <v>16</v>
      </c>
      <c r="I124" s="11" t="s">
        <v>28</v>
      </c>
      <c r="J124" s="8">
        <v>1245</v>
      </c>
      <c r="K124" s="8">
        <v>4577.2</v>
      </c>
      <c r="L124" s="8">
        <v>5126.4639999999999</v>
      </c>
      <c r="M124" s="8">
        <v>915.44</v>
      </c>
      <c r="N124" s="7" t="s">
        <v>33</v>
      </c>
      <c r="P124" s="4" t="s">
        <v>98</v>
      </c>
      <c r="Q124" s="4">
        <v>2020</v>
      </c>
      <c r="R124" s="4" t="s">
        <v>37</v>
      </c>
      <c r="S124" s="4" t="s">
        <v>92</v>
      </c>
      <c r="T124" s="4" t="s">
        <v>93</v>
      </c>
      <c r="U124" s="4" t="s">
        <v>94</v>
      </c>
      <c r="V124" s="4" t="s">
        <v>103</v>
      </c>
      <c r="W124" s="4" t="s">
        <v>96</v>
      </c>
      <c r="X124" s="4" t="s">
        <v>99</v>
      </c>
      <c r="Y124" s="4">
        <v>306</v>
      </c>
      <c r="Z124" s="4">
        <v>526.24</v>
      </c>
    </row>
    <row r="125" spans="6:26" ht="18" customHeight="1" x14ac:dyDescent="0.3">
      <c r="F125" s="1">
        <v>2020</v>
      </c>
      <c r="G125" s="1" t="s">
        <v>35</v>
      </c>
      <c r="H125" s="1" t="s">
        <v>25</v>
      </c>
      <c r="I125" s="10" t="s">
        <v>27</v>
      </c>
      <c r="J125" s="9">
        <v>644</v>
      </c>
      <c r="K125" s="9">
        <v>5743.5</v>
      </c>
      <c r="L125" s="9">
        <v>6432.72</v>
      </c>
      <c r="M125" s="8">
        <v>1148.7</v>
      </c>
      <c r="N125" s="7" t="s">
        <v>33</v>
      </c>
      <c r="P125" s="4" t="s">
        <v>100</v>
      </c>
      <c r="Q125" s="4">
        <v>2020</v>
      </c>
      <c r="R125" s="4" t="s">
        <v>37</v>
      </c>
      <c r="S125" s="4" t="s">
        <v>92</v>
      </c>
      <c r="T125" s="4" t="s">
        <v>93</v>
      </c>
      <c r="U125" s="4" t="s">
        <v>94</v>
      </c>
      <c r="V125" s="4" t="s">
        <v>103</v>
      </c>
      <c r="W125" s="4" t="s">
        <v>96</v>
      </c>
      <c r="X125" s="4" t="s">
        <v>99</v>
      </c>
      <c r="Y125" s="4">
        <v>300</v>
      </c>
      <c r="Z125" s="4">
        <v>526.24</v>
      </c>
    </row>
    <row r="126" spans="6:26" ht="18" customHeight="1" x14ac:dyDescent="0.3">
      <c r="F126" s="1">
        <v>2020</v>
      </c>
      <c r="G126" s="1" t="s">
        <v>35</v>
      </c>
      <c r="H126" s="1" t="s">
        <v>23</v>
      </c>
      <c r="I126" s="10" t="s">
        <v>26</v>
      </c>
      <c r="J126" s="9">
        <v>643</v>
      </c>
      <c r="K126" s="9">
        <v>7000</v>
      </c>
      <c r="L126" s="9">
        <v>7840</v>
      </c>
      <c r="M126" s="8">
        <v>1400</v>
      </c>
      <c r="N126" s="7" t="s">
        <v>33</v>
      </c>
      <c r="P126" s="4" t="s">
        <v>98</v>
      </c>
      <c r="Q126" s="4">
        <v>2020</v>
      </c>
      <c r="R126" s="4" t="s">
        <v>37</v>
      </c>
      <c r="S126" s="4" t="s">
        <v>92</v>
      </c>
      <c r="T126" s="4" t="s">
        <v>93</v>
      </c>
      <c r="U126" s="4" t="s">
        <v>94</v>
      </c>
      <c r="V126" s="4" t="s">
        <v>103</v>
      </c>
      <c r="W126" s="4" t="s">
        <v>96</v>
      </c>
      <c r="X126" s="4" t="s">
        <v>99</v>
      </c>
      <c r="Y126" s="4">
        <v>294</v>
      </c>
      <c r="Z126" s="4">
        <v>526.24</v>
      </c>
    </row>
    <row r="127" spans="6:26" ht="18" customHeight="1" x14ac:dyDescent="0.3">
      <c r="F127" s="1">
        <v>2020</v>
      </c>
      <c r="G127" s="1" t="s">
        <v>35</v>
      </c>
      <c r="H127" s="1" t="s">
        <v>25</v>
      </c>
      <c r="I127" s="10" t="s">
        <v>24</v>
      </c>
      <c r="J127" s="9">
        <v>455</v>
      </c>
      <c r="K127" s="9">
        <v>4578.6000000000004</v>
      </c>
      <c r="L127" s="9">
        <v>5128.0320000000002</v>
      </c>
      <c r="M127" s="8">
        <v>915.72000000000014</v>
      </c>
      <c r="N127" s="7" t="s">
        <v>33</v>
      </c>
      <c r="P127" s="4" t="s">
        <v>98</v>
      </c>
      <c r="Q127" s="4">
        <v>2020</v>
      </c>
      <c r="R127" s="4" t="s">
        <v>37</v>
      </c>
      <c r="S127" s="4" t="s">
        <v>92</v>
      </c>
      <c r="T127" s="4" t="s">
        <v>93</v>
      </c>
      <c r="U127" s="4" t="s">
        <v>94</v>
      </c>
      <c r="V127" s="4" t="s">
        <v>103</v>
      </c>
      <c r="W127" s="4" t="s">
        <v>96</v>
      </c>
      <c r="X127" s="4" t="s">
        <v>99</v>
      </c>
      <c r="Y127" s="4">
        <v>679</v>
      </c>
      <c r="Z127" s="4">
        <v>970.97</v>
      </c>
    </row>
    <row r="128" spans="6:26" ht="18" customHeight="1" x14ac:dyDescent="0.3">
      <c r="F128" s="1">
        <v>2020</v>
      </c>
      <c r="G128" s="1" t="s">
        <v>35</v>
      </c>
      <c r="H128" s="1" t="s">
        <v>23</v>
      </c>
      <c r="I128" s="10" t="s">
        <v>22</v>
      </c>
      <c r="J128" s="12">
        <v>345</v>
      </c>
      <c r="K128" s="12">
        <v>7000</v>
      </c>
      <c r="L128" s="12">
        <v>7840</v>
      </c>
      <c r="M128" s="8">
        <v>1400</v>
      </c>
      <c r="N128" s="7" t="s">
        <v>33</v>
      </c>
      <c r="P128" s="4" t="s">
        <v>98</v>
      </c>
      <c r="Q128" s="4">
        <v>2020</v>
      </c>
      <c r="R128" s="4" t="s">
        <v>37</v>
      </c>
      <c r="S128" s="4" t="s">
        <v>92</v>
      </c>
      <c r="T128" s="4" t="s">
        <v>93</v>
      </c>
      <c r="U128" s="4" t="s">
        <v>94</v>
      </c>
      <c r="V128" s="4" t="s">
        <v>103</v>
      </c>
      <c r="W128" s="4" t="s">
        <v>96</v>
      </c>
      <c r="X128" s="4" t="s">
        <v>99</v>
      </c>
      <c r="Y128" s="4">
        <v>713</v>
      </c>
      <c r="Z128" s="4">
        <v>1019.5899999999999</v>
      </c>
    </row>
    <row r="129" spans="6:26" ht="18" customHeight="1" x14ac:dyDescent="0.3">
      <c r="F129" s="1">
        <v>2020</v>
      </c>
      <c r="G129" s="1" t="s">
        <v>35</v>
      </c>
      <c r="H129" s="1" t="s">
        <v>16</v>
      </c>
      <c r="I129" s="11" t="s">
        <v>21</v>
      </c>
      <c r="J129" s="8">
        <v>122</v>
      </c>
      <c r="K129" s="8">
        <v>100</v>
      </c>
      <c r="L129" s="8">
        <v>112</v>
      </c>
      <c r="M129" s="8">
        <v>20</v>
      </c>
      <c r="N129" s="7" t="s">
        <v>33</v>
      </c>
      <c r="P129" s="4" t="s">
        <v>100</v>
      </c>
      <c r="Q129" s="4">
        <v>2020</v>
      </c>
      <c r="R129" s="4" t="s">
        <v>37</v>
      </c>
      <c r="S129" s="4" t="s">
        <v>92</v>
      </c>
      <c r="T129" s="4" t="s">
        <v>93</v>
      </c>
      <c r="U129" s="4" t="s">
        <v>94</v>
      </c>
      <c r="V129" s="4" t="s">
        <v>103</v>
      </c>
      <c r="W129" s="4" t="s">
        <v>96</v>
      </c>
      <c r="X129" s="4" t="s">
        <v>99</v>
      </c>
      <c r="Y129" s="4">
        <v>766</v>
      </c>
      <c r="Z129" s="4">
        <v>1095.3800000000001</v>
      </c>
    </row>
    <row r="130" spans="6:26" ht="18" customHeight="1" x14ac:dyDescent="0.3">
      <c r="F130" s="1">
        <v>2020</v>
      </c>
      <c r="G130" s="1" t="s">
        <v>35</v>
      </c>
      <c r="H130" s="1" t="s">
        <v>14</v>
      </c>
      <c r="I130" s="10" t="s">
        <v>20</v>
      </c>
      <c r="J130" s="9">
        <v>78</v>
      </c>
      <c r="K130" s="9">
        <v>4577.2</v>
      </c>
      <c r="L130" s="9">
        <v>5126.4639999999999</v>
      </c>
      <c r="M130" s="8">
        <v>915.44</v>
      </c>
      <c r="N130" s="7" t="s">
        <v>33</v>
      </c>
      <c r="P130" s="4" t="s">
        <v>91</v>
      </c>
      <c r="Q130" s="4">
        <v>2020</v>
      </c>
      <c r="R130" s="4" t="s">
        <v>37</v>
      </c>
      <c r="S130" s="4" t="s">
        <v>92</v>
      </c>
      <c r="T130" s="4" t="s">
        <v>93</v>
      </c>
      <c r="U130" s="4" t="s">
        <v>94</v>
      </c>
      <c r="V130" s="4" t="s">
        <v>103</v>
      </c>
      <c r="W130" s="4" t="s">
        <v>96</v>
      </c>
      <c r="X130" s="4" t="s">
        <v>99</v>
      </c>
      <c r="Y130" s="4">
        <v>303</v>
      </c>
      <c r="Z130" s="4">
        <v>433.28999999999996</v>
      </c>
    </row>
    <row r="131" spans="6:26" ht="18" customHeight="1" x14ac:dyDescent="0.3">
      <c r="F131" s="1">
        <v>2020</v>
      </c>
      <c r="G131" s="1" t="s">
        <v>35</v>
      </c>
      <c r="H131" s="1" t="s">
        <v>14</v>
      </c>
      <c r="I131" s="10" t="s">
        <v>19</v>
      </c>
      <c r="J131" s="9">
        <v>76</v>
      </c>
      <c r="K131" s="9">
        <v>4576.8999999999996</v>
      </c>
      <c r="L131" s="9">
        <v>5126.1279999999997</v>
      </c>
      <c r="M131" s="8">
        <v>915.38</v>
      </c>
      <c r="N131" s="7" t="s">
        <v>33</v>
      </c>
      <c r="P131" s="4" t="s">
        <v>91</v>
      </c>
      <c r="Q131" s="4">
        <v>2020</v>
      </c>
      <c r="R131" s="4" t="s">
        <v>37</v>
      </c>
      <c r="S131" s="4" t="s">
        <v>92</v>
      </c>
      <c r="T131" s="4" t="s">
        <v>93</v>
      </c>
      <c r="U131" s="4" t="s">
        <v>94</v>
      </c>
      <c r="V131" s="4" t="s">
        <v>103</v>
      </c>
      <c r="W131" s="4" t="s">
        <v>96</v>
      </c>
      <c r="X131" s="4" t="s">
        <v>99</v>
      </c>
      <c r="Y131" s="4">
        <v>297</v>
      </c>
      <c r="Z131" s="4">
        <v>424.71</v>
      </c>
    </row>
    <row r="132" spans="6:26" ht="18" customHeight="1" x14ac:dyDescent="0.3">
      <c r="F132" s="1">
        <v>2020</v>
      </c>
      <c r="G132" s="1" t="s">
        <v>35</v>
      </c>
      <c r="H132" s="1" t="s">
        <v>14</v>
      </c>
      <c r="I132" s="10" t="s">
        <v>18</v>
      </c>
      <c r="J132" s="9">
        <v>46</v>
      </c>
      <c r="K132" s="9">
        <v>200</v>
      </c>
      <c r="L132" s="9">
        <v>224</v>
      </c>
      <c r="M132" s="8">
        <v>40</v>
      </c>
      <c r="N132" s="7" t="s">
        <v>33</v>
      </c>
      <c r="P132" s="4" t="s">
        <v>98</v>
      </c>
      <c r="Q132" s="4">
        <v>2020</v>
      </c>
      <c r="R132" s="4" t="s">
        <v>37</v>
      </c>
      <c r="S132" s="4" t="s">
        <v>92</v>
      </c>
      <c r="T132" s="4" t="s">
        <v>93</v>
      </c>
      <c r="U132" s="4" t="s">
        <v>94</v>
      </c>
      <c r="V132" s="4" t="s">
        <v>103</v>
      </c>
      <c r="W132" s="4" t="s">
        <v>96</v>
      </c>
      <c r="X132" s="4" t="s">
        <v>99</v>
      </c>
      <c r="Y132" s="4">
        <v>291</v>
      </c>
      <c r="Z132" s="4">
        <v>416.13</v>
      </c>
    </row>
    <row r="133" spans="6:26" ht="18" customHeight="1" x14ac:dyDescent="0.3">
      <c r="F133" s="1">
        <v>2020</v>
      </c>
      <c r="G133" s="1" t="s">
        <v>35</v>
      </c>
      <c r="H133" s="1" t="s">
        <v>14</v>
      </c>
      <c r="I133" s="10" t="s">
        <v>17</v>
      </c>
      <c r="J133" s="9">
        <v>34</v>
      </c>
      <c r="K133" s="9">
        <v>4576.8</v>
      </c>
      <c r="L133" s="9">
        <v>5126.0160000000005</v>
      </c>
      <c r="M133" s="8">
        <v>915.36000000000013</v>
      </c>
      <c r="N133" s="7" t="s">
        <v>10</v>
      </c>
      <c r="P133" s="4" t="s">
        <v>100</v>
      </c>
      <c r="Q133" s="4">
        <v>2020</v>
      </c>
      <c r="R133" s="4" t="s">
        <v>37</v>
      </c>
      <c r="S133" s="4" t="s">
        <v>92</v>
      </c>
      <c r="T133" s="4" t="s">
        <v>93</v>
      </c>
      <c r="U133" s="4" t="s">
        <v>94</v>
      </c>
      <c r="V133" s="4" t="s">
        <v>103</v>
      </c>
      <c r="W133" s="4" t="s">
        <v>96</v>
      </c>
      <c r="X133" s="4" t="s">
        <v>99</v>
      </c>
      <c r="Y133" s="4">
        <v>219</v>
      </c>
      <c r="Z133" s="4">
        <v>313.17</v>
      </c>
    </row>
    <row r="134" spans="6:26" ht="18" customHeight="1" x14ac:dyDescent="0.3">
      <c r="F134" s="1">
        <v>2020</v>
      </c>
      <c r="G134" s="1" t="s">
        <v>35</v>
      </c>
      <c r="H134" s="1" t="s">
        <v>16</v>
      </c>
      <c r="I134" s="11" t="s">
        <v>15</v>
      </c>
      <c r="J134" s="8">
        <v>7</v>
      </c>
      <c r="K134" s="8">
        <v>200</v>
      </c>
      <c r="L134" s="8">
        <v>224</v>
      </c>
      <c r="M134" s="8">
        <v>40</v>
      </c>
      <c r="N134" s="7" t="s">
        <v>10</v>
      </c>
      <c r="P134" s="4" t="s">
        <v>100</v>
      </c>
      <c r="Q134" s="4">
        <v>2020</v>
      </c>
      <c r="R134" s="4" t="s">
        <v>37</v>
      </c>
      <c r="S134" s="4" t="s">
        <v>92</v>
      </c>
      <c r="T134" s="4" t="s">
        <v>93</v>
      </c>
      <c r="U134" s="4" t="s">
        <v>94</v>
      </c>
      <c r="V134" s="4" t="s">
        <v>103</v>
      </c>
      <c r="W134" s="4" t="s">
        <v>96</v>
      </c>
      <c r="X134" s="4" t="s">
        <v>99</v>
      </c>
      <c r="Y134" s="4">
        <v>752</v>
      </c>
      <c r="Z134" s="4">
        <v>526.24</v>
      </c>
    </row>
    <row r="135" spans="6:26" ht="18" customHeight="1" x14ac:dyDescent="0.3">
      <c r="F135" s="1">
        <v>2020</v>
      </c>
      <c r="G135" s="1" t="s">
        <v>35</v>
      </c>
      <c r="H135" s="1" t="s">
        <v>14</v>
      </c>
      <c r="I135" s="10" t="s">
        <v>13</v>
      </c>
      <c r="J135" s="9">
        <v>3</v>
      </c>
      <c r="K135" s="9">
        <v>4577.3</v>
      </c>
      <c r="L135" s="9">
        <v>5126.576</v>
      </c>
      <c r="M135" s="8">
        <v>915.46</v>
      </c>
      <c r="N135" s="7" t="s">
        <v>10</v>
      </c>
      <c r="P135" s="4" t="s">
        <v>98</v>
      </c>
      <c r="Q135" s="4">
        <v>2020</v>
      </c>
      <c r="R135" s="4" t="s">
        <v>37</v>
      </c>
      <c r="S135" s="4" t="s">
        <v>92</v>
      </c>
      <c r="T135" s="4" t="s">
        <v>93</v>
      </c>
      <c r="U135" s="4" t="s">
        <v>94</v>
      </c>
      <c r="V135" s="4" t="s">
        <v>103</v>
      </c>
      <c r="W135" s="4" t="s">
        <v>96</v>
      </c>
      <c r="X135" s="4" t="s">
        <v>99</v>
      </c>
      <c r="Y135" s="4">
        <v>805</v>
      </c>
      <c r="Z135" s="4">
        <v>526.24</v>
      </c>
    </row>
    <row r="136" spans="6:26" ht="18" customHeight="1" x14ac:dyDescent="0.3">
      <c r="F136" s="1">
        <v>2020</v>
      </c>
      <c r="G136" s="1" t="s">
        <v>35</v>
      </c>
      <c r="H136" s="1" t="s">
        <v>11</v>
      </c>
      <c r="I136" s="10" t="s">
        <v>11</v>
      </c>
      <c r="J136" s="9">
        <v>2</v>
      </c>
      <c r="K136" s="9">
        <v>6600</v>
      </c>
      <c r="L136" s="9">
        <v>7392</v>
      </c>
      <c r="M136" s="8">
        <v>1320</v>
      </c>
      <c r="N136" s="7" t="s">
        <v>10</v>
      </c>
      <c r="P136" s="4" t="s">
        <v>98</v>
      </c>
      <c r="Q136" s="4">
        <v>2020</v>
      </c>
      <c r="R136" s="4" t="s">
        <v>37</v>
      </c>
      <c r="S136" s="4" t="s">
        <v>92</v>
      </c>
      <c r="T136" s="4" t="s">
        <v>93</v>
      </c>
      <c r="U136" s="4" t="s">
        <v>94</v>
      </c>
      <c r="V136" s="4" t="s">
        <v>103</v>
      </c>
      <c r="W136" s="4" t="s">
        <v>96</v>
      </c>
      <c r="X136" s="4" t="s">
        <v>99</v>
      </c>
      <c r="Y136" s="4">
        <v>265</v>
      </c>
      <c r="Z136" s="4">
        <v>378.95</v>
      </c>
    </row>
    <row r="137" spans="6:26" ht="18" customHeight="1" x14ac:dyDescent="0.3">
      <c r="F137" s="1">
        <v>2020</v>
      </c>
      <c r="G137" s="1" t="s">
        <v>34</v>
      </c>
      <c r="H137" s="1" t="s">
        <v>30</v>
      </c>
      <c r="I137" s="11" t="s">
        <v>31</v>
      </c>
      <c r="J137" s="8">
        <v>3566</v>
      </c>
      <c r="K137" s="8">
        <v>4577.3</v>
      </c>
      <c r="L137" s="8">
        <v>5126.576</v>
      </c>
      <c r="M137" s="8">
        <v>915.46</v>
      </c>
      <c r="N137" s="7" t="s">
        <v>10</v>
      </c>
      <c r="P137" s="4" t="s">
        <v>91</v>
      </c>
      <c r="Q137" s="4">
        <v>2020</v>
      </c>
      <c r="R137" s="4" t="s">
        <v>37</v>
      </c>
      <c r="S137" s="4" t="s">
        <v>92</v>
      </c>
      <c r="T137" s="4" t="s">
        <v>93</v>
      </c>
      <c r="U137" s="4" t="s">
        <v>94</v>
      </c>
      <c r="V137" s="4" t="s">
        <v>103</v>
      </c>
      <c r="W137" s="4" t="s">
        <v>96</v>
      </c>
      <c r="X137" s="4" t="s">
        <v>99</v>
      </c>
      <c r="Y137" s="4">
        <v>193</v>
      </c>
      <c r="Z137" s="4">
        <v>275.99</v>
      </c>
    </row>
    <row r="138" spans="6:26" ht="18" customHeight="1" x14ac:dyDescent="0.3">
      <c r="F138" s="1">
        <v>2020</v>
      </c>
      <c r="G138" s="1" t="s">
        <v>34</v>
      </c>
      <c r="H138" s="1" t="s">
        <v>30</v>
      </c>
      <c r="I138" s="11" t="s">
        <v>29</v>
      </c>
      <c r="J138" s="8">
        <v>2498</v>
      </c>
      <c r="K138" s="8">
        <v>8000</v>
      </c>
      <c r="L138" s="8">
        <v>8960</v>
      </c>
      <c r="M138" s="8">
        <v>1600</v>
      </c>
      <c r="N138" s="7" t="s">
        <v>10</v>
      </c>
      <c r="P138" s="4" t="s">
        <v>100</v>
      </c>
      <c r="Q138" s="4">
        <v>2020</v>
      </c>
      <c r="R138" s="4" t="s">
        <v>37</v>
      </c>
      <c r="S138" s="4" t="s">
        <v>92</v>
      </c>
      <c r="T138" s="4" t="s">
        <v>93</v>
      </c>
      <c r="U138" s="4" t="s">
        <v>94</v>
      </c>
      <c r="V138" s="4" t="s">
        <v>103</v>
      </c>
      <c r="W138" s="4" t="s">
        <v>96</v>
      </c>
      <c r="X138" s="4" t="s">
        <v>97</v>
      </c>
      <c r="Y138" s="4">
        <v>884</v>
      </c>
      <c r="Z138" s="4">
        <v>1264.1199999999999</v>
      </c>
    </row>
    <row r="139" spans="6:26" ht="18" customHeight="1" x14ac:dyDescent="0.3">
      <c r="F139" s="1">
        <v>2020</v>
      </c>
      <c r="G139" s="1" t="s">
        <v>34</v>
      </c>
      <c r="H139" s="1" t="s">
        <v>16</v>
      </c>
      <c r="I139" s="11" t="s">
        <v>28</v>
      </c>
      <c r="J139" s="8">
        <v>1245</v>
      </c>
      <c r="K139" s="8">
        <v>4577.2</v>
      </c>
      <c r="L139" s="8">
        <v>5126.4639999999999</v>
      </c>
      <c r="M139" s="8">
        <v>915.44</v>
      </c>
      <c r="N139" s="7" t="s">
        <v>10</v>
      </c>
      <c r="P139" s="4" t="s">
        <v>98</v>
      </c>
      <c r="Q139" s="4">
        <v>2020</v>
      </c>
      <c r="R139" s="4" t="s">
        <v>37</v>
      </c>
      <c r="S139" s="4" t="s">
        <v>92</v>
      </c>
      <c r="T139" s="4" t="s">
        <v>93</v>
      </c>
      <c r="U139" s="4" t="s">
        <v>94</v>
      </c>
      <c r="V139" s="4" t="s">
        <v>103</v>
      </c>
      <c r="W139" s="4" t="s">
        <v>96</v>
      </c>
      <c r="X139" s="4" t="s">
        <v>97</v>
      </c>
      <c r="Y139" s="4">
        <v>885</v>
      </c>
      <c r="Z139" s="4">
        <v>1265.55</v>
      </c>
    </row>
    <row r="140" spans="6:26" ht="18" customHeight="1" x14ac:dyDescent="0.3">
      <c r="F140" s="1">
        <v>2020</v>
      </c>
      <c r="G140" s="1" t="s">
        <v>34</v>
      </c>
      <c r="H140" s="1" t="s">
        <v>25</v>
      </c>
      <c r="I140" s="10" t="s">
        <v>27</v>
      </c>
      <c r="J140" s="9">
        <v>644</v>
      </c>
      <c r="K140" s="9">
        <v>5743.5</v>
      </c>
      <c r="L140" s="9">
        <v>6432.72</v>
      </c>
      <c r="M140" s="8">
        <v>1148.7</v>
      </c>
      <c r="N140" s="7" t="s">
        <v>10</v>
      </c>
      <c r="P140" s="4" t="s">
        <v>98</v>
      </c>
      <c r="Q140" s="4">
        <v>2020</v>
      </c>
      <c r="R140" s="4" t="s">
        <v>37</v>
      </c>
      <c r="S140" s="4" t="s">
        <v>92</v>
      </c>
      <c r="T140" s="4" t="s">
        <v>93</v>
      </c>
      <c r="U140" s="4" t="s">
        <v>94</v>
      </c>
      <c r="V140" s="4" t="s">
        <v>103</v>
      </c>
      <c r="W140" s="4" t="s">
        <v>96</v>
      </c>
      <c r="X140" s="4" t="s">
        <v>97</v>
      </c>
      <c r="Y140" s="4">
        <v>886</v>
      </c>
      <c r="Z140" s="4">
        <v>1266.98</v>
      </c>
    </row>
    <row r="141" spans="6:26" ht="18" customHeight="1" x14ac:dyDescent="0.3">
      <c r="F141" s="1">
        <v>2020</v>
      </c>
      <c r="G141" s="1" t="s">
        <v>34</v>
      </c>
      <c r="H141" s="1" t="s">
        <v>23</v>
      </c>
      <c r="I141" s="10" t="s">
        <v>26</v>
      </c>
      <c r="J141" s="9">
        <v>643</v>
      </c>
      <c r="K141" s="9">
        <v>7000</v>
      </c>
      <c r="L141" s="9">
        <v>7840</v>
      </c>
      <c r="M141" s="8">
        <v>1400</v>
      </c>
      <c r="N141" s="7" t="s">
        <v>10</v>
      </c>
      <c r="P141" s="4" t="s">
        <v>98</v>
      </c>
      <c r="Q141" s="4">
        <v>2020</v>
      </c>
      <c r="R141" s="4" t="s">
        <v>37</v>
      </c>
      <c r="S141" s="4" t="s">
        <v>92</v>
      </c>
      <c r="T141" s="4" t="s">
        <v>93</v>
      </c>
      <c r="U141" s="4" t="s">
        <v>94</v>
      </c>
      <c r="V141" s="4" t="s">
        <v>103</v>
      </c>
      <c r="W141" s="4" t="s">
        <v>96</v>
      </c>
      <c r="X141" s="4" t="s">
        <v>99</v>
      </c>
      <c r="Y141" s="4">
        <v>221</v>
      </c>
      <c r="Z141" s="4">
        <v>316.02999999999997</v>
      </c>
    </row>
    <row r="142" spans="6:26" ht="18" customHeight="1" x14ac:dyDescent="0.3">
      <c r="F142" s="1">
        <v>2020</v>
      </c>
      <c r="G142" s="1" t="s">
        <v>34</v>
      </c>
      <c r="H142" s="1" t="s">
        <v>25</v>
      </c>
      <c r="I142" s="10" t="s">
        <v>24</v>
      </c>
      <c r="J142" s="9">
        <v>455</v>
      </c>
      <c r="K142" s="9">
        <v>4578.6000000000004</v>
      </c>
      <c r="L142" s="9">
        <v>5128.0320000000002</v>
      </c>
      <c r="M142" s="8">
        <v>915.72000000000014</v>
      </c>
      <c r="N142" s="7" t="s">
        <v>10</v>
      </c>
      <c r="P142" s="4" t="s">
        <v>98</v>
      </c>
      <c r="Q142" s="4">
        <v>2020</v>
      </c>
      <c r="R142" s="4" t="s">
        <v>37</v>
      </c>
      <c r="S142" s="4" t="s">
        <v>92</v>
      </c>
      <c r="T142" s="4" t="s">
        <v>93</v>
      </c>
      <c r="U142" s="4" t="s">
        <v>94</v>
      </c>
      <c r="V142" s="4" t="s">
        <v>103</v>
      </c>
      <c r="W142" s="4" t="s">
        <v>96</v>
      </c>
      <c r="X142" s="4" t="s">
        <v>99</v>
      </c>
      <c r="Y142" s="4">
        <v>269</v>
      </c>
      <c r="Z142" s="4">
        <v>384.67</v>
      </c>
    </row>
    <row r="143" spans="6:26" ht="18" customHeight="1" x14ac:dyDescent="0.3">
      <c r="F143" s="1">
        <v>2020</v>
      </c>
      <c r="G143" s="1" t="s">
        <v>34</v>
      </c>
      <c r="H143" s="1" t="s">
        <v>23</v>
      </c>
      <c r="I143" s="10" t="s">
        <v>22</v>
      </c>
      <c r="J143" s="12">
        <v>345</v>
      </c>
      <c r="K143" s="12">
        <v>7000</v>
      </c>
      <c r="L143" s="12">
        <v>7840</v>
      </c>
      <c r="M143" s="8">
        <v>1400</v>
      </c>
      <c r="N143" s="7" t="s">
        <v>10</v>
      </c>
      <c r="P143" s="4" t="s">
        <v>98</v>
      </c>
      <c r="Q143" s="4">
        <v>2020</v>
      </c>
      <c r="R143" s="4" t="s">
        <v>37</v>
      </c>
      <c r="S143" s="4" t="s">
        <v>92</v>
      </c>
      <c r="T143" s="4" t="s">
        <v>93</v>
      </c>
      <c r="U143" s="4" t="s">
        <v>94</v>
      </c>
      <c r="V143" s="4" t="s">
        <v>103</v>
      </c>
      <c r="W143" s="4" t="s">
        <v>96</v>
      </c>
      <c r="X143" s="4" t="s">
        <v>99</v>
      </c>
      <c r="Y143" s="4">
        <v>775</v>
      </c>
      <c r="Z143" s="4">
        <v>1108.25</v>
      </c>
    </row>
    <row r="144" spans="6:26" ht="18" customHeight="1" x14ac:dyDescent="0.3">
      <c r="F144" s="1">
        <v>2020</v>
      </c>
      <c r="G144" s="1" t="s">
        <v>34</v>
      </c>
      <c r="H144" s="1" t="s">
        <v>16</v>
      </c>
      <c r="I144" s="11" t="s">
        <v>21</v>
      </c>
      <c r="J144" s="8">
        <v>122</v>
      </c>
      <c r="K144" s="8">
        <v>100</v>
      </c>
      <c r="L144" s="8">
        <v>112</v>
      </c>
      <c r="M144" s="8">
        <v>20</v>
      </c>
      <c r="N144" s="7" t="s">
        <v>10</v>
      </c>
      <c r="P144" s="4" t="s">
        <v>91</v>
      </c>
      <c r="Q144" s="4">
        <v>2020</v>
      </c>
      <c r="R144" s="4" t="s">
        <v>38</v>
      </c>
      <c r="S144" s="4" t="s">
        <v>92</v>
      </c>
      <c r="T144" s="4" t="s">
        <v>93</v>
      </c>
      <c r="U144" s="4" t="s">
        <v>94</v>
      </c>
      <c r="V144" s="4" t="s">
        <v>103</v>
      </c>
      <c r="W144" s="4" t="s">
        <v>96</v>
      </c>
      <c r="X144" s="4" t="s">
        <v>97</v>
      </c>
      <c r="Y144" s="4">
        <v>320</v>
      </c>
      <c r="Z144" s="4">
        <v>457.6</v>
      </c>
    </row>
    <row r="145" spans="6:26" ht="18" customHeight="1" x14ac:dyDescent="0.3">
      <c r="F145" s="1">
        <v>2020</v>
      </c>
      <c r="G145" s="1" t="s">
        <v>34</v>
      </c>
      <c r="H145" s="1" t="s">
        <v>14</v>
      </c>
      <c r="I145" s="10" t="s">
        <v>20</v>
      </c>
      <c r="J145" s="9">
        <v>78</v>
      </c>
      <c r="K145" s="9">
        <v>4577.2</v>
      </c>
      <c r="L145" s="9">
        <v>5126.4639999999999</v>
      </c>
      <c r="M145" s="8">
        <v>915.44</v>
      </c>
      <c r="N145" s="7" t="s">
        <v>10</v>
      </c>
      <c r="P145" s="4" t="s">
        <v>98</v>
      </c>
      <c r="Q145" s="4">
        <v>2020</v>
      </c>
      <c r="R145" s="4" t="s">
        <v>38</v>
      </c>
      <c r="S145" s="4" t="s">
        <v>92</v>
      </c>
      <c r="T145" s="4" t="s">
        <v>93</v>
      </c>
      <c r="U145" s="4" t="s">
        <v>94</v>
      </c>
      <c r="V145" s="4" t="s">
        <v>103</v>
      </c>
      <c r="W145" s="4" t="s">
        <v>96</v>
      </c>
      <c r="X145" s="4" t="s">
        <v>97</v>
      </c>
      <c r="Y145" s="4">
        <v>314</v>
      </c>
      <c r="Z145" s="4">
        <v>449.02</v>
      </c>
    </row>
    <row r="146" spans="6:26" ht="18" customHeight="1" x14ac:dyDescent="0.3">
      <c r="F146" s="1">
        <v>2020</v>
      </c>
      <c r="G146" s="1" t="s">
        <v>34</v>
      </c>
      <c r="H146" s="1" t="s">
        <v>14</v>
      </c>
      <c r="I146" s="10" t="s">
        <v>19</v>
      </c>
      <c r="J146" s="9">
        <v>76</v>
      </c>
      <c r="K146" s="9">
        <v>4576.8999999999996</v>
      </c>
      <c r="L146" s="9">
        <v>5126.1279999999997</v>
      </c>
      <c r="M146" s="8">
        <v>915.38</v>
      </c>
      <c r="N146" s="7" t="s">
        <v>10</v>
      </c>
      <c r="P146" s="4" t="s">
        <v>91</v>
      </c>
      <c r="Q146" s="4">
        <v>2020</v>
      </c>
      <c r="R146" s="4" t="s">
        <v>38</v>
      </c>
      <c r="S146" s="4" t="s">
        <v>92</v>
      </c>
      <c r="T146" s="4" t="s">
        <v>93</v>
      </c>
      <c r="U146" s="4" t="s">
        <v>94</v>
      </c>
      <c r="V146" s="4" t="s">
        <v>103</v>
      </c>
      <c r="W146" s="4" t="s">
        <v>96</v>
      </c>
      <c r="X146" s="4" t="s">
        <v>97</v>
      </c>
      <c r="Y146" s="4">
        <v>308</v>
      </c>
      <c r="Z146" s="4">
        <v>440.44</v>
      </c>
    </row>
    <row r="147" spans="6:26" ht="18" customHeight="1" x14ac:dyDescent="0.3">
      <c r="F147" s="1">
        <v>2020</v>
      </c>
      <c r="G147" s="1" t="s">
        <v>34</v>
      </c>
      <c r="H147" s="1" t="s">
        <v>14</v>
      </c>
      <c r="I147" s="10" t="s">
        <v>18</v>
      </c>
      <c r="J147" s="9">
        <v>46</v>
      </c>
      <c r="K147" s="9">
        <v>200</v>
      </c>
      <c r="L147" s="9">
        <v>224</v>
      </c>
      <c r="M147" s="8">
        <v>40</v>
      </c>
      <c r="N147" s="7" t="s">
        <v>10</v>
      </c>
      <c r="P147" s="4" t="s">
        <v>98</v>
      </c>
      <c r="Q147" s="4">
        <v>2020</v>
      </c>
      <c r="R147" s="4" t="s">
        <v>38</v>
      </c>
      <c r="S147" s="4" t="s">
        <v>92</v>
      </c>
      <c r="T147" s="4" t="s">
        <v>93</v>
      </c>
      <c r="U147" s="4" t="s">
        <v>94</v>
      </c>
      <c r="V147" s="4" t="s">
        <v>103</v>
      </c>
      <c r="W147" s="4" t="s">
        <v>96</v>
      </c>
      <c r="X147" s="4" t="s">
        <v>99</v>
      </c>
      <c r="Y147" s="4">
        <v>224</v>
      </c>
      <c r="Z147" s="4">
        <v>320.32</v>
      </c>
    </row>
    <row r="148" spans="6:26" ht="18" customHeight="1" x14ac:dyDescent="0.3">
      <c r="F148" s="1">
        <v>2020</v>
      </c>
      <c r="G148" s="1" t="s">
        <v>34</v>
      </c>
      <c r="H148" s="1" t="s">
        <v>14</v>
      </c>
      <c r="I148" s="10" t="s">
        <v>17</v>
      </c>
      <c r="J148" s="9">
        <v>34</v>
      </c>
      <c r="K148" s="9">
        <v>4576.8</v>
      </c>
      <c r="L148" s="9">
        <v>5126.0160000000005</v>
      </c>
      <c r="M148" s="8">
        <v>915.36000000000013</v>
      </c>
      <c r="N148" s="7" t="s">
        <v>10</v>
      </c>
      <c r="P148" s="4" t="s">
        <v>91</v>
      </c>
      <c r="Q148" s="4">
        <v>2020</v>
      </c>
      <c r="R148" s="4" t="s">
        <v>38</v>
      </c>
      <c r="S148" s="4" t="s">
        <v>92</v>
      </c>
      <c r="T148" s="4" t="s">
        <v>93</v>
      </c>
      <c r="U148" s="4" t="s">
        <v>94</v>
      </c>
      <c r="V148" s="4" t="s">
        <v>103</v>
      </c>
      <c r="W148" s="4" t="s">
        <v>96</v>
      </c>
      <c r="X148" s="4" t="s">
        <v>99</v>
      </c>
      <c r="Y148" s="4">
        <v>272</v>
      </c>
      <c r="Z148" s="4">
        <v>388.96</v>
      </c>
    </row>
    <row r="149" spans="6:26" ht="18" customHeight="1" x14ac:dyDescent="0.3">
      <c r="F149" s="1">
        <v>2020</v>
      </c>
      <c r="G149" s="1" t="s">
        <v>34</v>
      </c>
      <c r="H149" s="1" t="s">
        <v>16</v>
      </c>
      <c r="I149" s="11" t="s">
        <v>15</v>
      </c>
      <c r="J149" s="8">
        <v>7</v>
      </c>
      <c r="K149" s="8">
        <v>200</v>
      </c>
      <c r="L149" s="8">
        <v>224</v>
      </c>
      <c r="M149" s="8">
        <v>40</v>
      </c>
      <c r="N149" s="7" t="s">
        <v>10</v>
      </c>
      <c r="P149" s="4" t="s">
        <v>100</v>
      </c>
      <c r="Q149" s="4">
        <v>2020</v>
      </c>
      <c r="R149" s="4" t="s">
        <v>38</v>
      </c>
      <c r="S149" s="4" t="s">
        <v>92</v>
      </c>
      <c r="T149" s="4" t="s">
        <v>93</v>
      </c>
      <c r="U149" s="4" t="s">
        <v>94</v>
      </c>
      <c r="V149" s="4" t="s">
        <v>103</v>
      </c>
      <c r="W149" s="4" t="s">
        <v>96</v>
      </c>
      <c r="X149" s="4" t="s">
        <v>99</v>
      </c>
      <c r="Y149" s="4">
        <v>200</v>
      </c>
      <c r="Z149" s="4">
        <v>286</v>
      </c>
    </row>
    <row r="150" spans="6:26" ht="18" customHeight="1" x14ac:dyDescent="0.3">
      <c r="F150" s="1">
        <v>2020</v>
      </c>
      <c r="G150" s="1" t="s">
        <v>34</v>
      </c>
      <c r="H150" s="1" t="s">
        <v>14</v>
      </c>
      <c r="I150" s="10" t="s">
        <v>13</v>
      </c>
      <c r="J150" s="9">
        <v>3</v>
      </c>
      <c r="K150" s="9">
        <v>4577.3</v>
      </c>
      <c r="L150" s="9">
        <v>5126.576</v>
      </c>
      <c r="M150" s="8">
        <v>915.46</v>
      </c>
      <c r="N150" s="7" t="s">
        <v>33</v>
      </c>
      <c r="P150" s="4" t="s">
        <v>98</v>
      </c>
      <c r="Q150" s="4">
        <v>2020</v>
      </c>
      <c r="R150" s="4" t="s">
        <v>38</v>
      </c>
      <c r="S150" s="4" t="s">
        <v>92</v>
      </c>
      <c r="T150" s="4" t="s">
        <v>93</v>
      </c>
      <c r="U150" s="4" t="s">
        <v>94</v>
      </c>
      <c r="V150" s="4" t="s">
        <v>103</v>
      </c>
      <c r="W150" s="4" t="s">
        <v>96</v>
      </c>
      <c r="X150" s="4" t="s">
        <v>99</v>
      </c>
      <c r="Y150" s="4">
        <v>226</v>
      </c>
      <c r="Z150" s="4">
        <v>323.18</v>
      </c>
    </row>
    <row r="151" spans="6:26" ht="18" customHeight="1" x14ac:dyDescent="0.3">
      <c r="F151" s="1">
        <v>2020</v>
      </c>
      <c r="G151" s="1" t="s">
        <v>34</v>
      </c>
      <c r="H151" s="1" t="s">
        <v>11</v>
      </c>
      <c r="I151" s="10" t="s">
        <v>11</v>
      </c>
      <c r="J151" s="9">
        <v>2</v>
      </c>
      <c r="K151" s="9">
        <v>6600</v>
      </c>
      <c r="L151" s="9">
        <v>7392</v>
      </c>
      <c r="M151" s="8">
        <v>1320</v>
      </c>
      <c r="N151" s="7" t="s">
        <v>33</v>
      </c>
      <c r="P151" s="4" t="s">
        <v>98</v>
      </c>
      <c r="Q151" s="4">
        <v>2020</v>
      </c>
      <c r="R151" s="4" t="s">
        <v>38</v>
      </c>
      <c r="S151" s="4" t="s">
        <v>92</v>
      </c>
      <c r="T151" s="4" t="s">
        <v>93</v>
      </c>
      <c r="U151" s="4" t="s">
        <v>94</v>
      </c>
      <c r="V151" s="4" t="s">
        <v>103</v>
      </c>
      <c r="W151" s="4" t="s">
        <v>96</v>
      </c>
      <c r="X151" s="4" t="s">
        <v>99</v>
      </c>
      <c r="Y151" s="4">
        <v>274</v>
      </c>
      <c r="Z151" s="4">
        <v>391.82</v>
      </c>
    </row>
    <row r="152" spans="6:26" ht="18" customHeight="1" x14ac:dyDescent="0.3">
      <c r="F152" s="1">
        <v>2020</v>
      </c>
      <c r="G152" s="1" t="s">
        <v>32</v>
      </c>
      <c r="H152" s="1" t="s">
        <v>30</v>
      </c>
      <c r="I152" s="11" t="s">
        <v>31</v>
      </c>
      <c r="J152" s="8">
        <v>3566</v>
      </c>
      <c r="K152" s="8">
        <v>4577.3</v>
      </c>
      <c r="L152" s="8">
        <v>5126.576</v>
      </c>
      <c r="M152" s="8">
        <v>915.46</v>
      </c>
      <c r="N152" s="7" t="s">
        <v>33</v>
      </c>
      <c r="P152" s="4" t="s">
        <v>98</v>
      </c>
      <c r="Q152" s="4">
        <v>2020</v>
      </c>
      <c r="R152" s="4" t="s">
        <v>38</v>
      </c>
      <c r="S152" s="4" t="s">
        <v>92</v>
      </c>
      <c r="T152" s="4" t="s">
        <v>93</v>
      </c>
      <c r="U152" s="4" t="s">
        <v>94</v>
      </c>
      <c r="V152" s="4" t="s">
        <v>103</v>
      </c>
      <c r="W152" s="4" t="s">
        <v>96</v>
      </c>
      <c r="X152" s="4" t="s">
        <v>99</v>
      </c>
      <c r="Y152" s="4">
        <v>196</v>
      </c>
      <c r="Z152" s="4">
        <v>280.27999999999997</v>
      </c>
    </row>
    <row r="153" spans="6:26" ht="18" customHeight="1" x14ac:dyDescent="0.3">
      <c r="F153" s="1">
        <v>2020</v>
      </c>
      <c r="G153" s="1" t="s">
        <v>32</v>
      </c>
      <c r="H153" s="1" t="s">
        <v>30</v>
      </c>
      <c r="I153" s="11" t="s">
        <v>29</v>
      </c>
      <c r="J153" s="8">
        <v>2498</v>
      </c>
      <c r="K153" s="8">
        <v>8000</v>
      </c>
      <c r="L153" s="8">
        <v>8960</v>
      </c>
      <c r="M153" s="8">
        <v>1600</v>
      </c>
      <c r="N153" s="7" t="s">
        <v>33</v>
      </c>
      <c r="P153" s="4" t="s">
        <v>91</v>
      </c>
      <c r="Q153" s="4">
        <v>2020</v>
      </c>
      <c r="R153" s="4" t="s">
        <v>38</v>
      </c>
      <c r="S153" s="4" t="s">
        <v>92</v>
      </c>
      <c r="T153" s="4" t="s">
        <v>93</v>
      </c>
      <c r="U153" s="4" t="s">
        <v>94</v>
      </c>
      <c r="V153" s="4" t="s">
        <v>103</v>
      </c>
      <c r="W153" s="4" t="s">
        <v>96</v>
      </c>
      <c r="X153" s="4" t="s">
        <v>99</v>
      </c>
      <c r="Y153" s="4">
        <v>318</v>
      </c>
      <c r="Z153" s="4">
        <v>526.24</v>
      </c>
    </row>
    <row r="154" spans="6:26" ht="18" customHeight="1" x14ac:dyDescent="0.3">
      <c r="F154" s="1">
        <v>2020</v>
      </c>
      <c r="G154" s="1" t="s">
        <v>32</v>
      </c>
      <c r="H154" s="1" t="s">
        <v>16</v>
      </c>
      <c r="I154" s="11" t="s">
        <v>28</v>
      </c>
      <c r="J154" s="8">
        <v>1245</v>
      </c>
      <c r="K154" s="8">
        <v>4577.2</v>
      </c>
      <c r="L154" s="8">
        <v>5126.4639999999999</v>
      </c>
      <c r="M154" s="8">
        <v>915.44</v>
      </c>
      <c r="N154" s="7" t="s">
        <v>33</v>
      </c>
      <c r="P154" s="4" t="s">
        <v>102</v>
      </c>
      <c r="Q154" s="4">
        <v>2020</v>
      </c>
      <c r="R154" s="4" t="s">
        <v>38</v>
      </c>
      <c r="S154" s="4" t="s">
        <v>92</v>
      </c>
      <c r="T154" s="4" t="s">
        <v>93</v>
      </c>
      <c r="U154" s="4" t="s">
        <v>94</v>
      </c>
      <c r="V154" s="4" t="s">
        <v>103</v>
      </c>
      <c r="W154" s="4" t="s">
        <v>96</v>
      </c>
      <c r="X154" s="4" t="s">
        <v>99</v>
      </c>
      <c r="Y154" s="4">
        <v>312</v>
      </c>
      <c r="Z154" s="4">
        <v>526.24</v>
      </c>
    </row>
    <row r="155" spans="6:26" ht="18" customHeight="1" x14ac:dyDescent="0.3">
      <c r="F155" s="1">
        <v>2020</v>
      </c>
      <c r="G155" s="1" t="s">
        <v>32</v>
      </c>
      <c r="H155" s="1" t="s">
        <v>25</v>
      </c>
      <c r="I155" s="10" t="s">
        <v>27</v>
      </c>
      <c r="J155" s="9">
        <v>644</v>
      </c>
      <c r="K155" s="9">
        <v>5743.5</v>
      </c>
      <c r="L155" s="9">
        <v>6432.72</v>
      </c>
      <c r="M155" s="8">
        <v>1148.7</v>
      </c>
      <c r="N155" s="7" t="s">
        <v>33</v>
      </c>
      <c r="P155" s="4" t="s">
        <v>100</v>
      </c>
      <c r="Q155" s="4">
        <v>2020</v>
      </c>
      <c r="R155" s="4" t="s">
        <v>38</v>
      </c>
      <c r="S155" s="4" t="s">
        <v>92</v>
      </c>
      <c r="T155" s="4" t="s">
        <v>93</v>
      </c>
      <c r="U155" s="4" t="s">
        <v>94</v>
      </c>
      <c r="V155" s="4" t="s">
        <v>103</v>
      </c>
      <c r="W155" s="4" t="s">
        <v>96</v>
      </c>
      <c r="X155" s="4" t="s">
        <v>99</v>
      </c>
      <c r="Y155" s="4">
        <v>712</v>
      </c>
      <c r="Z155" s="4">
        <v>1018.16</v>
      </c>
    </row>
    <row r="156" spans="6:26" ht="18" customHeight="1" x14ac:dyDescent="0.3">
      <c r="F156" s="1">
        <v>2020</v>
      </c>
      <c r="G156" s="1" t="s">
        <v>32</v>
      </c>
      <c r="H156" s="1" t="s">
        <v>23</v>
      </c>
      <c r="I156" s="10" t="s">
        <v>26</v>
      </c>
      <c r="J156" s="9">
        <v>643</v>
      </c>
      <c r="K156" s="9">
        <v>7000</v>
      </c>
      <c r="L156" s="9">
        <v>7840</v>
      </c>
      <c r="M156" s="8">
        <v>1400</v>
      </c>
      <c r="N156" s="7" t="s">
        <v>33</v>
      </c>
      <c r="P156" s="4" t="s">
        <v>91</v>
      </c>
      <c r="Q156" s="4">
        <v>2020</v>
      </c>
      <c r="R156" s="4" t="s">
        <v>38</v>
      </c>
      <c r="S156" s="4" t="s">
        <v>92</v>
      </c>
      <c r="T156" s="4" t="s">
        <v>93</v>
      </c>
      <c r="U156" s="4" t="s">
        <v>94</v>
      </c>
      <c r="V156" s="4" t="s">
        <v>103</v>
      </c>
      <c r="W156" s="4" t="s">
        <v>96</v>
      </c>
      <c r="X156" s="4" t="s">
        <v>99</v>
      </c>
      <c r="Y156" s="4">
        <v>765</v>
      </c>
      <c r="Z156" s="4">
        <v>1093.95</v>
      </c>
    </row>
    <row r="157" spans="6:26" ht="18" customHeight="1" x14ac:dyDescent="0.3">
      <c r="F157" s="1">
        <v>2020</v>
      </c>
      <c r="G157" s="1" t="s">
        <v>32</v>
      </c>
      <c r="H157" s="1" t="s">
        <v>25</v>
      </c>
      <c r="I157" s="10" t="s">
        <v>24</v>
      </c>
      <c r="J157" s="9">
        <v>455</v>
      </c>
      <c r="K157" s="9">
        <v>4578.6000000000004</v>
      </c>
      <c r="L157" s="9">
        <v>5128.0320000000002</v>
      </c>
      <c r="M157" s="8">
        <v>915.72000000000014</v>
      </c>
      <c r="N157" s="7" t="s">
        <v>33</v>
      </c>
      <c r="P157" s="4" t="s">
        <v>98</v>
      </c>
      <c r="Q157" s="4">
        <v>2020</v>
      </c>
      <c r="R157" s="4" t="s">
        <v>38</v>
      </c>
      <c r="S157" s="4" t="s">
        <v>92</v>
      </c>
      <c r="T157" s="4" t="s">
        <v>93</v>
      </c>
      <c r="U157" s="4" t="s">
        <v>94</v>
      </c>
      <c r="V157" s="4" t="s">
        <v>103</v>
      </c>
      <c r="W157" s="4" t="s">
        <v>96</v>
      </c>
      <c r="X157" s="4" t="s">
        <v>97</v>
      </c>
      <c r="Y157" s="4">
        <v>321</v>
      </c>
      <c r="Z157" s="4">
        <v>459.03</v>
      </c>
    </row>
    <row r="158" spans="6:26" ht="18" customHeight="1" x14ac:dyDescent="0.3">
      <c r="F158" s="1">
        <v>2020</v>
      </c>
      <c r="G158" s="1" t="s">
        <v>32</v>
      </c>
      <c r="H158" s="1" t="s">
        <v>23</v>
      </c>
      <c r="I158" s="10" t="s">
        <v>22</v>
      </c>
      <c r="J158" s="12">
        <v>345</v>
      </c>
      <c r="K158" s="12">
        <v>7000</v>
      </c>
      <c r="L158" s="12">
        <v>7840</v>
      </c>
      <c r="M158" s="8">
        <v>1400</v>
      </c>
      <c r="N158" s="7" t="s">
        <v>33</v>
      </c>
      <c r="P158" s="4" t="s">
        <v>91</v>
      </c>
      <c r="Q158" s="4">
        <v>2020</v>
      </c>
      <c r="R158" s="4" t="s">
        <v>38</v>
      </c>
      <c r="S158" s="4" t="s">
        <v>92</v>
      </c>
      <c r="T158" s="4" t="s">
        <v>93</v>
      </c>
      <c r="U158" s="4" t="s">
        <v>94</v>
      </c>
      <c r="V158" s="4" t="s">
        <v>103</v>
      </c>
      <c r="W158" s="4" t="s">
        <v>96</v>
      </c>
      <c r="X158" s="4" t="s">
        <v>99</v>
      </c>
      <c r="Y158" s="4">
        <v>315</v>
      </c>
      <c r="Z158" s="4">
        <v>450.45</v>
      </c>
    </row>
    <row r="159" spans="6:26" ht="18" customHeight="1" x14ac:dyDescent="0.3">
      <c r="F159" s="1">
        <v>2020</v>
      </c>
      <c r="G159" s="1" t="s">
        <v>32</v>
      </c>
      <c r="H159" s="1" t="s">
        <v>16</v>
      </c>
      <c r="I159" s="11" t="s">
        <v>21</v>
      </c>
      <c r="J159" s="8">
        <v>122</v>
      </c>
      <c r="K159" s="8">
        <v>100</v>
      </c>
      <c r="L159" s="8">
        <v>112</v>
      </c>
      <c r="M159" s="8">
        <v>20</v>
      </c>
      <c r="N159" s="7" t="s">
        <v>33</v>
      </c>
      <c r="P159" s="4" t="s">
        <v>100</v>
      </c>
      <c r="Q159" s="4">
        <v>2020</v>
      </c>
      <c r="R159" s="4" t="s">
        <v>38</v>
      </c>
      <c r="S159" s="4" t="s">
        <v>92</v>
      </c>
      <c r="T159" s="4" t="s">
        <v>93</v>
      </c>
      <c r="U159" s="4" t="s">
        <v>94</v>
      </c>
      <c r="V159" s="4" t="s">
        <v>103</v>
      </c>
      <c r="W159" s="4" t="s">
        <v>96</v>
      </c>
      <c r="X159" s="4" t="s">
        <v>99</v>
      </c>
      <c r="Y159" s="4">
        <v>309</v>
      </c>
      <c r="Z159" s="4">
        <v>441.87</v>
      </c>
    </row>
    <row r="160" spans="6:26" ht="18" customHeight="1" x14ac:dyDescent="0.3">
      <c r="F160" s="1">
        <v>2020</v>
      </c>
      <c r="G160" s="1" t="s">
        <v>32</v>
      </c>
      <c r="H160" s="1" t="s">
        <v>14</v>
      </c>
      <c r="I160" s="10" t="s">
        <v>20</v>
      </c>
      <c r="J160" s="9">
        <v>78</v>
      </c>
      <c r="K160" s="9">
        <v>4577.2</v>
      </c>
      <c r="L160" s="9">
        <v>5126.4639999999999</v>
      </c>
      <c r="M160" s="8">
        <v>915.44</v>
      </c>
      <c r="N160" s="7" t="s">
        <v>33</v>
      </c>
      <c r="P160" s="4" t="s">
        <v>91</v>
      </c>
      <c r="Q160" s="4">
        <v>2020</v>
      </c>
      <c r="R160" s="4" t="s">
        <v>38</v>
      </c>
      <c r="S160" s="4" t="s">
        <v>92</v>
      </c>
      <c r="T160" s="4" t="s">
        <v>93</v>
      </c>
      <c r="U160" s="4" t="s">
        <v>94</v>
      </c>
      <c r="V160" s="4" t="s">
        <v>103</v>
      </c>
      <c r="W160" s="4" t="s">
        <v>96</v>
      </c>
      <c r="X160" s="4" t="s">
        <v>99</v>
      </c>
      <c r="Y160" s="4">
        <v>225</v>
      </c>
      <c r="Z160" s="4">
        <v>321.75</v>
      </c>
    </row>
    <row r="161" spans="6:26" ht="18" customHeight="1" x14ac:dyDescent="0.3">
      <c r="F161" s="1">
        <v>2020</v>
      </c>
      <c r="G161" s="1" t="s">
        <v>32</v>
      </c>
      <c r="H161" s="1" t="s">
        <v>14</v>
      </c>
      <c r="I161" s="10" t="s">
        <v>19</v>
      </c>
      <c r="J161" s="9">
        <v>76</v>
      </c>
      <c r="K161" s="9">
        <v>4576.8999999999996</v>
      </c>
      <c r="L161" s="9">
        <v>5126.1279999999997</v>
      </c>
      <c r="M161" s="8">
        <v>915.38</v>
      </c>
      <c r="N161" s="7" t="s">
        <v>33</v>
      </c>
      <c r="P161" s="4" t="s">
        <v>91</v>
      </c>
      <c r="Q161" s="4">
        <v>2020</v>
      </c>
      <c r="R161" s="4" t="s">
        <v>38</v>
      </c>
      <c r="S161" s="4" t="s">
        <v>92</v>
      </c>
      <c r="T161" s="4" t="s">
        <v>93</v>
      </c>
      <c r="U161" s="4" t="s">
        <v>94</v>
      </c>
      <c r="V161" s="4" t="s">
        <v>103</v>
      </c>
      <c r="W161" s="4" t="s">
        <v>96</v>
      </c>
      <c r="X161" s="4" t="s">
        <v>99</v>
      </c>
      <c r="Y161" s="4">
        <v>751</v>
      </c>
      <c r="Z161" s="4">
        <v>526.24</v>
      </c>
    </row>
    <row r="162" spans="6:26" ht="18" customHeight="1" x14ac:dyDescent="0.3">
      <c r="F162" s="1">
        <v>2020</v>
      </c>
      <c r="G162" s="1" t="s">
        <v>32</v>
      </c>
      <c r="H162" s="1" t="s">
        <v>14</v>
      </c>
      <c r="I162" s="10" t="s">
        <v>18</v>
      </c>
      <c r="J162" s="9">
        <v>46</v>
      </c>
      <c r="K162" s="9">
        <v>200</v>
      </c>
      <c r="L162" s="9">
        <v>224</v>
      </c>
      <c r="M162" s="8">
        <v>40</v>
      </c>
      <c r="N162" s="7" t="s">
        <v>33</v>
      </c>
      <c r="P162" s="4" t="s">
        <v>98</v>
      </c>
      <c r="Q162" s="4">
        <v>2020</v>
      </c>
      <c r="R162" s="4" t="s">
        <v>38</v>
      </c>
      <c r="S162" s="4" t="s">
        <v>92</v>
      </c>
      <c r="T162" s="4" t="s">
        <v>93</v>
      </c>
      <c r="U162" s="4" t="s">
        <v>94</v>
      </c>
      <c r="V162" s="4" t="s">
        <v>103</v>
      </c>
      <c r="W162" s="4" t="s">
        <v>96</v>
      </c>
      <c r="X162" s="4" t="s">
        <v>99</v>
      </c>
      <c r="Y162" s="4">
        <v>223</v>
      </c>
      <c r="Z162" s="4">
        <v>318.89</v>
      </c>
    </row>
    <row r="163" spans="6:26" ht="18" customHeight="1" x14ac:dyDescent="0.3">
      <c r="F163" s="1">
        <v>2020</v>
      </c>
      <c r="G163" s="1" t="s">
        <v>32</v>
      </c>
      <c r="H163" s="1" t="s">
        <v>14</v>
      </c>
      <c r="I163" s="10" t="s">
        <v>17</v>
      </c>
      <c r="J163" s="9">
        <v>34</v>
      </c>
      <c r="K163" s="9">
        <v>4576.8</v>
      </c>
      <c r="L163" s="9">
        <v>5126.0160000000005</v>
      </c>
      <c r="M163" s="8">
        <v>915.36000000000013</v>
      </c>
      <c r="N163" s="7" t="s">
        <v>33</v>
      </c>
      <c r="P163" s="4" t="s">
        <v>102</v>
      </c>
      <c r="Q163" s="4">
        <v>2020</v>
      </c>
      <c r="R163" s="4" t="s">
        <v>38</v>
      </c>
      <c r="S163" s="4" t="s">
        <v>92</v>
      </c>
      <c r="T163" s="4" t="s">
        <v>93</v>
      </c>
      <c r="U163" s="4" t="s">
        <v>94</v>
      </c>
      <c r="V163" s="4" t="s">
        <v>103</v>
      </c>
      <c r="W163" s="4" t="s">
        <v>96</v>
      </c>
      <c r="X163" s="4" t="s">
        <v>99</v>
      </c>
      <c r="Y163" s="4">
        <v>271</v>
      </c>
      <c r="Z163" s="4">
        <v>387.53</v>
      </c>
    </row>
    <row r="164" spans="6:26" ht="18" customHeight="1" x14ac:dyDescent="0.3">
      <c r="F164" s="1">
        <v>2020</v>
      </c>
      <c r="G164" s="1" t="s">
        <v>32</v>
      </c>
      <c r="H164" s="1" t="s">
        <v>16</v>
      </c>
      <c r="I164" s="11" t="s">
        <v>15</v>
      </c>
      <c r="J164" s="8">
        <v>7</v>
      </c>
      <c r="K164" s="8">
        <v>200</v>
      </c>
      <c r="L164" s="8">
        <v>224</v>
      </c>
      <c r="M164" s="8">
        <v>40</v>
      </c>
      <c r="N164" s="7" t="s">
        <v>33</v>
      </c>
      <c r="P164" s="4" t="s">
        <v>98</v>
      </c>
      <c r="Q164" s="4">
        <v>2020</v>
      </c>
      <c r="R164" s="4" t="s">
        <v>38</v>
      </c>
      <c r="S164" s="4" t="s">
        <v>92</v>
      </c>
      <c r="T164" s="4" t="s">
        <v>93</v>
      </c>
      <c r="U164" s="4" t="s">
        <v>94</v>
      </c>
      <c r="V164" s="4" t="s">
        <v>103</v>
      </c>
      <c r="W164" s="4" t="s">
        <v>96</v>
      </c>
      <c r="X164" s="4" t="s">
        <v>99</v>
      </c>
      <c r="Y164" s="4">
        <v>199</v>
      </c>
      <c r="Z164" s="4">
        <v>284.57</v>
      </c>
    </row>
    <row r="165" spans="6:26" ht="18" customHeight="1" x14ac:dyDescent="0.3">
      <c r="F165" s="1">
        <v>2020</v>
      </c>
      <c r="G165" s="1" t="s">
        <v>32</v>
      </c>
      <c r="H165" s="1" t="s">
        <v>14</v>
      </c>
      <c r="I165" s="10" t="s">
        <v>13</v>
      </c>
      <c r="J165" s="9">
        <v>3</v>
      </c>
      <c r="K165" s="9">
        <v>4577.3</v>
      </c>
      <c r="L165" s="9">
        <v>5126.576</v>
      </c>
      <c r="M165" s="8">
        <v>915.46</v>
      </c>
      <c r="N165" s="7" t="s">
        <v>33</v>
      </c>
      <c r="P165" s="4" t="s">
        <v>100</v>
      </c>
      <c r="Q165" s="4">
        <v>2020</v>
      </c>
      <c r="R165" s="4" t="s">
        <v>38</v>
      </c>
      <c r="S165" s="4" t="s">
        <v>92</v>
      </c>
      <c r="T165" s="4" t="s">
        <v>93</v>
      </c>
      <c r="U165" s="4" t="s">
        <v>94</v>
      </c>
      <c r="V165" s="4" t="s">
        <v>103</v>
      </c>
      <c r="W165" s="4" t="s">
        <v>96</v>
      </c>
      <c r="X165" s="4" t="s">
        <v>97</v>
      </c>
      <c r="Y165" s="4">
        <v>882</v>
      </c>
      <c r="Z165" s="4">
        <v>1261.26</v>
      </c>
    </row>
    <row r="166" spans="6:26" ht="18" customHeight="1" x14ac:dyDescent="0.3">
      <c r="F166" s="1">
        <v>2020</v>
      </c>
      <c r="G166" s="1" t="s">
        <v>32</v>
      </c>
      <c r="H166" s="1" t="s">
        <v>11</v>
      </c>
      <c r="I166" s="10" t="s">
        <v>11</v>
      </c>
      <c r="J166" s="9">
        <v>2</v>
      </c>
      <c r="K166" s="9">
        <v>6600</v>
      </c>
      <c r="L166" s="9">
        <v>7392</v>
      </c>
      <c r="M166" s="8">
        <v>1320</v>
      </c>
      <c r="N166" s="7" t="s">
        <v>10</v>
      </c>
      <c r="P166" s="4" t="s">
        <v>91</v>
      </c>
      <c r="Q166" s="4">
        <v>2020</v>
      </c>
      <c r="R166" s="4" t="s">
        <v>38</v>
      </c>
      <c r="S166" s="4" t="s">
        <v>92</v>
      </c>
      <c r="T166" s="4" t="s">
        <v>93</v>
      </c>
      <c r="U166" s="4" t="s">
        <v>94</v>
      </c>
      <c r="V166" s="4" t="s">
        <v>103</v>
      </c>
      <c r="W166" s="4" t="s">
        <v>96</v>
      </c>
      <c r="X166" s="4" t="s">
        <v>97</v>
      </c>
      <c r="Y166" s="4">
        <v>883</v>
      </c>
      <c r="Z166" s="4">
        <v>1262.69</v>
      </c>
    </row>
    <row r="167" spans="6:26" ht="18" customHeight="1" x14ac:dyDescent="0.3">
      <c r="F167" s="1">
        <v>2020</v>
      </c>
      <c r="G167" s="1" t="s">
        <v>12</v>
      </c>
      <c r="H167" s="1" t="s">
        <v>30</v>
      </c>
      <c r="I167" s="11" t="s">
        <v>31</v>
      </c>
      <c r="J167" s="8">
        <v>3566</v>
      </c>
      <c r="K167" s="8">
        <v>4577.3</v>
      </c>
      <c r="L167" s="8">
        <v>5126.576</v>
      </c>
      <c r="M167" s="8">
        <v>915.46</v>
      </c>
      <c r="N167" s="7" t="s">
        <v>10</v>
      </c>
      <c r="P167" s="4" t="s">
        <v>100</v>
      </c>
      <c r="Q167" s="4">
        <v>2020</v>
      </c>
      <c r="R167" s="4" t="s">
        <v>38</v>
      </c>
      <c r="S167" s="4" t="s">
        <v>92</v>
      </c>
      <c r="T167" s="4" t="s">
        <v>93</v>
      </c>
      <c r="U167" s="4" t="s">
        <v>94</v>
      </c>
      <c r="V167" s="4" t="s">
        <v>103</v>
      </c>
      <c r="W167" s="4" t="s">
        <v>96</v>
      </c>
      <c r="X167" s="4" t="s">
        <v>99</v>
      </c>
      <c r="Y167" s="4">
        <v>227</v>
      </c>
      <c r="Z167" s="4">
        <v>324.61</v>
      </c>
    </row>
    <row r="168" spans="6:26" ht="18" customHeight="1" x14ac:dyDescent="0.3">
      <c r="F168" s="1">
        <v>2020</v>
      </c>
      <c r="G168" s="1" t="s">
        <v>12</v>
      </c>
      <c r="H168" s="1" t="s">
        <v>30</v>
      </c>
      <c r="I168" s="11" t="s">
        <v>29</v>
      </c>
      <c r="J168" s="8">
        <v>2498</v>
      </c>
      <c r="K168" s="8">
        <v>8000</v>
      </c>
      <c r="L168" s="8">
        <v>8960</v>
      </c>
      <c r="M168" s="8">
        <v>1600</v>
      </c>
      <c r="N168" s="7" t="s">
        <v>10</v>
      </c>
      <c r="P168" s="4" t="s">
        <v>98</v>
      </c>
      <c r="Q168" s="4">
        <v>2020</v>
      </c>
      <c r="R168" s="4" t="s">
        <v>38</v>
      </c>
      <c r="S168" s="4" t="s">
        <v>92</v>
      </c>
      <c r="T168" s="4" t="s">
        <v>93</v>
      </c>
      <c r="U168" s="4" t="s">
        <v>94</v>
      </c>
      <c r="V168" s="4" t="s">
        <v>103</v>
      </c>
      <c r="W168" s="4" t="s">
        <v>96</v>
      </c>
      <c r="X168" s="4" t="s">
        <v>99</v>
      </c>
      <c r="Y168" s="4">
        <v>774</v>
      </c>
      <c r="Z168" s="4">
        <v>1106.82</v>
      </c>
    </row>
    <row r="169" spans="6:26" ht="18" customHeight="1" x14ac:dyDescent="0.3">
      <c r="F169" s="1">
        <v>2020</v>
      </c>
      <c r="G169" s="1" t="s">
        <v>12</v>
      </c>
      <c r="H169" s="1" t="s">
        <v>16</v>
      </c>
      <c r="I169" s="11" t="s">
        <v>28</v>
      </c>
      <c r="J169" s="8">
        <v>1245</v>
      </c>
      <c r="K169" s="8">
        <v>4577.2</v>
      </c>
      <c r="L169" s="8">
        <v>5126.4639999999999</v>
      </c>
      <c r="M169" s="8">
        <v>915.44</v>
      </c>
      <c r="N169" s="7" t="s">
        <v>10</v>
      </c>
      <c r="P169" s="4" t="s">
        <v>100</v>
      </c>
      <c r="Q169" s="4">
        <v>2020</v>
      </c>
      <c r="R169" s="4" t="s">
        <v>41</v>
      </c>
      <c r="S169" s="4" t="s">
        <v>92</v>
      </c>
      <c r="T169" s="4" t="s">
        <v>93</v>
      </c>
      <c r="U169" s="4" t="s">
        <v>94</v>
      </c>
      <c r="V169" s="4" t="s">
        <v>103</v>
      </c>
      <c r="W169" s="4" t="s">
        <v>96</v>
      </c>
      <c r="X169" s="4" t="s">
        <v>99</v>
      </c>
      <c r="Y169" s="4">
        <v>368</v>
      </c>
      <c r="Z169" s="4">
        <v>526.24</v>
      </c>
    </row>
    <row r="170" spans="6:26" ht="18" customHeight="1" x14ac:dyDescent="0.3">
      <c r="F170" s="1">
        <v>2020</v>
      </c>
      <c r="G170" s="1" t="s">
        <v>12</v>
      </c>
      <c r="H170" s="1" t="s">
        <v>25</v>
      </c>
      <c r="I170" s="10" t="s">
        <v>27</v>
      </c>
      <c r="J170" s="9">
        <v>644</v>
      </c>
      <c r="K170" s="9">
        <v>5743.5</v>
      </c>
      <c r="L170" s="9">
        <v>6432.72</v>
      </c>
      <c r="M170" s="8">
        <v>1148.7</v>
      </c>
      <c r="N170" s="7" t="s">
        <v>10</v>
      </c>
      <c r="P170" s="4" t="s">
        <v>100</v>
      </c>
      <c r="Q170" s="4">
        <v>2020</v>
      </c>
      <c r="R170" s="4" t="s">
        <v>41</v>
      </c>
      <c r="S170" s="4" t="s">
        <v>92</v>
      </c>
      <c r="T170" s="4" t="s">
        <v>93</v>
      </c>
      <c r="U170" s="4" t="s">
        <v>94</v>
      </c>
      <c r="V170" s="4" t="s">
        <v>103</v>
      </c>
      <c r="W170" s="4" t="s">
        <v>96</v>
      </c>
      <c r="X170" s="4" t="s">
        <v>97</v>
      </c>
      <c r="Y170" s="4">
        <v>362</v>
      </c>
      <c r="Z170" s="4">
        <v>517.66</v>
      </c>
    </row>
    <row r="171" spans="6:26" ht="18" customHeight="1" x14ac:dyDescent="0.3">
      <c r="F171" s="1">
        <v>2020</v>
      </c>
      <c r="G171" s="1" t="s">
        <v>12</v>
      </c>
      <c r="H171" s="1" t="s">
        <v>23</v>
      </c>
      <c r="I171" s="10" t="s">
        <v>26</v>
      </c>
      <c r="J171" s="9">
        <v>643</v>
      </c>
      <c r="K171" s="9">
        <v>7000</v>
      </c>
      <c r="L171" s="9">
        <v>7840</v>
      </c>
      <c r="M171" s="8">
        <v>1400</v>
      </c>
      <c r="N171" s="7" t="s">
        <v>33</v>
      </c>
      <c r="P171" s="4" t="s">
        <v>100</v>
      </c>
      <c r="Q171" s="4">
        <v>2020</v>
      </c>
      <c r="R171" s="4" t="s">
        <v>41</v>
      </c>
      <c r="S171" s="4" t="s">
        <v>92</v>
      </c>
      <c r="T171" s="4" t="s">
        <v>93</v>
      </c>
      <c r="U171" s="4" t="s">
        <v>94</v>
      </c>
      <c r="V171" s="4" t="s">
        <v>103</v>
      </c>
      <c r="W171" s="4" t="s">
        <v>96</v>
      </c>
      <c r="X171" s="4" t="s">
        <v>97</v>
      </c>
      <c r="Y171" s="4">
        <v>356</v>
      </c>
      <c r="Z171" s="4">
        <v>509.08</v>
      </c>
    </row>
    <row r="172" spans="6:26" ht="18" customHeight="1" x14ac:dyDescent="0.3">
      <c r="F172" s="1">
        <v>2020</v>
      </c>
      <c r="G172" s="1" t="s">
        <v>12</v>
      </c>
      <c r="H172" s="1" t="s">
        <v>25</v>
      </c>
      <c r="I172" s="10" t="s">
        <v>24</v>
      </c>
      <c r="J172" s="9">
        <v>455</v>
      </c>
      <c r="K172" s="9">
        <v>4578.6000000000004</v>
      </c>
      <c r="L172" s="9">
        <v>5128.0320000000002</v>
      </c>
      <c r="M172" s="8">
        <v>915.72000000000014</v>
      </c>
      <c r="N172" s="7" t="s">
        <v>33</v>
      </c>
      <c r="P172" s="4" t="s">
        <v>101</v>
      </c>
      <c r="Q172" s="4">
        <v>2020</v>
      </c>
      <c r="R172" s="4" t="s">
        <v>41</v>
      </c>
      <c r="S172" s="4" t="s">
        <v>92</v>
      </c>
      <c r="T172" s="4" t="s">
        <v>93</v>
      </c>
      <c r="U172" s="4" t="s">
        <v>94</v>
      </c>
      <c r="V172" s="4" t="s">
        <v>103</v>
      </c>
      <c r="W172" s="4" t="s">
        <v>96</v>
      </c>
      <c r="X172" s="4" t="s">
        <v>99</v>
      </c>
      <c r="Y172" s="4">
        <v>242</v>
      </c>
      <c r="Z172" s="4">
        <v>346.06</v>
      </c>
    </row>
    <row r="173" spans="6:26" ht="18" customHeight="1" x14ac:dyDescent="0.3">
      <c r="F173" s="1">
        <v>2020</v>
      </c>
      <c r="G173" s="1" t="s">
        <v>12</v>
      </c>
      <c r="H173" s="1" t="s">
        <v>23</v>
      </c>
      <c r="I173" s="10" t="s">
        <v>22</v>
      </c>
      <c r="J173" s="12">
        <v>345</v>
      </c>
      <c r="K173" s="12">
        <v>7000</v>
      </c>
      <c r="L173" s="12">
        <v>7840</v>
      </c>
      <c r="M173" s="8">
        <v>1400</v>
      </c>
      <c r="N173" s="7" t="s">
        <v>33</v>
      </c>
      <c r="P173" s="4" t="s">
        <v>91</v>
      </c>
      <c r="Q173" s="4">
        <v>2020</v>
      </c>
      <c r="R173" s="4" t="s">
        <v>41</v>
      </c>
      <c r="S173" s="4" t="s">
        <v>92</v>
      </c>
      <c r="T173" s="4" t="s">
        <v>93</v>
      </c>
      <c r="U173" s="4" t="s">
        <v>94</v>
      </c>
      <c r="V173" s="4" t="s">
        <v>103</v>
      </c>
      <c r="W173" s="4" t="s">
        <v>96</v>
      </c>
      <c r="X173" s="4" t="s">
        <v>99</v>
      </c>
      <c r="Y173" s="4">
        <v>290</v>
      </c>
      <c r="Z173" s="4">
        <v>414.7</v>
      </c>
    </row>
    <row r="174" spans="6:26" ht="18" customHeight="1" x14ac:dyDescent="0.3">
      <c r="F174" s="1">
        <v>2020</v>
      </c>
      <c r="G174" s="1" t="s">
        <v>12</v>
      </c>
      <c r="H174" s="1" t="s">
        <v>16</v>
      </c>
      <c r="I174" s="11" t="s">
        <v>21</v>
      </c>
      <c r="J174" s="8">
        <v>122</v>
      </c>
      <c r="K174" s="8">
        <v>100</v>
      </c>
      <c r="L174" s="8">
        <v>112</v>
      </c>
      <c r="M174" s="8">
        <v>20</v>
      </c>
      <c r="N174" s="7" t="s">
        <v>33</v>
      </c>
      <c r="P174" s="4" t="s">
        <v>98</v>
      </c>
      <c r="Q174" s="4">
        <v>2020</v>
      </c>
      <c r="R174" s="4" t="s">
        <v>41</v>
      </c>
      <c r="S174" s="4" t="s">
        <v>92</v>
      </c>
      <c r="T174" s="4" t="s">
        <v>93</v>
      </c>
      <c r="U174" s="4" t="s">
        <v>94</v>
      </c>
      <c r="V174" s="4" t="s">
        <v>103</v>
      </c>
      <c r="W174" s="4" t="s">
        <v>96</v>
      </c>
      <c r="X174" s="4" t="s">
        <v>99</v>
      </c>
      <c r="Y174" s="4">
        <v>212</v>
      </c>
      <c r="Z174" s="4">
        <v>303.15999999999997</v>
      </c>
    </row>
    <row r="175" spans="6:26" ht="18" customHeight="1" x14ac:dyDescent="0.3">
      <c r="F175" s="1">
        <v>2020</v>
      </c>
      <c r="G175" s="1" t="s">
        <v>12</v>
      </c>
      <c r="H175" s="1" t="s">
        <v>14</v>
      </c>
      <c r="I175" s="10" t="s">
        <v>20</v>
      </c>
      <c r="J175" s="9">
        <v>78</v>
      </c>
      <c r="K175" s="9">
        <v>4577.2</v>
      </c>
      <c r="L175" s="9">
        <v>5126.4639999999999</v>
      </c>
      <c r="M175" s="8">
        <v>915.44</v>
      </c>
      <c r="N175" s="7" t="s">
        <v>33</v>
      </c>
      <c r="P175" s="4" t="s">
        <v>102</v>
      </c>
      <c r="Q175" s="4">
        <v>2020</v>
      </c>
      <c r="R175" s="4" t="s">
        <v>41</v>
      </c>
      <c r="S175" s="4" t="s">
        <v>92</v>
      </c>
      <c r="T175" s="4" t="s">
        <v>93</v>
      </c>
      <c r="U175" s="4" t="s">
        <v>94</v>
      </c>
      <c r="V175" s="4" t="s">
        <v>103</v>
      </c>
      <c r="W175" s="4" t="s">
        <v>96</v>
      </c>
      <c r="X175" s="4" t="s">
        <v>99</v>
      </c>
      <c r="Y175" s="4">
        <v>286</v>
      </c>
      <c r="Z175" s="4">
        <v>408.98</v>
      </c>
    </row>
    <row r="176" spans="6:26" ht="18" customHeight="1" x14ac:dyDescent="0.3">
      <c r="F176" s="1">
        <v>2020</v>
      </c>
      <c r="G176" s="1" t="s">
        <v>12</v>
      </c>
      <c r="H176" s="1" t="s">
        <v>14</v>
      </c>
      <c r="I176" s="10" t="s">
        <v>19</v>
      </c>
      <c r="J176" s="9">
        <v>76</v>
      </c>
      <c r="K176" s="9">
        <v>4576.8999999999996</v>
      </c>
      <c r="L176" s="9">
        <v>5126.1279999999997</v>
      </c>
      <c r="M176" s="8">
        <v>915.38</v>
      </c>
      <c r="N176" s="7" t="s">
        <v>33</v>
      </c>
      <c r="P176" s="4" t="s">
        <v>101</v>
      </c>
      <c r="Q176" s="4">
        <v>2020</v>
      </c>
      <c r="R176" s="4" t="s">
        <v>41</v>
      </c>
      <c r="S176" s="4" t="s">
        <v>92</v>
      </c>
      <c r="T176" s="4" t="s">
        <v>93</v>
      </c>
      <c r="U176" s="4" t="s">
        <v>94</v>
      </c>
      <c r="V176" s="4" t="s">
        <v>103</v>
      </c>
      <c r="W176" s="4" t="s">
        <v>96</v>
      </c>
      <c r="X176" s="4" t="s">
        <v>99</v>
      </c>
      <c r="Y176" s="4">
        <v>214</v>
      </c>
      <c r="Z176" s="4">
        <v>306.02</v>
      </c>
    </row>
    <row r="177" spans="6:26" ht="18" customHeight="1" x14ac:dyDescent="0.3">
      <c r="F177" s="1">
        <v>2020</v>
      </c>
      <c r="G177" s="1" t="s">
        <v>12</v>
      </c>
      <c r="H177" s="1" t="s">
        <v>14</v>
      </c>
      <c r="I177" s="10" t="s">
        <v>18</v>
      </c>
      <c r="J177" s="9">
        <v>46</v>
      </c>
      <c r="K177" s="9">
        <v>200</v>
      </c>
      <c r="L177" s="9">
        <v>224</v>
      </c>
      <c r="M177" s="8">
        <v>40</v>
      </c>
      <c r="N177" s="7" t="s">
        <v>33</v>
      </c>
      <c r="P177" s="4" t="s">
        <v>98</v>
      </c>
      <c r="Q177" s="4">
        <v>2020</v>
      </c>
      <c r="R177" s="4" t="s">
        <v>41</v>
      </c>
      <c r="S177" s="4" t="s">
        <v>92</v>
      </c>
      <c r="T177" s="4" t="s">
        <v>93</v>
      </c>
      <c r="U177" s="4" t="s">
        <v>94</v>
      </c>
      <c r="V177" s="4" t="s">
        <v>103</v>
      </c>
      <c r="W177" s="4" t="s">
        <v>96</v>
      </c>
      <c r="X177" s="4" t="s">
        <v>99</v>
      </c>
      <c r="Y177" s="4">
        <v>366</v>
      </c>
      <c r="Z177" s="4">
        <v>526.24</v>
      </c>
    </row>
    <row r="178" spans="6:26" ht="18" customHeight="1" x14ac:dyDescent="0.3">
      <c r="F178" s="1">
        <v>2020</v>
      </c>
      <c r="G178" s="1" t="s">
        <v>12</v>
      </c>
      <c r="H178" s="1" t="s">
        <v>14</v>
      </c>
      <c r="I178" s="10" t="s">
        <v>17</v>
      </c>
      <c r="J178" s="9">
        <v>34</v>
      </c>
      <c r="K178" s="9">
        <v>4576.8</v>
      </c>
      <c r="L178" s="9">
        <v>5126.0160000000005</v>
      </c>
      <c r="M178" s="8">
        <v>915.36000000000013</v>
      </c>
      <c r="N178" s="7" t="s">
        <v>33</v>
      </c>
      <c r="P178" s="4" t="s">
        <v>98</v>
      </c>
      <c r="Q178" s="4">
        <v>2020</v>
      </c>
      <c r="R178" s="4" t="s">
        <v>41</v>
      </c>
      <c r="S178" s="4" t="s">
        <v>92</v>
      </c>
      <c r="T178" s="4" t="s">
        <v>93</v>
      </c>
      <c r="U178" s="4" t="s">
        <v>94</v>
      </c>
      <c r="V178" s="4" t="s">
        <v>103</v>
      </c>
      <c r="W178" s="4" t="s">
        <v>96</v>
      </c>
      <c r="X178" s="4" t="s">
        <v>97</v>
      </c>
      <c r="Y178" s="4">
        <v>360</v>
      </c>
      <c r="Z178" s="4">
        <v>526.24</v>
      </c>
    </row>
    <row r="179" spans="6:26" ht="18" customHeight="1" x14ac:dyDescent="0.3">
      <c r="F179" s="1">
        <v>2020</v>
      </c>
      <c r="G179" s="1" t="s">
        <v>12</v>
      </c>
      <c r="H179" s="1" t="s">
        <v>16</v>
      </c>
      <c r="I179" s="11" t="s">
        <v>15</v>
      </c>
      <c r="J179" s="8">
        <v>7</v>
      </c>
      <c r="K179" s="8">
        <v>200</v>
      </c>
      <c r="L179" s="8">
        <v>224</v>
      </c>
      <c r="M179" s="8">
        <v>40</v>
      </c>
      <c r="N179" s="7" t="s">
        <v>33</v>
      </c>
      <c r="P179" s="4" t="s">
        <v>100</v>
      </c>
      <c r="Q179" s="4">
        <v>2020</v>
      </c>
      <c r="R179" s="4" t="s">
        <v>41</v>
      </c>
      <c r="S179" s="4" t="s">
        <v>92</v>
      </c>
      <c r="T179" s="4" t="s">
        <v>93</v>
      </c>
      <c r="U179" s="4" t="s">
        <v>94</v>
      </c>
      <c r="V179" s="4" t="s">
        <v>103</v>
      </c>
      <c r="W179" s="4" t="s">
        <v>96</v>
      </c>
      <c r="X179" s="4" t="s">
        <v>99</v>
      </c>
      <c r="Y179" s="4">
        <v>676</v>
      </c>
      <c r="Z179" s="4">
        <v>966.68000000000006</v>
      </c>
    </row>
    <row r="180" spans="6:26" ht="18" customHeight="1" x14ac:dyDescent="0.3">
      <c r="F180" s="1">
        <v>2020</v>
      </c>
      <c r="G180" s="1" t="s">
        <v>12</v>
      </c>
      <c r="H180" s="1" t="s">
        <v>14</v>
      </c>
      <c r="I180" s="10" t="s">
        <v>13</v>
      </c>
      <c r="J180" s="9">
        <v>3</v>
      </c>
      <c r="K180" s="9">
        <v>4577.3</v>
      </c>
      <c r="L180" s="9">
        <v>5126.576</v>
      </c>
      <c r="M180" s="8">
        <v>915.46</v>
      </c>
      <c r="N180" s="7" t="s">
        <v>10</v>
      </c>
      <c r="P180" s="4" t="s">
        <v>100</v>
      </c>
      <c r="Q180" s="4">
        <v>2020</v>
      </c>
      <c r="R180" s="4" t="s">
        <v>41</v>
      </c>
      <c r="S180" s="4" t="s">
        <v>92</v>
      </c>
      <c r="T180" s="4" t="s">
        <v>93</v>
      </c>
      <c r="U180" s="4" t="s">
        <v>94</v>
      </c>
      <c r="V180" s="4" t="s">
        <v>103</v>
      </c>
      <c r="W180" s="4" t="s">
        <v>96</v>
      </c>
      <c r="X180" s="4" t="s">
        <v>99</v>
      </c>
      <c r="Y180" s="4">
        <v>709</v>
      </c>
      <c r="Z180" s="4">
        <v>1013.87</v>
      </c>
    </row>
    <row r="181" spans="6:26" ht="18" customHeight="1" x14ac:dyDescent="0.3">
      <c r="F181" s="1">
        <v>2020</v>
      </c>
      <c r="G181" s="1" t="s">
        <v>12</v>
      </c>
      <c r="H181" s="1" t="s">
        <v>11</v>
      </c>
      <c r="I181" s="10" t="s">
        <v>11</v>
      </c>
      <c r="J181" s="9">
        <v>2</v>
      </c>
      <c r="K181" s="9">
        <v>6600</v>
      </c>
      <c r="L181" s="9">
        <v>7392</v>
      </c>
      <c r="M181" s="8">
        <v>1320</v>
      </c>
      <c r="N181" s="7" t="s">
        <v>33</v>
      </c>
      <c r="P181" s="4" t="s">
        <v>91</v>
      </c>
      <c r="Q181" s="4">
        <v>2020</v>
      </c>
      <c r="R181" s="4" t="s">
        <v>41</v>
      </c>
      <c r="S181" s="4" t="s">
        <v>92</v>
      </c>
      <c r="T181" s="4" t="s">
        <v>93</v>
      </c>
      <c r="U181" s="4" t="s">
        <v>94</v>
      </c>
      <c r="V181" s="4" t="s">
        <v>103</v>
      </c>
      <c r="W181" s="4" t="s">
        <v>96</v>
      </c>
      <c r="X181" s="4" t="s">
        <v>99</v>
      </c>
      <c r="Y181" s="4">
        <v>762</v>
      </c>
      <c r="Z181" s="4">
        <v>1089.6599999999999</v>
      </c>
    </row>
    <row r="182" spans="6:26" ht="18" customHeight="1" x14ac:dyDescent="0.3">
      <c r="F182" s="1">
        <v>2021</v>
      </c>
      <c r="G182" s="1" t="s">
        <v>43</v>
      </c>
      <c r="H182" s="1" t="s">
        <v>30</v>
      </c>
      <c r="I182" s="11" t="s">
        <v>31</v>
      </c>
      <c r="J182" s="8">
        <v>6591.1679999999997</v>
      </c>
      <c r="K182" s="8">
        <v>4577.3</v>
      </c>
      <c r="L182" s="8">
        <v>5126.576</v>
      </c>
      <c r="M182" s="8">
        <v>915.46</v>
      </c>
      <c r="N182" s="7" t="s">
        <v>10</v>
      </c>
      <c r="P182" s="4" t="s">
        <v>91</v>
      </c>
      <c r="Q182" s="4">
        <v>2020</v>
      </c>
      <c r="R182" s="4" t="s">
        <v>41</v>
      </c>
      <c r="S182" s="4" t="s">
        <v>92</v>
      </c>
      <c r="T182" s="4" t="s">
        <v>93</v>
      </c>
      <c r="U182" s="4" t="s">
        <v>94</v>
      </c>
      <c r="V182" s="4" t="s">
        <v>103</v>
      </c>
      <c r="W182" s="4" t="s">
        <v>96</v>
      </c>
      <c r="X182" s="4" t="s">
        <v>99</v>
      </c>
      <c r="Y182" s="4">
        <v>369</v>
      </c>
      <c r="Z182" s="4">
        <v>527.66999999999996</v>
      </c>
    </row>
    <row r="183" spans="6:26" ht="18" customHeight="1" x14ac:dyDescent="0.3">
      <c r="F183" s="1">
        <v>2021</v>
      </c>
      <c r="G183" s="1" t="s">
        <v>43</v>
      </c>
      <c r="H183" s="1" t="s">
        <v>30</v>
      </c>
      <c r="I183" s="11" t="s">
        <v>29</v>
      </c>
      <c r="J183" s="8">
        <v>8270.64</v>
      </c>
      <c r="K183" s="8">
        <v>8800</v>
      </c>
      <c r="L183" s="8">
        <v>8960</v>
      </c>
      <c r="M183" s="8">
        <v>1760</v>
      </c>
      <c r="N183" s="7" t="s">
        <v>10</v>
      </c>
      <c r="P183" s="4" t="s">
        <v>100</v>
      </c>
      <c r="Q183" s="4">
        <v>2020</v>
      </c>
      <c r="R183" s="4" t="s">
        <v>41</v>
      </c>
      <c r="S183" s="4" t="s">
        <v>92</v>
      </c>
      <c r="T183" s="4" t="s">
        <v>93</v>
      </c>
      <c r="U183" s="4" t="s">
        <v>94</v>
      </c>
      <c r="V183" s="4" t="s">
        <v>103</v>
      </c>
      <c r="W183" s="4" t="s">
        <v>96</v>
      </c>
      <c r="X183" s="4" t="s">
        <v>99</v>
      </c>
      <c r="Y183" s="4">
        <v>363</v>
      </c>
      <c r="Z183" s="4">
        <v>519.09</v>
      </c>
    </row>
    <row r="184" spans="6:26" ht="18" customHeight="1" x14ac:dyDescent="0.3">
      <c r="F184" s="1">
        <v>2021</v>
      </c>
      <c r="G184" s="1" t="s">
        <v>43</v>
      </c>
      <c r="H184" s="1" t="s">
        <v>16</v>
      </c>
      <c r="I184" s="11" t="s">
        <v>28</v>
      </c>
      <c r="J184" s="8">
        <v>8470</v>
      </c>
      <c r="K184" s="8">
        <v>5034.92</v>
      </c>
      <c r="L184" s="8">
        <v>5126.4639999999999</v>
      </c>
      <c r="M184" s="8">
        <v>1006.984</v>
      </c>
      <c r="N184" s="7" t="s">
        <v>10</v>
      </c>
      <c r="P184" s="4" t="s">
        <v>102</v>
      </c>
      <c r="Q184" s="4">
        <v>2020</v>
      </c>
      <c r="R184" s="4" t="s">
        <v>41</v>
      </c>
      <c r="S184" s="4" t="s">
        <v>92</v>
      </c>
      <c r="T184" s="4" t="s">
        <v>93</v>
      </c>
      <c r="U184" s="4" t="s">
        <v>94</v>
      </c>
      <c r="V184" s="4" t="s">
        <v>103</v>
      </c>
      <c r="W184" s="4" t="s">
        <v>96</v>
      </c>
      <c r="X184" s="4" t="s">
        <v>97</v>
      </c>
      <c r="Y184" s="4">
        <v>357</v>
      </c>
      <c r="Z184" s="4">
        <v>510.51</v>
      </c>
    </row>
    <row r="185" spans="6:26" ht="18" customHeight="1" x14ac:dyDescent="0.3">
      <c r="F185" s="1">
        <v>2021</v>
      </c>
      <c r="G185" s="1" t="s">
        <v>43</v>
      </c>
      <c r="H185" s="1" t="s">
        <v>25</v>
      </c>
      <c r="I185" s="10" t="s">
        <v>27</v>
      </c>
      <c r="J185" s="9">
        <v>6055.1985000000004</v>
      </c>
      <c r="K185" s="9">
        <v>6317.85</v>
      </c>
      <c r="L185" s="9">
        <v>6432.72</v>
      </c>
      <c r="M185" s="8">
        <v>1263.5700000000002</v>
      </c>
      <c r="N185" s="7" t="s">
        <v>10</v>
      </c>
      <c r="P185" s="4" t="s">
        <v>91</v>
      </c>
      <c r="Q185" s="4">
        <v>2020</v>
      </c>
      <c r="R185" s="4" t="s">
        <v>41</v>
      </c>
      <c r="S185" s="4" t="s">
        <v>92</v>
      </c>
      <c r="T185" s="4" t="s">
        <v>93</v>
      </c>
      <c r="U185" s="4" t="s">
        <v>94</v>
      </c>
      <c r="V185" s="4" t="s">
        <v>103</v>
      </c>
      <c r="W185" s="4" t="s">
        <v>96</v>
      </c>
      <c r="X185" s="4" t="s">
        <v>99</v>
      </c>
      <c r="Y185" s="4">
        <v>243</v>
      </c>
      <c r="Z185" s="4">
        <v>347.49</v>
      </c>
    </row>
    <row r="186" spans="6:26" ht="18" customHeight="1" x14ac:dyDescent="0.3">
      <c r="F186" s="1">
        <v>2021</v>
      </c>
      <c r="G186" s="1" t="s">
        <v>43</v>
      </c>
      <c r="H186" s="1" t="s">
        <v>23</v>
      </c>
      <c r="I186" s="10" t="s">
        <v>26</v>
      </c>
      <c r="J186" s="9">
        <v>10368.4</v>
      </c>
      <c r="K186" s="9">
        <v>7700</v>
      </c>
      <c r="L186" s="9">
        <v>7840</v>
      </c>
      <c r="M186" s="8">
        <v>1540</v>
      </c>
      <c r="N186" s="7" t="s">
        <v>10</v>
      </c>
      <c r="P186" s="4" t="s">
        <v>100</v>
      </c>
      <c r="Q186" s="4">
        <v>2020</v>
      </c>
      <c r="R186" s="4" t="s">
        <v>41</v>
      </c>
      <c r="S186" s="4" t="s">
        <v>92</v>
      </c>
      <c r="T186" s="4" t="s">
        <v>93</v>
      </c>
      <c r="U186" s="4" t="s">
        <v>94</v>
      </c>
      <c r="V186" s="4" t="s">
        <v>103</v>
      </c>
      <c r="W186" s="4" t="s">
        <v>96</v>
      </c>
      <c r="X186" s="4" t="s">
        <v>99</v>
      </c>
      <c r="Y186" s="4">
        <v>802</v>
      </c>
      <c r="Z186" s="4">
        <v>526.24</v>
      </c>
    </row>
    <row r="187" spans="6:26" ht="18" customHeight="1" x14ac:dyDescent="0.3">
      <c r="F187" s="1">
        <v>2021</v>
      </c>
      <c r="G187" s="1" t="s">
        <v>43</v>
      </c>
      <c r="H187" s="1" t="s">
        <v>25</v>
      </c>
      <c r="I187" s="10" t="s">
        <v>24</v>
      </c>
      <c r="J187" s="9">
        <v>3101.2624999999998</v>
      </c>
      <c r="K187" s="9">
        <v>5036.46</v>
      </c>
      <c r="L187" s="9">
        <v>5128.0320000000002</v>
      </c>
      <c r="M187" s="8">
        <v>1007.292</v>
      </c>
      <c r="N187" s="7" t="s">
        <v>10</v>
      </c>
      <c r="P187" s="4" t="s">
        <v>101</v>
      </c>
      <c r="Q187" s="4">
        <v>2020</v>
      </c>
      <c r="R187" s="4" t="s">
        <v>41</v>
      </c>
      <c r="S187" s="4" t="s">
        <v>92</v>
      </c>
      <c r="T187" s="4" t="s">
        <v>93</v>
      </c>
      <c r="U187" s="4" t="s">
        <v>94</v>
      </c>
      <c r="V187" s="4" t="s">
        <v>103</v>
      </c>
      <c r="W187" s="4" t="s">
        <v>96</v>
      </c>
      <c r="X187" s="4" t="s">
        <v>99</v>
      </c>
      <c r="Y187" s="4">
        <v>241</v>
      </c>
      <c r="Z187" s="4">
        <v>344.63</v>
      </c>
    </row>
    <row r="188" spans="6:26" ht="18" customHeight="1" x14ac:dyDescent="0.3">
      <c r="F188" s="1">
        <v>2021</v>
      </c>
      <c r="G188" s="1" t="s">
        <v>43</v>
      </c>
      <c r="H188" s="1" t="s">
        <v>23</v>
      </c>
      <c r="I188" s="10" t="s">
        <v>22</v>
      </c>
      <c r="J188" s="12">
        <v>6591.1679999999997</v>
      </c>
      <c r="K188" s="12">
        <v>7700</v>
      </c>
      <c r="L188" s="12">
        <v>7840</v>
      </c>
      <c r="M188" s="8">
        <v>1540</v>
      </c>
      <c r="N188" s="7" t="s">
        <v>10</v>
      </c>
      <c r="P188" s="4" t="s">
        <v>98</v>
      </c>
      <c r="Q188" s="4">
        <v>2020</v>
      </c>
      <c r="R188" s="4" t="s">
        <v>41</v>
      </c>
      <c r="S188" s="4" t="s">
        <v>92</v>
      </c>
      <c r="T188" s="4" t="s">
        <v>93</v>
      </c>
      <c r="U188" s="4" t="s">
        <v>94</v>
      </c>
      <c r="V188" s="4" t="s">
        <v>103</v>
      </c>
      <c r="W188" s="4" t="s">
        <v>96</v>
      </c>
      <c r="X188" s="4" t="s">
        <v>99</v>
      </c>
      <c r="Y188" s="4">
        <v>289</v>
      </c>
      <c r="Z188" s="4">
        <v>413.27</v>
      </c>
    </row>
    <row r="189" spans="6:26" ht="18" customHeight="1" x14ac:dyDescent="0.3">
      <c r="F189" s="1">
        <v>2021</v>
      </c>
      <c r="G189" s="1" t="s">
        <v>43</v>
      </c>
      <c r="H189" s="1" t="s">
        <v>16</v>
      </c>
      <c r="I189" s="11" t="s">
        <v>21</v>
      </c>
      <c r="J189" s="8">
        <v>6590.7359999999999</v>
      </c>
      <c r="K189" s="8">
        <v>110</v>
      </c>
      <c r="L189" s="8">
        <v>112</v>
      </c>
      <c r="M189" s="8">
        <v>22</v>
      </c>
      <c r="N189" s="7" t="s">
        <v>10</v>
      </c>
      <c r="P189" s="4" t="s">
        <v>100</v>
      </c>
      <c r="Q189" s="4">
        <v>2020</v>
      </c>
      <c r="R189" s="4" t="s">
        <v>41</v>
      </c>
      <c r="S189" s="4" t="s">
        <v>92</v>
      </c>
      <c r="T189" s="4" t="s">
        <v>93</v>
      </c>
      <c r="U189" s="4" t="s">
        <v>94</v>
      </c>
      <c r="V189" s="4" t="s">
        <v>103</v>
      </c>
      <c r="W189" s="4" t="s">
        <v>96</v>
      </c>
      <c r="X189" s="4" t="s">
        <v>99</v>
      </c>
      <c r="Y189" s="4">
        <v>874</v>
      </c>
      <c r="Z189" s="4">
        <v>1249.82</v>
      </c>
    </row>
    <row r="190" spans="6:26" ht="18" customHeight="1" x14ac:dyDescent="0.3">
      <c r="F190" s="1">
        <v>2021</v>
      </c>
      <c r="G190" s="1" t="s">
        <v>43</v>
      </c>
      <c r="H190" s="1" t="s">
        <v>14</v>
      </c>
      <c r="I190" s="10" t="s">
        <v>20</v>
      </c>
      <c r="J190" s="9">
        <v>288</v>
      </c>
      <c r="K190" s="9">
        <v>5034.92</v>
      </c>
      <c r="L190" s="9">
        <v>5126.4639999999999</v>
      </c>
      <c r="M190" s="8">
        <v>1006.984</v>
      </c>
      <c r="N190" s="7" t="s">
        <v>10</v>
      </c>
      <c r="P190" s="4" t="s">
        <v>91</v>
      </c>
      <c r="Q190" s="4">
        <v>2020</v>
      </c>
      <c r="R190" s="4" t="s">
        <v>41</v>
      </c>
      <c r="S190" s="4" t="s">
        <v>92</v>
      </c>
      <c r="T190" s="4" t="s">
        <v>93</v>
      </c>
      <c r="U190" s="4" t="s">
        <v>94</v>
      </c>
      <c r="V190" s="4" t="s">
        <v>103</v>
      </c>
      <c r="W190" s="4" t="s">
        <v>96</v>
      </c>
      <c r="X190" s="4" t="s">
        <v>97</v>
      </c>
      <c r="Y190" s="4">
        <v>875</v>
      </c>
      <c r="Z190" s="4">
        <v>1251.25</v>
      </c>
    </row>
    <row r="191" spans="6:26" ht="18" customHeight="1" x14ac:dyDescent="0.3">
      <c r="F191" s="1">
        <v>2021</v>
      </c>
      <c r="G191" s="1" t="s">
        <v>43</v>
      </c>
      <c r="H191" s="1" t="s">
        <v>14</v>
      </c>
      <c r="I191" s="10" t="s">
        <v>19</v>
      </c>
      <c r="J191" s="9">
        <v>6590.5919999999996</v>
      </c>
      <c r="K191" s="9">
        <v>4576.8999999999996</v>
      </c>
      <c r="L191" s="9">
        <v>5126.1279999999997</v>
      </c>
      <c r="M191" s="8">
        <v>915.38</v>
      </c>
      <c r="N191" s="7" t="s">
        <v>10</v>
      </c>
      <c r="P191" s="4" t="s">
        <v>98</v>
      </c>
      <c r="Q191" s="4">
        <v>2020</v>
      </c>
      <c r="R191" s="4" t="s">
        <v>41</v>
      </c>
      <c r="S191" s="4" t="s">
        <v>92</v>
      </c>
      <c r="T191" s="4" t="s">
        <v>93</v>
      </c>
      <c r="U191" s="4" t="s">
        <v>94</v>
      </c>
      <c r="V191" s="4" t="s">
        <v>103</v>
      </c>
      <c r="W191" s="4" t="s">
        <v>96</v>
      </c>
      <c r="X191" s="4" t="s">
        <v>99</v>
      </c>
      <c r="Y191" s="4">
        <v>239</v>
      </c>
      <c r="Z191" s="4">
        <v>341.77</v>
      </c>
    </row>
    <row r="192" spans="6:26" ht="18" customHeight="1" x14ac:dyDescent="0.3">
      <c r="F192" s="1">
        <v>2021</v>
      </c>
      <c r="G192" s="1" t="s">
        <v>43</v>
      </c>
      <c r="H192" s="1" t="s">
        <v>14</v>
      </c>
      <c r="I192" s="10" t="s">
        <v>18</v>
      </c>
      <c r="J192" s="9">
        <v>4032.9300000000003</v>
      </c>
      <c r="K192" s="9">
        <v>200</v>
      </c>
      <c r="L192" s="9">
        <v>224</v>
      </c>
      <c r="M192" s="8">
        <v>40</v>
      </c>
      <c r="N192" s="7" t="s">
        <v>10</v>
      </c>
      <c r="P192" s="4" t="s">
        <v>98</v>
      </c>
      <c r="Q192" s="4">
        <v>2020</v>
      </c>
      <c r="R192" s="4" t="s">
        <v>41</v>
      </c>
      <c r="S192" s="4" t="s">
        <v>92</v>
      </c>
      <c r="T192" s="4" t="s">
        <v>93</v>
      </c>
      <c r="U192" s="4" t="s">
        <v>94</v>
      </c>
      <c r="V192" s="4" t="s">
        <v>103</v>
      </c>
      <c r="W192" s="4" t="s">
        <v>96</v>
      </c>
      <c r="X192" s="4" t="s">
        <v>99</v>
      </c>
      <c r="Y192" s="4">
        <v>287</v>
      </c>
      <c r="Z192" s="4">
        <v>410.40999999999997</v>
      </c>
    </row>
    <row r="193" spans="6:26" ht="18" customHeight="1" x14ac:dyDescent="0.3">
      <c r="F193" s="1">
        <v>2021</v>
      </c>
      <c r="G193" s="1" t="s">
        <v>43</v>
      </c>
      <c r="H193" s="1" t="s">
        <v>14</v>
      </c>
      <c r="I193" s="10" t="s">
        <v>17</v>
      </c>
      <c r="J193" s="9">
        <v>7986</v>
      </c>
      <c r="K193" s="9">
        <v>4576.8</v>
      </c>
      <c r="L193" s="9">
        <v>5126.0160000000005</v>
      </c>
      <c r="M193" s="8">
        <v>915.36000000000013</v>
      </c>
      <c r="N193" s="7" t="s">
        <v>10</v>
      </c>
      <c r="P193" s="4" t="s">
        <v>101</v>
      </c>
      <c r="Q193" s="4">
        <v>2020</v>
      </c>
      <c r="R193" s="4" t="s">
        <v>41</v>
      </c>
      <c r="S193" s="4" t="s">
        <v>92</v>
      </c>
      <c r="T193" s="4" t="s">
        <v>93</v>
      </c>
      <c r="U193" s="4" t="s">
        <v>94</v>
      </c>
      <c r="V193" s="4" t="s">
        <v>103</v>
      </c>
      <c r="W193" s="4" t="s">
        <v>96</v>
      </c>
      <c r="X193" s="4" t="s">
        <v>99</v>
      </c>
      <c r="Y193" s="4">
        <v>771</v>
      </c>
      <c r="Z193" s="4">
        <v>1102.53</v>
      </c>
    </row>
    <row r="194" spans="6:26" ht="18" customHeight="1" x14ac:dyDescent="0.3">
      <c r="F194" s="1">
        <v>2021</v>
      </c>
      <c r="G194" s="1" t="s">
        <v>43</v>
      </c>
      <c r="H194" s="1" t="s">
        <v>16</v>
      </c>
      <c r="I194" s="11" t="s">
        <v>15</v>
      </c>
      <c r="J194" s="8">
        <v>5538.5330000000004</v>
      </c>
      <c r="K194" s="8">
        <v>200</v>
      </c>
      <c r="L194" s="8">
        <v>224</v>
      </c>
      <c r="M194" s="8">
        <v>40</v>
      </c>
      <c r="N194" s="7" t="s">
        <v>10</v>
      </c>
      <c r="P194" s="4" t="s">
        <v>91</v>
      </c>
      <c r="Q194" s="4">
        <v>2020</v>
      </c>
      <c r="R194" s="4" t="s">
        <v>39</v>
      </c>
      <c r="S194" s="4" t="s">
        <v>92</v>
      </c>
      <c r="T194" s="4" t="s">
        <v>93</v>
      </c>
      <c r="U194" s="4" t="s">
        <v>94</v>
      </c>
      <c r="V194" s="4" t="s">
        <v>103</v>
      </c>
      <c r="W194" s="4" t="s">
        <v>96</v>
      </c>
      <c r="X194" s="4" t="s">
        <v>97</v>
      </c>
      <c r="Y194" s="4">
        <v>338</v>
      </c>
      <c r="Z194" s="4">
        <v>483.34000000000003</v>
      </c>
    </row>
    <row r="195" spans="6:26" ht="18" customHeight="1" x14ac:dyDescent="0.3">
      <c r="F195" s="1">
        <v>2021</v>
      </c>
      <c r="G195" s="1" t="s">
        <v>43</v>
      </c>
      <c r="H195" s="1" t="s">
        <v>11</v>
      </c>
      <c r="I195" s="10" t="s">
        <v>11</v>
      </c>
      <c r="J195" s="9">
        <v>3</v>
      </c>
      <c r="K195" s="9">
        <v>6600</v>
      </c>
      <c r="L195" s="9">
        <v>7392</v>
      </c>
      <c r="M195" s="8">
        <v>1320</v>
      </c>
      <c r="N195" s="7" t="s">
        <v>10</v>
      </c>
      <c r="P195" s="4" t="s">
        <v>91</v>
      </c>
      <c r="Q195" s="4">
        <v>2020</v>
      </c>
      <c r="R195" s="4" t="s">
        <v>39</v>
      </c>
      <c r="S195" s="4" t="s">
        <v>92</v>
      </c>
      <c r="T195" s="4" t="s">
        <v>93</v>
      </c>
      <c r="U195" s="4" t="s">
        <v>94</v>
      </c>
      <c r="V195" s="4" t="s">
        <v>103</v>
      </c>
      <c r="W195" s="4" t="s">
        <v>96</v>
      </c>
      <c r="X195" s="4" t="s">
        <v>97</v>
      </c>
      <c r="Y195" s="4">
        <v>332</v>
      </c>
      <c r="Z195" s="4">
        <v>474.76</v>
      </c>
    </row>
    <row r="196" spans="6:26" ht="18" customHeight="1" x14ac:dyDescent="0.3">
      <c r="F196" s="1">
        <v>2021</v>
      </c>
      <c r="G196" s="1" t="s">
        <v>43</v>
      </c>
      <c r="H196" s="1" t="s">
        <v>14</v>
      </c>
      <c r="I196" s="10" t="s">
        <v>13</v>
      </c>
      <c r="J196" s="9">
        <v>3</v>
      </c>
      <c r="K196" s="9">
        <v>4577.3</v>
      </c>
      <c r="L196" s="9">
        <v>5126.576</v>
      </c>
      <c r="M196" s="8">
        <v>915.46</v>
      </c>
      <c r="N196" s="7" t="s">
        <v>10</v>
      </c>
      <c r="P196" s="4" t="s">
        <v>98</v>
      </c>
      <c r="Q196" s="4">
        <v>2020</v>
      </c>
      <c r="R196" s="4" t="s">
        <v>39</v>
      </c>
      <c r="S196" s="4" t="s">
        <v>92</v>
      </c>
      <c r="T196" s="4" t="s">
        <v>93</v>
      </c>
      <c r="U196" s="4" t="s">
        <v>94</v>
      </c>
      <c r="V196" s="4" t="s">
        <v>103</v>
      </c>
      <c r="W196" s="4" t="s">
        <v>96</v>
      </c>
      <c r="X196" s="4" t="s">
        <v>97</v>
      </c>
      <c r="Y196" s="4">
        <v>326</v>
      </c>
      <c r="Z196" s="4">
        <v>466.18</v>
      </c>
    </row>
    <row r="197" spans="6:26" ht="18" customHeight="1" x14ac:dyDescent="0.3">
      <c r="F197" s="1">
        <v>2021</v>
      </c>
      <c r="G197" s="1" t="s">
        <v>42</v>
      </c>
      <c r="H197" s="1" t="s">
        <v>30</v>
      </c>
      <c r="I197" s="11" t="s">
        <v>31</v>
      </c>
      <c r="J197" s="8">
        <v>3566</v>
      </c>
      <c r="K197" s="8">
        <v>4577.3</v>
      </c>
      <c r="L197" s="8">
        <v>5126.576</v>
      </c>
      <c r="M197" s="8">
        <v>915.46</v>
      </c>
      <c r="N197" s="7" t="s">
        <v>10</v>
      </c>
      <c r="P197" s="4" t="s">
        <v>98</v>
      </c>
      <c r="Q197" s="4">
        <v>2020</v>
      </c>
      <c r="R197" s="4" t="s">
        <v>39</v>
      </c>
      <c r="S197" s="4" t="s">
        <v>92</v>
      </c>
      <c r="T197" s="4" t="s">
        <v>93</v>
      </c>
      <c r="U197" s="4" t="s">
        <v>94</v>
      </c>
      <c r="V197" s="4" t="s">
        <v>103</v>
      </c>
      <c r="W197" s="4" t="s">
        <v>96</v>
      </c>
      <c r="X197" s="4" t="s">
        <v>99</v>
      </c>
      <c r="Y197" s="4">
        <v>230</v>
      </c>
      <c r="Z197" s="4">
        <v>328.9</v>
      </c>
    </row>
    <row r="198" spans="6:26" ht="18" customHeight="1" x14ac:dyDescent="0.3">
      <c r="F198" s="1">
        <v>2021</v>
      </c>
      <c r="G198" s="1" t="s">
        <v>42</v>
      </c>
      <c r="H198" s="1" t="s">
        <v>30</v>
      </c>
      <c r="I198" s="11" t="s">
        <v>29</v>
      </c>
      <c r="J198" s="8">
        <v>2498</v>
      </c>
      <c r="K198" s="8">
        <v>8000</v>
      </c>
      <c r="L198" s="8">
        <v>8960</v>
      </c>
      <c r="M198" s="8">
        <v>1600</v>
      </c>
      <c r="N198" s="7" t="s">
        <v>10</v>
      </c>
      <c r="P198" s="4" t="s">
        <v>100</v>
      </c>
      <c r="Q198" s="4">
        <v>2020</v>
      </c>
      <c r="R198" s="4" t="s">
        <v>39</v>
      </c>
      <c r="S198" s="4" t="s">
        <v>92</v>
      </c>
      <c r="T198" s="4" t="s">
        <v>93</v>
      </c>
      <c r="U198" s="4" t="s">
        <v>94</v>
      </c>
      <c r="V198" s="4" t="s">
        <v>103</v>
      </c>
      <c r="W198" s="4" t="s">
        <v>96</v>
      </c>
      <c r="X198" s="4" t="s">
        <v>99</v>
      </c>
      <c r="Y198" s="4">
        <v>278</v>
      </c>
      <c r="Z198" s="4">
        <v>397.53999999999996</v>
      </c>
    </row>
    <row r="199" spans="6:26" ht="18" customHeight="1" x14ac:dyDescent="0.3">
      <c r="F199" s="1">
        <v>2021</v>
      </c>
      <c r="G199" s="1" t="s">
        <v>42</v>
      </c>
      <c r="H199" s="1" t="s">
        <v>16</v>
      </c>
      <c r="I199" s="11" t="s">
        <v>28</v>
      </c>
      <c r="J199" s="8">
        <v>1245</v>
      </c>
      <c r="K199" s="8">
        <v>4577.2</v>
      </c>
      <c r="L199" s="8">
        <v>5126.4639999999999</v>
      </c>
      <c r="M199" s="8">
        <v>915.44</v>
      </c>
      <c r="N199" s="7" t="s">
        <v>10</v>
      </c>
      <c r="P199" s="4" t="s">
        <v>98</v>
      </c>
      <c r="Q199" s="4">
        <v>2020</v>
      </c>
      <c r="R199" s="4" t="s">
        <v>39</v>
      </c>
      <c r="S199" s="4" t="s">
        <v>92</v>
      </c>
      <c r="T199" s="4" t="s">
        <v>93</v>
      </c>
      <c r="U199" s="4" t="s">
        <v>94</v>
      </c>
      <c r="V199" s="4" t="s">
        <v>103</v>
      </c>
      <c r="W199" s="4" t="s">
        <v>96</v>
      </c>
      <c r="X199" s="4" t="s">
        <v>99</v>
      </c>
      <c r="Y199" s="4">
        <v>206</v>
      </c>
      <c r="Z199" s="4">
        <v>294.58</v>
      </c>
    </row>
    <row r="200" spans="6:26" ht="18" customHeight="1" x14ac:dyDescent="0.3">
      <c r="F200" s="1">
        <v>2021</v>
      </c>
      <c r="G200" s="1" t="s">
        <v>42</v>
      </c>
      <c r="H200" s="1" t="s">
        <v>25</v>
      </c>
      <c r="I200" s="10" t="s">
        <v>27</v>
      </c>
      <c r="J200" s="9">
        <v>644</v>
      </c>
      <c r="K200" s="9">
        <v>5743.5</v>
      </c>
      <c r="L200" s="9">
        <v>6432.72</v>
      </c>
      <c r="M200" s="8">
        <v>1148.7</v>
      </c>
      <c r="N200" s="7" t="s">
        <v>10</v>
      </c>
      <c r="P200" s="4" t="s">
        <v>91</v>
      </c>
      <c r="Q200" s="4">
        <v>2020</v>
      </c>
      <c r="R200" s="4" t="s">
        <v>39</v>
      </c>
      <c r="S200" s="4" t="s">
        <v>92</v>
      </c>
      <c r="T200" s="4" t="s">
        <v>93</v>
      </c>
      <c r="U200" s="4" t="s">
        <v>94</v>
      </c>
      <c r="V200" s="4" t="s">
        <v>103</v>
      </c>
      <c r="W200" s="4" t="s">
        <v>96</v>
      </c>
      <c r="X200" s="4" t="s">
        <v>99</v>
      </c>
      <c r="Y200" s="4">
        <v>232</v>
      </c>
      <c r="Z200" s="4">
        <v>331.76</v>
      </c>
    </row>
    <row r="201" spans="6:26" ht="18" customHeight="1" x14ac:dyDescent="0.3">
      <c r="F201" s="1">
        <v>2021</v>
      </c>
      <c r="G201" s="1" t="s">
        <v>42</v>
      </c>
      <c r="H201" s="1" t="s">
        <v>23</v>
      </c>
      <c r="I201" s="10" t="s">
        <v>26</v>
      </c>
      <c r="J201" s="9">
        <v>643</v>
      </c>
      <c r="K201" s="9">
        <v>7000</v>
      </c>
      <c r="L201" s="9">
        <v>7840</v>
      </c>
      <c r="M201" s="8">
        <v>1400</v>
      </c>
      <c r="N201" s="7" t="s">
        <v>10</v>
      </c>
      <c r="P201" s="4" t="s">
        <v>91</v>
      </c>
      <c r="Q201" s="4">
        <v>2020</v>
      </c>
      <c r="R201" s="4" t="s">
        <v>39</v>
      </c>
      <c r="S201" s="4" t="s">
        <v>92</v>
      </c>
      <c r="T201" s="4" t="s">
        <v>93</v>
      </c>
      <c r="U201" s="4" t="s">
        <v>94</v>
      </c>
      <c r="V201" s="4" t="s">
        <v>103</v>
      </c>
      <c r="W201" s="4" t="s">
        <v>96</v>
      </c>
      <c r="X201" s="4" t="s">
        <v>99</v>
      </c>
      <c r="Y201" s="4">
        <v>202</v>
      </c>
      <c r="Z201" s="4">
        <v>288.86</v>
      </c>
    </row>
    <row r="202" spans="6:26" ht="18" customHeight="1" x14ac:dyDescent="0.3">
      <c r="F202" s="1">
        <v>2021</v>
      </c>
      <c r="G202" s="1" t="s">
        <v>42</v>
      </c>
      <c r="H202" s="1" t="s">
        <v>25</v>
      </c>
      <c r="I202" s="10" t="s">
        <v>24</v>
      </c>
      <c r="J202" s="9">
        <v>455</v>
      </c>
      <c r="K202" s="9">
        <v>4578.6000000000004</v>
      </c>
      <c r="L202" s="9">
        <v>5128.0320000000002</v>
      </c>
      <c r="M202" s="8">
        <v>915.72000000000014</v>
      </c>
      <c r="N202" s="7" t="s">
        <v>10</v>
      </c>
      <c r="P202" s="4" t="s">
        <v>100</v>
      </c>
      <c r="Q202" s="4">
        <v>2020</v>
      </c>
      <c r="R202" s="4" t="s">
        <v>39</v>
      </c>
      <c r="S202" s="4" t="s">
        <v>92</v>
      </c>
      <c r="T202" s="4" t="s">
        <v>93</v>
      </c>
      <c r="U202" s="4" t="s">
        <v>94</v>
      </c>
      <c r="V202" s="4" t="s">
        <v>103</v>
      </c>
      <c r="W202" s="4" t="s">
        <v>96</v>
      </c>
      <c r="X202" s="4" t="s">
        <v>97</v>
      </c>
      <c r="Y202" s="4">
        <v>336</v>
      </c>
      <c r="Z202" s="4">
        <v>526.24</v>
      </c>
    </row>
    <row r="203" spans="6:26" ht="18" customHeight="1" x14ac:dyDescent="0.3">
      <c r="F203" s="1">
        <v>2021</v>
      </c>
      <c r="G203" s="1" t="s">
        <v>42</v>
      </c>
      <c r="H203" s="1" t="s">
        <v>23</v>
      </c>
      <c r="I203" s="10" t="s">
        <v>22</v>
      </c>
      <c r="J203" s="12">
        <v>345</v>
      </c>
      <c r="K203" s="12">
        <v>7000</v>
      </c>
      <c r="L203" s="12">
        <v>7840</v>
      </c>
      <c r="M203" s="8">
        <v>1400</v>
      </c>
      <c r="N203" s="7" t="s">
        <v>10</v>
      </c>
      <c r="P203" s="4" t="s">
        <v>98</v>
      </c>
      <c r="Q203" s="4">
        <v>2020</v>
      </c>
      <c r="R203" s="4" t="s">
        <v>39</v>
      </c>
      <c r="S203" s="4" t="s">
        <v>92</v>
      </c>
      <c r="T203" s="4" t="s">
        <v>93</v>
      </c>
      <c r="U203" s="4" t="s">
        <v>94</v>
      </c>
      <c r="V203" s="4" t="s">
        <v>103</v>
      </c>
      <c r="W203" s="4" t="s">
        <v>96</v>
      </c>
      <c r="X203" s="4" t="s">
        <v>97</v>
      </c>
      <c r="Y203" s="4">
        <v>330</v>
      </c>
      <c r="Z203" s="4">
        <v>526.24</v>
      </c>
    </row>
    <row r="204" spans="6:26" ht="18" customHeight="1" x14ac:dyDescent="0.3">
      <c r="F204" s="1">
        <v>2021</v>
      </c>
      <c r="G204" s="1" t="s">
        <v>42</v>
      </c>
      <c r="H204" s="1" t="s">
        <v>16</v>
      </c>
      <c r="I204" s="11" t="s">
        <v>21</v>
      </c>
      <c r="J204" s="8">
        <v>122</v>
      </c>
      <c r="K204" s="8">
        <v>100</v>
      </c>
      <c r="L204" s="8">
        <v>112</v>
      </c>
      <c r="M204" s="8">
        <v>20</v>
      </c>
      <c r="N204" s="7" t="s">
        <v>10</v>
      </c>
      <c r="P204" s="4" t="s">
        <v>91</v>
      </c>
      <c r="Q204" s="4">
        <v>2020</v>
      </c>
      <c r="R204" s="4" t="s">
        <v>39</v>
      </c>
      <c r="S204" s="4" t="s">
        <v>92</v>
      </c>
      <c r="T204" s="4" t="s">
        <v>93</v>
      </c>
      <c r="U204" s="4" t="s">
        <v>94</v>
      </c>
      <c r="V204" s="4" t="s">
        <v>103</v>
      </c>
      <c r="W204" s="4" t="s">
        <v>96</v>
      </c>
      <c r="X204" s="4" t="s">
        <v>97</v>
      </c>
      <c r="Y204" s="4">
        <v>324</v>
      </c>
      <c r="Z204" s="4">
        <v>526.24</v>
      </c>
    </row>
    <row r="205" spans="6:26" ht="18" customHeight="1" x14ac:dyDescent="0.3">
      <c r="F205" s="1">
        <v>2021</v>
      </c>
      <c r="G205" s="1" t="s">
        <v>42</v>
      </c>
      <c r="H205" s="1" t="s">
        <v>14</v>
      </c>
      <c r="I205" s="10" t="s">
        <v>20</v>
      </c>
      <c r="J205" s="9">
        <v>78</v>
      </c>
      <c r="K205" s="9">
        <v>4577.2</v>
      </c>
      <c r="L205" s="9">
        <v>5126.4639999999999</v>
      </c>
      <c r="M205" s="8">
        <v>915.44</v>
      </c>
      <c r="N205" s="7" t="s">
        <v>10</v>
      </c>
      <c r="P205" s="4" t="s">
        <v>98</v>
      </c>
      <c r="Q205" s="4">
        <v>2020</v>
      </c>
      <c r="R205" s="4" t="s">
        <v>39</v>
      </c>
      <c r="S205" s="4" t="s">
        <v>92</v>
      </c>
      <c r="T205" s="4" t="s">
        <v>93</v>
      </c>
      <c r="U205" s="4" t="s">
        <v>94</v>
      </c>
      <c r="V205" s="4" t="s">
        <v>103</v>
      </c>
      <c r="W205" s="4" t="s">
        <v>96</v>
      </c>
      <c r="X205" s="4" t="s">
        <v>99</v>
      </c>
      <c r="Y205" s="4">
        <v>678</v>
      </c>
      <c r="Z205" s="4">
        <v>969.54</v>
      </c>
    </row>
    <row r="206" spans="6:26" ht="18" customHeight="1" x14ac:dyDescent="0.3">
      <c r="F206" s="1">
        <v>2021</v>
      </c>
      <c r="G206" s="1" t="s">
        <v>42</v>
      </c>
      <c r="H206" s="1" t="s">
        <v>14</v>
      </c>
      <c r="I206" s="10" t="s">
        <v>19</v>
      </c>
      <c r="J206" s="9">
        <v>240</v>
      </c>
      <c r="K206" s="9">
        <v>4576.8999999999996</v>
      </c>
      <c r="L206" s="9">
        <v>5126.1279999999997</v>
      </c>
      <c r="M206" s="8">
        <v>915.38</v>
      </c>
      <c r="N206" s="7" t="s">
        <v>10</v>
      </c>
      <c r="P206" s="4" t="s">
        <v>100</v>
      </c>
      <c r="Q206" s="4">
        <v>2020</v>
      </c>
      <c r="R206" s="4" t="s">
        <v>39</v>
      </c>
      <c r="S206" s="4" t="s">
        <v>92</v>
      </c>
      <c r="T206" s="4" t="s">
        <v>93</v>
      </c>
      <c r="U206" s="4" t="s">
        <v>94</v>
      </c>
      <c r="V206" s="4" t="s">
        <v>103</v>
      </c>
      <c r="W206" s="4" t="s">
        <v>96</v>
      </c>
      <c r="X206" s="4" t="s">
        <v>99</v>
      </c>
      <c r="Y206" s="4">
        <v>711</v>
      </c>
      <c r="Z206" s="4">
        <v>1016.73</v>
      </c>
    </row>
    <row r="207" spans="6:26" ht="18" customHeight="1" x14ac:dyDescent="0.3">
      <c r="F207" s="1">
        <v>2021</v>
      </c>
      <c r="G207" s="1" t="s">
        <v>42</v>
      </c>
      <c r="H207" s="1" t="s">
        <v>14</v>
      </c>
      <c r="I207" s="10" t="s">
        <v>18</v>
      </c>
      <c r="J207" s="9">
        <v>5492.16</v>
      </c>
      <c r="K207" s="9">
        <v>200</v>
      </c>
      <c r="L207" s="9">
        <v>224</v>
      </c>
      <c r="M207" s="8">
        <v>40</v>
      </c>
      <c r="N207" s="7" t="s">
        <v>10</v>
      </c>
      <c r="P207" s="4" t="s">
        <v>98</v>
      </c>
      <c r="Q207" s="4">
        <v>2020</v>
      </c>
      <c r="R207" s="4" t="s">
        <v>39</v>
      </c>
      <c r="S207" s="4" t="s">
        <v>92</v>
      </c>
      <c r="T207" s="4" t="s">
        <v>93</v>
      </c>
      <c r="U207" s="4" t="s">
        <v>94</v>
      </c>
      <c r="V207" s="4" t="s">
        <v>103</v>
      </c>
      <c r="W207" s="4" t="s">
        <v>96</v>
      </c>
      <c r="X207" s="4" t="s">
        <v>99</v>
      </c>
      <c r="Y207" s="4">
        <v>764</v>
      </c>
      <c r="Z207" s="4">
        <v>1092.52</v>
      </c>
    </row>
    <row r="208" spans="6:26" ht="18" customHeight="1" x14ac:dyDescent="0.3">
      <c r="F208" s="1">
        <v>2021</v>
      </c>
      <c r="G208" s="1" t="s">
        <v>42</v>
      </c>
      <c r="H208" s="1" t="s">
        <v>14</v>
      </c>
      <c r="I208" s="10" t="s">
        <v>17</v>
      </c>
      <c r="J208" s="9">
        <v>240</v>
      </c>
      <c r="K208" s="9">
        <v>4576.8</v>
      </c>
      <c r="L208" s="9">
        <v>5126.0160000000005</v>
      </c>
      <c r="M208" s="8">
        <v>915.36000000000013</v>
      </c>
      <c r="N208" s="7" t="s">
        <v>10</v>
      </c>
      <c r="P208" s="4" t="s">
        <v>100</v>
      </c>
      <c r="Q208" s="4">
        <v>2020</v>
      </c>
      <c r="R208" s="4" t="s">
        <v>39</v>
      </c>
      <c r="S208" s="4" t="s">
        <v>92</v>
      </c>
      <c r="T208" s="4" t="s">
        <v>93</v>
      </c>
      <c r="U208" s="4" t="s">
        <v>94</v>
      </c>
      <c r="V208" s="4" t="s">
        <v>103</v>
      </c>
      <c r="W208" s="4" t="s">
        <v>96</v>
      </c>
      <c r="X208" s="4" t="s">
        <v>97</v>
      </c>
      <c r="Y208" s="4">
        <v>333</v>
      </c>
      <c r="Z208" s="4">
        <v>476.19</v>
      </c>
    </row>
    <row r="209" spans="6:26" ht="18" customHeight="1" x14ac:dyDescent="0.3">
      <c r="F209" s="1">
        <v>2021</v>
      </c>
      <c r="G209" s="1" t="s">
        <v>42</v>
      </c>
      <c r="H209" s="1" t="s">
        <v>16</v>
      </c>
      <c r="I209" s="11" t="s">
        <v>15</v>
      </c>
      <c r="J209" s="8">
        <v>5492.76</v>
      </c>
      <c r="K209" s="8">
        <v>200</v>
      </c>
      <c r="L209" s="8">
        <v>224</v>
      </c>
      <c r="M209" s="8">
        <v>40</v>
      </c>
      <c r="N209" s="7" t="s">
        <v>10</v>
      </c>
      <c r="P209" s="4" t="s">
        <v>100</v>
      </c>
      <c r="Q209" s="4">
        <v>2020</v>
      </c>
      <c r="R209" s="4" t="s">
        <v>39</v>
      </c>
      <c r="S209" s="4" t="s">
        <v>92</v>
      </c>
      <c r="T209" s="4" t="s">
        <v>93</v>
      </c>
      <c r="U209" s="4" t="s">
        <v>94</v>
      </c>
      <c r="V209" s="4" t="s">
        <v>103</v>
      </c>
      <c r="W209" s="4" t="s">
        <v>96</v>
      </c>
      <c r="X209" s="4" t="s">
        <v>97</v>
      </c>
      <c r="Y209" s="4">
        <v>327</v>
      </c>
      <c r="Z209" s="4">
        <v>467.61</v>
      </c>
    </row>
    <row r="210" spans="6:26" ht="18" customHeight="1" x14ac:dyDescent="0.3">
      <c r="F210" s="1">
        <v>2021</v>
      </c>
      <c r="G210" s="1" t="s">
        <v>42</v>
      </c>
      <c r="H210" s="1" t="s">
        <v>14</v>
      </c>
      <c r="I210" s="10" t="s">
        <v>13</v>
      </c>
      <c r="J210" s="9">
        <v>7920</v>
      </c>
      <c r="K210" s="9">
        <v>4577.3</v>
      </c>
      <c r="L210" s="9">
        <v>5126.576</v>
      </c>
      <c r="M210" s="8">
        <v>915.46</v>
      </c>
      <c r="N210" s="7" t="s">
        <v>10</v>
      </c>
      <c r="P210" s="4" t="s">
        <v>98</v>
      </c>
      <c r="Q210" s="4">
        <v>2020</v>
      </c>
      <c r="R210" s="4" t="s">
        <v>39</v>
      </c>
      <c r="S210" s="4" t="s">
        <v>92</v>
      </c>
      <c r="T210" s="4" t="s">
        <v>93</v>
      </c>
      <c r="U210" s="4" t="s">
        <v>94</v>
      </c>
      <c r="V210" s="4" t="s">
        <v>103</v>
      </c>
      <c r="W210" s="4" t="s">
        <v>96</v>
      </c>
      <c r="X210" s="4" t="s">
        <v>99</v>
      </c>
      <c r="Y210" s="4">
        <v>231</v>
      </c>
      <c r="Z210" s="4">
        <v>330.33</v>
      </c>
    </row>
    <row r="211" spans="6:26" ht="18" customHeight="1" x14ac:dyDescent="0.3">
      <c r="F211" s="1">
        <v>2021</v>
      </c>
      <c r="G211" s="1" t="s">
        <v>42</v>
      </c>
      <c r="H211" s="1" t="s">
        <v>11</v>
      </c>
      <c r="I211" s="10" t="s">
        <v>11</v>
      </c>
      <c r="J211" s="9">
        <v>5492.76</v>
      </c>
      <c r="K211" s="9">
        <v>6600</v>
      </c>
      <c r="L211" s="9">
        <v>7392</v>
      </c>
      <c r="M211" s="8">
        <v>1320</v>
      </c>
      <c r="N211" s="7" t="s">
        <v>10</v>
      </c>
      <c r="P211" s="4" t="s">
        <v>100</v>
      </c>
      <c r="Q211" s="4">
        <v>2020</v>
      </c>
      <c r="R211" s="4" t="s">
        <v>39</v>
      </c>
      <c r="S211" s="4" t="s">
        <v>92</v>
      </c>
      <c r="T211" s="4" t="s">
        <v>93</v>
      </c>
      <c r="U211" s="4" t="s">
        <v>94</v>
      </c>
      <c r="V211" s="4" t="s">
        <v>103</v>
      </c>
      <c r="W211" s="4" t="s">
        <v>96</v>
      </c>
      <c r="X211" s="4" t="s">
        <v>99</v>
      </c>
      <c r="Y211" s="4">
        <v>750</v>
      </c>
      <c r="Z211" s="4">
        <v>526.24</v>
      </c>
    </row>
    <row r="212" spans="6:26" ht="18" customHeight="1" x14ac:dyDescent="0.3">
      <c r="F212" s="1">
        <v>2021</v>
      </c>
      <c r="G212" s="1" t="s">
        <v>41</v>
      </c>
      <c r="H212" s="1" t="s">
        <v>30</v>
      </c>
      <c r="I212" s="11" t="s">
        <v>31</v>
      </c>
      <c r="J212" s="8">
        <v>9600</v>
      </c>
      <c r="K212" s="8">
        <v>4577.3</v>
      </c>
      <c r="L212" s="8">
        <v>5126.576</v>
      </c>
      <c r="M212" s="8">
        <v>915.46</v>
      </c>
      <c r="N212" s="7" t="s">
        <v>10</v>
      </c>
      <c r="P212" s="4" t="s">
        <v>98</v>
      </c>
      <c r="Q212" s="4">
        <v>2020</v>
      </c>
      <c r="R212" s="4" t="s">
        <v>39</v>
      </c>
      <c r="S212" s="4" t="s">
        <v>92</v>
      </c>
      <c r="T212" s="4" t="s">
        <v>93</v>
      </c>
      <c r="U212" s="4" t="s">
        <v>94</v>
      </c>
      <c r="V212" s="4" t="s">
        <v>103</v>
      </c>
      <c r="W212" s="4" t="s">
        <v>96</v>
      </c>
      <c r="X212" s="4" t="s">
        <v>99</v>
      </c>
      <c r="Y212" s="4">
        <v>804</v>
      </c>
      <c r="Z212" s="4">
        <v>526.24</v>
      </c>
    </row>
    <row r="213" spans="6:26" ht="18" customHeight="1" x14ac:dyDescent="0.3">
      <c r="F213" s="1">
        <v>2021</v>
      </c>
      <c r="G213" s="1" t="s">
        <v>41</v>
      </c>
      <c r="H213" s="1" t="s">
        <v>30</v>
      </c>
      <c r="I213" s="11" t="s">
        <v>29</v>
      </c>
      <c r="J213" s="8">
        <v>5492.6399999999994</v>
      </c>
      <c r="K213" s="8">
        <v>8000</v>
      </c>
      <c r="L213" s="8">
        <v>8960</v>
      </c>
      <c r="M213" s="8">
        <v>1600</v>
      </c>
      <c r="N213" s="7" t="s">
        <v>10</v>
      </c>
      <c r="P213" s="4" t="s">
        <v>91</v>
      </c>
      <c r="Q213" s="4">
        <v>2020</v>
      </c>
      <c r="R213" s="4" t="s">
        <v>39</v>
      </c>
      <c r="S213" s="4" t="s">
        <v>92</v>
      </c>
      <c r="T213" s="4" t="s">
        <v>93</v>
      </c>
      <c r="U213" s="4" t="s">
        <v>94</v>
      </c>
      <c r="V213" s="4" t="s">
        <v>103</v>
      </c>
      <c r="W213" s="4" t="s">
        <v>96</v>
      </c>
      <c r="X213" s="4" t="s">
        <v>99</v>
      </c>
      <c r="Y213" s="4">
        <v>229</v>
      </c>
      <c r="Z213" s="4">
        <v>327.47000000000003</v>
      </c>
    </row>
    <row r="214" spans="6:26" ht="18" customHeight="1" x14ac:dyDescent="0.3">
      <c r="F214" s="1">
        <v>2021</v>
      </c>
      <c r="G214" s="1" t="s">
        <v>41</v>
      </c>
      <c r="H214" s="1" t="s">
        <v>16</v>
      </c>
      <c r="I214" s="11" t="s">
        <v>28</v>
      </c>
      <c r="J214" s="8">
        <v>6892.2</v>
      </c>
      <c r="K214" s="8">
        <v>4577.2</v>
      </c>
      <c r="L214" s="8">
        <v>5126.4639999999999</v>
      </c>
      <c r="M214" s="8">
        <v>915.44</v>
      </c>
      <c r="N214" s="7" t="s">
        <v>10</v>
      </c>
      <c r="P214" s="4" t="s">
        <v>98</v>
      </c>
      <c r="Q214" s="4">
        <v>2020</v>
      </c>
      <c r="R214" s="4" t="s">
        <v>39</v>
      </c>
      <c r="S214" s="4" t="s">
        <v>92</v>
      </c>
      <c r="T214" s="4" t="s">
        <v>93</v>
      </c>
      <c r="U214" s="4" t="s">
        <v>94</v>
      </c>
      <c r="V214" s="4" t="s">
        <v>103</v>
      </c>
      <c r="W214" s="4" t="s">
        <v>96</v>
      </c>
      <c r="X214" s="4" t="s">
        <v>99</v>
      </c>
      <c r="Y214" s="4">
        <v>277</v>
      </c>
      <c r="Z214" s="4">
        <v>396.11</v>
      </c>
    </row>
    <row r="215" spans="6:26" ht="18" customHeight="1" x14ac:dyDescent="0.3">
      <c r="F215" s="1">
        <v>2021</v>
      </c>
      <c r="G215" s="1" t="s">
        <v>41</v>
      </c>
      <c r="H215" s="1" t="s">
        <v>25</v>
      </c>
      <c r="I215" s="10" t="s">
        <v>27</v>
      </c>
      <c r="J215" s="9">
        <v>644</v>
      </c>
      <c r="K215" s="9">
        <v>5743.5</v>
      </c>
      <c r="L215" s="9">
        <v>6432.72</v>
      </c>
      <c r="M215" s="8">
        <v>1148.7</v>
      </c>
      <c r="N215" s="7" t="s">
        <v>10</v>
      </c>
      <c r="P215" s="4" t="s">
        <v>91</v>
      </c>
      <c r="Q215" s="4">
        <v>2020</v>
      </c>
      <c r="R215" s="4" t="s">
        <v>39</v>
      </c>
      <c r="S215" s="4" t="s">
        <v>92</v>
      </c>
      <c r="T215" s="4" t="s">
        <v>93</v>
      </c>
      <c r="U215" s="4" t="s">
        <v>94</v>
      </c>
      <c r="V215" s="4" t="s">
        <v>95</v>
      </c>
      <c r="W215" s="4" t="s">
        <v>96</v>
      </c>
      <c r="X215" s="4" t="s">
        <v>99</v>
      </c>
      <c r="Y215" s="4">
        <v>205</v>
      </c>
      <c r="Z215" s="4">
        <v>293.14999999999998</v>
      </c>
    </row>
    <row r="216" spans="6:26" ht="18" customHeight="1" x14ac:dyDescent="0.3">
      <c r="F216" s="1">
        <v>2021</v>
      </c>
      <c r="G216" s="1" t="s">
        <v>41</v>
      </c>
      <c r="H216" s="1" t="s">
        <v>23</v>
      </c>
      <c r="I216" s="10" t="s">
        <v>26</v>
      </c>
      <c r="J216" s="9">
        <v>643</v>
      </c>
      <c r="K216" s="9">
        <v>7000</v>
      </c>
      <c r="L216" s="9">
        <v>7840</v>
      </c>
      <c r="M216" s="8">
        <v>1400</v>
      </c>
      <c r="N216" s="7" t="s">
        <v>10</v>
      </c>
      <c r="P216" s="4" t="s">
        <v>91</v>
      </c>
      <c r="Q216" s="4">
        <v>2020</v>
      </c>
      <c r="R216" s="4" t="s">
        <v>39</v>
      </c>
      <c r="S216" s="4" t="s">
        <v>92</v>
      </c>
      <c r="T216" s="4" t="s">
        <v>93</v>
      </c>
      <c r="U216" s="4" t="s">
        <v>94</v>
      </c>
      <c r="V216" s="4" t="s">
        <v>95</v>
      </c>
      <c r="W216" s="4" t="s">
        <v>96</v>
      </c>
      <c r="X216" s="4" t="s">
        <v>97</v>
      </c>
      <c r="Y216" s="4">
        <v>879</v>
      </c>
      <c r="Z216" s="4">
        <v>1256.97</v>
      </c>
    </row>
    <row r="217" spans="6:26" ht="18" customHeight="1" x14ac:dyDescent="0.3">
      <c r="F217" s="1">
        <v>2021</v>
      </c>
      <c r="G217" s="1" t="s">
        <v>41</v>
      </c>
      <c r="H217" s="1" t="s">
        <v>25</v>
      </c>
      <c r="I217" s="10" t="s">
        <v>24</v>
      </c>
      <c r="J217" s="9">
        <v>455</v>
      </c>
      <c r="K217" s="9">
        <v>4578.6000000000004</v>
      </c>
      <c r="L217" s="9">
        <v>5128.0320000000002</v>
      </c>
      <c r="M217" s="8">
        <v>915.72000000000014</v>
      </c>
      <c r="N217" s="7" t="s">
        <v>10</v>
      </c>
      <c r="P217" s="4" t="s">
        <v>102</v>
      </c>
      <c r="Q217" s="4">
        <v>2020</v>
      </c>
      <c r="R217" s="4" t="s">
        <v>39</v>
      </c>
      <c r="S217" s="4" t="s">
        <v>92</v>
      </c>
      <c r="T217" s="4" t="s">
        <v>93</v>
      </c>
      <c r="U217" s="4" t="s">
        <v>94</v>
      </c>
      <c r="V217" s="4" t="s">
        <v>95</v>
      </c>
      <c r="W217" s="4" t="s">
        <v>96</v>
      </c>
      <c r="X217" s="4" t="s">
        <v>97</v>
      </c>
      <c r="Y217" s="4">
        <v>880</v>
      </c>
      <c r="Z217" s="4">
        <v>1258.4000000000001</v>
      </c>
    </row>
    <row r="218" spans="6:26" ht="18" customHeight="1" x14ac:dyDescent="0.3">
      <c r="F218" s="1">
        <v>2021</v>
      </c>
      <c r="G218" s="1" t="s">
        <v>41</v>
      </c>
      <c r="H218" s="1" t="s">
        <v>23</v>
      </c>
      <c r="I218" s="10" t="s">
        <v>22</v>
      </c>
      <c r="J218" s="12">
        <v>345</v>
      </c>
      <c r="K218" s="12">
        <v>7000</v>
      </c>
      <c r="L218" s="12">
        <v>7840</v>
      </c>
      <c r="M218" s="8">
        <v>1400</v>
      </c>
      <c r="N218" s="7" t="s">
        <v>10</v>
      </c>
      <c r="P218" s="4" t="s">
        <v>98</v>
      </c>
      <c r="Q218" s="4">
        <v>2020</v>
      </c>
      <c r="R218" s="4" t="s">
        <v>39</v>
      </c>
      <c r="S218" s="4" t="s">
        <v>92</v>
      </c>
      <c r="T218" s="4" t="s">
        <v>93</v>
      </c>
      <c r="U218" s="4" t="s">
        <v>94</v>
      </c>
      <c r="V218" s="4" t="s">
        <v>95</v>
      </c>
      <c r="W218" s="4" t="s">
        <v>96</v>
      </c>
      <c r="X218" s="4" t="s">
        <v>97</v>
      </c>
      <c r="Y218" s="4">
        <v>881</v>
      </c>
      <c r="Z218" s="4">
        <v>1259.83</v>
      </c>
    </row>
    <row r="219" spans="6:26" ht="18" customHeight="1" x14ac:dyDescent="0.3">
      <c r="F219" s="1">
        <v>2021</v>
      </c>
      <c r="G219" s="1" t="s">
        <v>41</v>
      </c>
      <c r="H219" s="1" t="s">
        <v>16</v>
      </c>
      <c r="I219" s="11" t="s">
        <v>21</v>
      </c>
      <c r="J219" s="8">
        <v>122</v>
      </c>
      <c r="K219" s="8">
        <v>100</v>
      </c>
      <c r="L219" s="8">
        <v>112</v>
      </c>
      <c r="M219" s="8">
        <v>20</v>
      </c>
      <c r="N219" s="7" t="s">
        <v>10</v>
      </c>
      <c r="P219" s="4" t="s">
        <v>98</v>
      </c>
      <c r="Q219" s="4">
        <v>2020</v>
      </c>
      <c r="R219" s="4" t="s">
        <v>39</v>
      </c>
      <c r="S219" s="4" t="s">
        <v>92</v>
      </c>
      <c r="T219" s="4" t="s">
        <v>93</v>
      </c>
      <c r="U219" s="4" t="s">
        <v>94</v>
      </c>
      <c r="V219" s="4" t="s">
        <v>95</v>
      </c>
      <c r="W219" s="4" t="s">
        <v>96</v>
      </c>
      <c r="X219" s="4" t="s">
        <v>99</v>
      </c>
      <c r="Y219" s="4">
        <v>233</v>
      </c>
      <c r="Z219" s="4">
        <v>333.19</v>
      </c>
    </row>
    <row r="220" spans="6:26" ht="18" customHeight="1" x14ac:dyDescent="0.3">
      <c r="F220" s="1">
        <v>2021</v>
      </c>
      <c r="G220" s="1" t="s">
        <v>41</v>
      </c>
      <c r="H220" s="1" t="s">
        <v>14</v>
      </c>
      <c r="I220" s="10" t="s">
        <v>20</v>
      </c>
      <c r="J220" s="9">
        <v>78</v>
      </c>
      <c r="K220" s="9">
        <v>4577.2</v>
      </c>
      <c r="L220" s="9">
        <v>5126.4639999999999</v>
      </c>
      <c r="M220" s="8">
        <v>915.44</v>
      </c>
      <c r="N220" s="7" t="s">
        <v>10</v>
      </c>
      <c r="P220" s="4" t="s">
        <v>91</v>
      </c>
      <c r="Q220" s="4">
        <v>2020</v>
      </c>
      <c r="R220" s="4" t="s">
        <v>39</v>
      </c>
      <c r="S220" s="4" t="s">
        <v>92</v>
      </c>
      <c r="T220" s="4" t="s">
        <v>93</v>
      </c>
      <c r="U220" s="4" t="s">
        <v>94</v>
      </c>
      <c r="V220" s="4" t="s">
        <v>95</v>
      </c>
      <c r="W220" s="4" t="s">
        <v>96</v>
      </c>
      <c r="X220" s="4" t="s">
        <v>99</v>
      </c>
      <c r="Y220" s="4">
        <v>275</v>
      </c>
      <c r="Z220" s="4">
        <v>393.25</v>
      </c>
    </row>
    <row r="221" spans="6:26" ht="18" customHeight="1" x14ac:dyDescent="0.3">
      <c r="F221" s="1">
        <v>2021</v>
      </c>
      <c r="G221" s="1" t="s">
        <v>41</v>
      </c>
      <c r="H221" s="1" t="s">
        <v>14</v>
      </c>
      <c r="I221" s="10" t="s">
        <v>19</v>
      </c>
      <c r="J221" s="9">
        <v>76</v>
      </c>
      <c r="K221" s="9">
        <v>4576.8999999999996</v>
      </c>
      <c r="L221" s="9">
        <v>5126.1279999999997</v>
      </c>
      <c r="M221" s="8">
        <v>915.38</v>
      </c>
      <c r="N221" s="7" t="s">
        <v>10</v>
      </c>
      <c r="P221" s="4" t="s">
        <v>98</v>
      </c>
      <c r="Q221" s="4">
        <v>2020</v>
      </c>
      <c r="R221" s="4" t="s">
        <v>39</v>
      </c>
      <c r="S221" s="4" t="s">
        <v>92</v>
      </c>
      <c r="T221" s="4" t="s">
        <v>93</v>
      </c>
      <c r="U221" s="4" t="s">
        <v>94</v>
      </c>
      <c r="V221" s="4" t="s">
        <v>95</v>
      </c>
      <c r="W221" s="4" t="s">
        <v>96</v>
      </c>
      <c r="X221" s="4" t="s">
        <v>99</v>
      </c>
      <c r="Y221" s="4">
        <v>773</v>
      </c>
      <c r="Z221" s="4">
        <v>1105.3899999999999</v>
      </c>
    </row>
    <row r="222" spans="6:26" ht="18" customHeight="1" x14ac:dyDescent="0.3">
      <c r="F222" s="1">
        <v>2021</v>
      </c>
      <c r="G222" s="1" t="s">
        <v>41</v>
      </c>
      <c r="H222" s="1" t="s">
        <v>14</v>
      </c>
      <c r="I222" s="10" t="s">
        <v>18</v>
      </c>
      <c r="J222" s="9">
        <v>46</v>
      </c>
      <c r="K222" s="9">
        <v>200</v>
      </c>
      <c r="L222" s="9">
        <v>224</v>
      </c>
      <c r="M222" s="8">
        <v>40</v>
      </c>
      <c r="N222" s="7" t="s">
        <v>10</v>
      </c>
      <c r="P222" s="4" t="s">
        <v>101</v>
      </c>
      <c r="Q222" s="4">
        <v>2020</v>
      </c>
      <c r="R222" s="4" t="s">
        <v>32</v>
      </c>
      <c r="S222" s="4" t="s">
        <v>92</v>
      </c>
      <c r="T222" s="4" t="s">
        <v>93</v>
      </c>
      <c r="U222" s="4" t="s">
        <v>94</v>
      </c>
      <c r="V222" s="4" t="s">
        <v>95</v>
      </c>
      <c r="W222" s="4" t="s">
        <v>96</v>
      </c>
      <c r="X222" s="4" t="s">
        <v>97</v>
      </c>
      <c r="Y222" s="4">
        <v>242</v>
      </c>
      <c r="Z222" s="4">
        <v>526.24</v>
      </c>
    </row>
    <row r="223" spans="6:26" ht="18" customHeight="1" x14ac:dyDescent="0.3">
      <c r="F223" s="1">
        <v>2021</v>
      </c>
      <c r="G223" s="1" t="s">
        <v>41</v>
      </c>
      <c r="H223" s="1" t="s">
        <v>14</v>
      </c>
      <c r="I223" s="10" t="s">
        <v>17</v>
      </c>
      <c r="J223" s="9">
        <v>34</v>
      </c>
      <c r="K223" s="9">
        <v>4576.8</v>
      </c>
      <c r="L223" s="9">
        <v>5126.0160000000005</v>
      </c>
      <c r="M223" s="8">
        <v>915.36000000000013</v>
      </c>
      <c r="N223" s="7" t="s">
        <v>10</v>
      </c>
      <c r="P223" s="4" t="s">
        <v>98</v>
      </c>
      <c r="Q223" s="4">
        <v>2020</v>
      </c>
      <c r="R223" s="4" t="s">
        <v>32</v>
      </c>
      <c r="S223" s="4" t="s">
        <v>92</v>
      </c>
      <c r="T223" s="4" t="s">
        <v>93</v>
      </c>
      <c r="U223" s="4" t="s">
        <v>94</v>
      </c>
      <c r="V223" s="4" t="s">
        <v>95</v>
      </c>
      <c r="W223" s="4" t="s">
        <v>96</v>
      </c>
      <c r="X223" s="4" t="s">
        <v>97</v>
      </c>
      <c r="Y223" s="4">
        <v>236</v>
      </c>
      <c r="Z223" s="4">
        <v>526.24</v>
      </c>
    </row>
    <row r="224" spans="6:26" ht="18" customHeight="1" x14ac:dyDescent="0.3">
      <c r="F224" s="1">
        <v>2021</v>
      </c>
      <c r="G224" s="1" t="s">
        <v>41</v>
      </c>
      <c r="H224" s="1" t="s">
        <v>16</v>
      </c>
      <c r="I224" s="11" t="s">
        <v>15</v>
      </c>
      <c r="J224" s="8">
        <v>7</v>
      </c>
      <c r="K224" s="8">
        <v>200</v>
      </c>
      <c r="L224" s="8">
        <v>224</v>
      </c>
      <c r="M224" s="8">
        <v>40</v>
      </c>
      <c r="N224" s="7" t="s">
        <v>10</v>
      </c>
      <c r="P224" s="4" t="s">
        <v>100</v>
      </c>
      <c r="Q224" s="4">
        <v>2020</v>
      </c>
      <c r="R224" s="4" t="s">
        <v>32</v>
      </c>
      <c r="S224" s="4" t="s">
        <v>92</v>
      </c>
      <c r="T224" s="4" t="s">
        <v>93</v>
      </c>
      <c r="U224" s="4" t="s">
        <v>94</v>
      </c>
      <c r="V224" s="4" t="s">
        <v>95</v>
      </c>
      <c r="W224" s="4" t="s">
        <v>96</v>
      </c>
      <c r="X224" s="4" t="s">
        <v>97</v>
      </c>
      <c r="Y224" s="4">
        <v>230</v>
      </c>
      <c r="Z224" s="4">
        <v>526.24</v>
      </c>
    </row>
    <row r="225" spans="6:26" ht="18" customHeight="1" x14ac:dyDescent="0.3">
      <c r="F225" s="1">
        <v>2021</v>
      </c>
      <c r="G225" s="1" t="s">
        <v>41</v>
      </c>
      <c r="H225" s="1" t="s">
        <v>14</v>
      </c>
      <c r="I225" s="10" t="s">
        <v>13</v>
      </c>
      <c r="J225" s="9">
        <v>3</v>
      </c>
      <c r="K225" s="9">
        <v>4577.3</v>
      </c>
      <c r="L225" s="9">
        <v>5126.576</v>
      </c>
      <c r="M225" s="8">
        <v>915.46</v>
      </c>
      <c r="N225" s="7" t="s">
        <v>10</v>
      </c>
      <c r="P225" s="4" t="s">
        <v>101</v>
      </c>
      <c r="Q225" s="4">
        <v>2020</v>
      </c>
      <c r="R225" s="4" t="s">
        <v>32</v>
      </c>
      <c r="S225" s="4" t="s">
        <v>92</v>
      </c>
      <c r="T225" s="4" t="s">
        <v>93</v>
      </c>
      <c r="U225" s="4" t="s">
        <v>94</v>
      </c>
      <c r="V225" s="4" t="s">
        <v>95</v>
      </c>
      <c r="W225" s="4" t="s">
        <v>96</v>
      </c>
      <c r="X225" s="4" t="s">
        <v>99</v>
      </c>
      <c r="Y225" s="4">
        <v>200</v>
      </c>
      <c r="Z225" s="4">
        <v>286</v>
      </c>
    </row>
    <row r="226" spans="6:26" ht="18" customHeight="1" x14ac:dyDescent="0.3">
      <c r="F226" s="1">
        <v>2021</v>
      </c>
      <c r="G226" s="1" t="s">
        <v>41</v>
      </c>
      <c r="H226" s="1" t="s">
        <v>11</v>
      </c>
      <c r="I226" s="10" t="s">
        <v>11</v>
      </c>
      <c r="J226" s="9">
        <v>2</v>
      </c>
      <c r="K226" s="9">
        <v>6600</v>
      </c>
      <c r="L226" s="9">
        <v>7392</v>
      </c>
      <c r="M226" s="8">
        <v>1320</v>
      </c>
      <c r="N226" s="7" t="s">
        <v>10</v>
      </c>
      <c r="P226" s="4" t="s">
        <v>100</v>
      </c>
      <c r="Q226" s="4">
        <v>2020</v>
      </c>
      <c r="R226" s="4" t="s">
        <v>32</v>
      </c>
      <c r="S226" s="4" t="s">
        <v>92</v>
      </c>
      <c r="T226" s="4" t="s">
        <v>93</v>
      </c>
      <c r="U226" s="4" t="s">
        <v>94</v>
      </c>
      <c r="V226" s="4" t="s">
        <v>95</v>
      </c>
      <c r="W226" s="4" t="s">
        <v>96</v>
      </c>
      <c r="X226" s="4" t="s">
        <v>99</v>
      </c>
      <c r="Y226" s="4">
        <v>170</v>
      </c>
      <c r="Z226" s="4">
        <v>243.1</v>
      </c>
    </row>
    <row r="227" spans="6:26" ht="18" customHeight="1" x14ac:dyDescent="0.3">
      <c r="F227" s="1">
        <v>2021</v>
      </c>
      <c r="G227" s="1" t="s">
        <v>40</v>
      </c>
      <c r="H227" s="1" t="s">
        <v>30</v>
      </c>
      <c r="I227" s="11" t="s">
        <v>31</v>
      </c>
      <c r="J227" s="8">
        <v>3566</v>
      </c>
      <c r="K227" s="8">
        <v>4577.3</v>
      </c>
      <c r="L227" s="8">
        <v>5126.576</v>
      </c>
      <c r="M227" s="8">
        <v>915.46</v>
      </c>
      <c r="N227" s="7" t="s">
        <v>10</v>
      </c>
      <c r="P227" s="4" t="s">
        <v>100</v>
      </c>
      <c r="Q227" s="4">
        <v>2020</v>
      </c>
      <c r="R227" s="4" t="s">
        <v>32</v>
      </c>
      <c r="S227" s="4" t="s">
        <v>92</v>
      </c>
      <c r="T227" s="4" t="s">
        <v>93</v>
      </c>
      <c r="U227" s="4" t="s">
        <v>94</v>
      </c>
      <c r="V227" s="4" t="s">
        <v>95</v>
      </c>
      <c r="W227" s="4" t="s">
        <v>96</v>
      </c>
      <c r="X227" s="4" t="s">
        <v>99</v>
      </c>
      <c r="Y227" s="4">
        <v>196</v>
      </c>
      <c r="Z227" s="4">
        <v>280.27999999999997</v>
      </c>
    </row>
    <row r="228" spans="6:26" ht="18" customHeight="1" x14ac:dyDescent="0.3">
      <c r="F228" s="1">
        <v>2021</v>
      </c>
      <c r="G228" s="1" t="s">
        <v>40</v>
      </c>
      <c r="H228" s="1" t="s">
        <v>30</v>
      </c>
      <c r="I228" s="11" t="s">
        <v>29</v>
      </c>
      <c r="J228" s="8">
        <v>2498</v>
      </c>
      <c r="K228" s="8">
        <v>8000</v>
      </c>
      <c r="L228" s="8">
        <v>8960</v>
      </c>
      <c r="M228" s="8">
        <v>1600</v>
      </c>
      <c r="N228" s="7" t="s">
        <v>10</v>
      </c>
      <c r="P228" s="4" t="s">
        <v>98</v>
      </c>
      <c r="Q228" s="4">
        <v>2020</v>
      </c>
      <c r="R228" s="4" t="s">
        <v>32</v>
      </c>
      <c r="S228" s="4" t="s">
        <v>92</v>
      </c>
      <c r="T228" s="4" t="s">
        <v>93</v>
      </c>
      <c r="U228" s="4" t="s">
        <v>94</v>
      </c>
      <c r="V228" s="4" t="s">
        <v>95</v>
      </c>
      <c r="W228" s="4" t="s">
        <v>96</v>
      </c>
      <c r="X228" s="4" t="s">
        <v>99</v>
      </c>
      <c r="Y228" s="4">
        <v>244</v>
      </c>
      <c r="Z228" s="4">
        <v>348.92</v>
      </c>
    </row>
    <row r="229" spans="6:26" ht="18" customHeight="1" x14ac:dyDescent="0.3">
      <c r="F229" s="1">
        <v>2021</v>
      </c>
      <c r="G229" s="1" t="s">
        <v>40</v>
      </c>
      <c r="H229" s="1" t="s">
        <v>16</v>
      </c>
      <c r="I229" s="11" t="s">
        <v>28</v>
      </c>
      <c r="J229" s="8">
        <v>1245</v>
      </c>
      <c r="K229" s="8">
        <v>4577.2</v>
      </c>
      <c r="L229" s="8">
        <v>5126.4639999999999</v>
      </c>
      <c r="M229" s="8">
        <v>915.44</v>
      </c>
      <c r="N229" s="7" t="s">
        <v>10</v>
      </c>
      <c r="P229" s="4" t="s">
        <v>91</v>
      </c>
      <c r="Q229" s="4">
        <v>2020</v>
      </c>
      <c r="R229" s="4" t="s">
        <v>32</v>
      </c>
      <c r="S229" s="4" t="s">
        <v>92</v>
      </c>
      <c r="T229" s="4" t="s">
        <v>93</v>
      </c>
      <c r="U229" s="4" t="s">
        <v>94</v>
      </c>
      <c r="V229" s="4" t="s">
        <v>95</v>
      </c>
      <c r="W229" s="4" t="s">
        <v>96</v>
      </c>
      <c r="X229" s="4" t="s">
        <v>99</v>
      </c>
      <c r="Y229" s="4">
        <v>172</v>
      </c>
      <c r="Z229" s="4">
        <v>245.95999999999998</v>
      </c>
    </row>
    <row r="230" spans="6:26" ht="18" customHeight="1" x14ac:dyDescent="0.3">
      <c r="F230" s="1">
        <v>2021</v>
      </c>
      <c r="G230" s="1" t="s">
        <v>40</v>
      </c>
      <c r="H230" s="1" t="s">
        <v>25</v>
      </c>
      <c r="I230" s="10" t="s">
        <v>27</v>
      </c>
      <c r="J230" s="9">
        <v>644</v>
      </c>
      <c r="K230" s="9">
        <v>5743.5</v>
      </c>
      <c r="L230" s="9">
        <v>6432.72</v>
      </c>
      <c r="M230" s="8">
        <v>1148.7</v>
      </c>
      <c r="N230" s="7" t="s">
        <v>10</v>
      </c>
      <c r="P230" s="4" t="s">
        <v>91</v>
      </c>
      <c r="Q230" s="4">
        <v>2020</v>
      </c>
      <c r="R230" s="4" t="s">
        <v>32</v>
      </c>
      <c r="S230" s="4" t="s">
        <v>92</v>
      </c>
      <c r="T230" s="4" t="s">
        <v>93</v>
      </c>
      <c r="U230" s="4" t="s">
        <v>94</v>
      </c>
      <c r="V230" s="4" t="s">
        <v>95</v>
      </c>
      <c r="W230" s="4" t="s">
        <v>96</v>
      </c>
      <c r="X230" s="4" t="s">
        <v>97</v>
      </c>
      <c r="Y230" s="4">
        <v>240</v>
      </c>
      <c r="Z230" s="4">
        <v>526.24</v>
      </c>
    </row>
    <row r="231" spans="6:26" ht="18" customHeight="1" x14ac:dyDescent="0.3">
      <c r="F231" s="1">
        <v>2021</v>
      </c>
      <c r="G231" s="1" t="s">
        <v>40</v>
      </c>
      <c r="H231" s="1" t="s">
        <v>23</v>
      </c>
      <c r="I231" s="10" t="s">
        <v>26</v>
      </c>
      <c r="J231" s="9">
        <v>643</v>
      </c>
      <c r="K231" s="9">
        <v>7000</v>
      </c>
      <c r="L231" s="9">
        <v>7840</v>
      </c>
      <c r="M231" s="8">
        <v>1400</v>
      </c>
      <c r="N231" s="7" t="s">
        <v>10</v>
      </c>
      <c r="P231" s="4" t="s">
        <v>100</v>
      </c>
      <c r="Q231" s="4">
        <v>2020</v>
      </c>
      <c r="R231" s="4" t="s">
        <v>32</v>
      </c>
      <c r="S231" s="4" t="s">
        <v>92</v>
      </c>
      <c r="T231" s="4" t="s">
        <v>93</v>
      </c>
      <c r="U231" s="4" t="s">
        <v>94</v>
      </c>
      <c r="V231" s="4" t="s">
        <v>95</v>
      </c>
      <c r="W231" s="4" t="s">
        <v>96</v>
      </c>
      <c r="X231" s="4" t="s">
        <v>97</v>
      </c>
      <c r="Y231" s="4">
        <v>234</v>
      </c>
      <c r="Z231" s="4">
        <v>526.24</v>
      </c>
    </row>
    <row r="232" spans="6:26" ht="18" customHeight="1" x14ac:dyDescent="0.3">
      <c r="F232" s="1">
        <v>2021</v>
      </c>
      <c r="G232" s="1" t="s">
        <v>40</v>
      </c>
      <c r="H232" s="1" t="s">
        <v>25</v>
      </c>
      <c r="I232" s="10" t="s">
        <v>24</v>
      </c>
      <c r="J232" s="9">
        <v>455</v>
      </c>
      <c r="K232" s="9">
        <v>4578.6000000000004</v>
      </c>
      <c r="L232" s="9">
        <v>5128.0320000000002</v>
      </c>
      <c r="M232" s="8">
        <v>915.72000000000014</v>
      </c>
      <c r="N232" s="7" t="s">
        <v>10</v>
      </c>
      <c r="P232" s="4" t="s">
        <v>98</v>
      </c>
      <c r="Q232" s="4">
        <v>2020</v>
      </c>
      <c r="R232" s="4" t="s">
        <v>32</v>
      </c>
      <c r="S232" s="4" t="s">
        <v>92</v>
      </c>
      <c r="T232" s="4" t="s">
        <v>93</v>
      </c>
      <c r="U232" s="4" t="s">
        <v>94</v>
      </c>
      <c r="V232" s="4" t="s">
        <v>95</v>
      </c>
      <c r="W232" s="4" t="s">
        <v>96</v>
      </c>
      <c r="X232" s="4" t="s">
        <v>97</v>
      </c>
      <c r="Y232" s="4">
        <v>228</v>
      </c>
      <c r="Z232" s="4">
        <v>526.24</v>
      </c>
    </row>
    <row r="233" spans="6:26" ht="18" customHeight="1" x14ac:dyDescent="0.3">
      <c r="F233" s="1">
        <v>2021</v>
      </c>
      <c r="G233" s="1" t="s">
        <v>40</v>
      </c>
      <c r="H233" s="1" t="s">
        <v>23</v>
      </c>
      <c r="I233" s="10" t="s">
        <v>22</v>
      </c>
      <c r="J233" s="12">
        <v>345</v>
      </c>
      <c r="K233" s="12">
        <v>7000</v>
      </c>
      <c r="L233" s="12">
        <v>7840</v>
      </c>
      <c r="M233" s="8">
        <v>1400</v>
      </c>
      <c r="N233" s="7" t="s">
        <v>10</v>
      </c>
      <c r="P233" s="4" t="s">
        <v>91</v>
      </c>
      <c r="Q233" s="4">
        <v>2020</v>
      </c>
      <c r="R233" s="4" t="s">
        <v>32</v>
      </c>
      <c r="S233" s="4" t="s">
        <v>92</v>
      </c>
      <c r="T233" s="4" t="s">
        <v>93</v>
      </c>
      <c r="U233" s="4" t="s">
        <v>94</v>
      </c>
      <c r="V233" s="4" t="s">
        <v>95</v>
      </c>
      <c r="W233" s="4" t="s">
        <v>96</v>
      </c>
      <c r="X233" s="4" t="s">
        <v>99</v>
      </c>
      <c r="Y233" s="4">
        <v>683</v>
      </c>
      <c r="Z233" s="4">
        <v>976.69</v>
      </c>
    </row>
    <row r="234" spans="6:26" ht="18" customHeight="1" x14ac:dyDescent="0.3">
      <c r="F234" s="1">
        <v>2021</v>
      </c>
      <c r="G234" s="1" t="s">
        <v>40</v>
      </c>
      <c r="H234" s="1" t="s">
        <v>16</v>
      </c>
      <c r="I234" s="11" t="s">
        <v>21</v>
      </c>
      <c r="J234" s="8">
        <v>122</v>
      </c>
      <c r="K234" s="8">
        <v>100</v>
      </c>
      <c r="L234" s="8">
        <v>112</v>
      </c>
      <c r="M234" s="8">
        <v>20</v>
      </c>
      <c r="N234" s="7" t="s">
        <v>10</v>
      </c>
      <c r="P234" s="4" t="s">
        <v>98</v>
      </c>
      <c r="Q234" s="4">
        <v>2020</v>
      </c>
      <c r="R234" s="4" t="s">
        <v>32</v>
      </c>
      <c r="S234" s="4" t="s">
        <v>92</v>
      </c>
      <c r="T234" s="4" t="s">
        <v>93</v>
      </c>
      <c r="U234" s="4" t="s">
        <v>94</v>
      </c>
      <c r="V234" s="4" t="s">
        <v>95</v>
      </c>
      <c r="W234" s="4" t="s">
        <v>96</v>
      </c>
      <c r="X234" s="4" t="s">
        <v>99</v>
      </c>
      <c r="Y234" s="4">
        <v>716</v>
      </c>
      <c r="Z234" s="4">
        <v>1023.88</v>
      </c>
    </row>
    <row r="235" spans="6:26" ht="18" customHeight="1" x14ac:dyDescent="0.3">
      <c r="F235" s="1">
        <v>2021</v>
      </c>
      <c r="G235" s="1" t="s">
        <v>40</v>
      </c>
      <c r="H235" s="1" t="s">
        <v>14</v>
      </c>
      <c r="I235" s="10" t="s">
        <v>20</v>
      </c>
      <c r="J235" s="9">
        <v>78</v>
      </c>
      <c r="K235" s="9">
        <v>4577.2</v>
      </c>
      <c r="L235" s="9">
        <v>5126.4639999999999</v>
      </c>
      <c r="M235" s="8">
        <v>915.44</v>
      </c>
      <c r="N235" s="7" t="s">
        <v>10</v>
      </c>
      <c r="P235" s="4" t="s">
        <v>100</v>
      </c>
      <c r="Q235" s="4">
        <v>2020</v>
      </c>
      <c r="R235" s="4" t="s">
        <v>32</v>
      </c>
      <c r="S235" s="4" t="s">
        <v>92</v>
      </c>
      <c r="T235" s="4" t="s">
        <v>93</v>
      </c>
      <c r="U235" s="4" t="s">
        <v>94</v>
      </c>
      <c r="V235" s="4" t="s">
        <v>95</v>
      </c>
      <c r="W235" s="4" t="s">
        <v>96</v>
      </c>
      <c r="X235" s="4" t="s">
        <v>99</v>
      </c>
      <c r="Y235" s="4">
        <v>769</v>
      </c>
      <c r="Z235" s="4">
        <v>1099.67</v>
      </c>
    </row>
    <row r="236" spans="6:26" ht="18" customHeight="1" x14ac:dyDescent="0.3">
      <c r="F236" s="1">
        <v>2021</v>
      </c>
      <c r="G236" s="1" t="s">
        <v>40</v>
      </c>
      <c r="H236" s="1" t="s">
        <v>14</v>
      </c>
      <c r="I236" s="10" t="s">
        <v>19</v>
      </c>
      <c r="J236" s="9">
        <v>76</v>
      </c>
      <c r="K236" s="9">
        <v>4576.8999999999996</v>
      </c>
      <c r="L236" s="9">
        <v>5126.1279999999997</v>
      </c>
      <c r="M236" s="8">
        <v>915.38</v>
      </c>
      <c r="N236" s="7" t="s">
        <v>10</v>
      </c>
      <c r="P236" s="4" t="s">
        <v>98</v>
      </c>
      <c r="Q236" s="4">
        <v>2020</v>
      </c>
      <c r="R236" s="4" t="s">
        <v>32</v>
      </c>
      <c r="S236" s="4" t="s">
        <v>92</v>
      </c>
      <c r="T236" s="4" t="s">
        <v>93</v>
      </c>
      <c r="U236" s="4" t="s">
        <v>94</v>
      </c>
      <c r="V236" s="4" t="s">
        <v>95</v>
      </c>
      <c r="W236" s="4" t="s">
        <v>96</v>
      </c>
      <c r="X236" s="4" t="s">
        <v>97</v>
      </c>
      <c r="Y236" s="4">
        <v>237</v>
      </c>
      <c r="Z236" s="4">
        <v>338.90999999999997</v>
      </c>
    </row>
    <row r="237" spans="6:26" ht="18" customHeight="1" x14ac:dyDescent="0.3">
      <c r="F237" s="1">
        <v>2021</v>
      </c>
      <c r="G237" s="1" t="s">
        <v>40</v>
      </c>
      <c r="H237" s="1" t="s">
        <v>14</v>
      </c>
      <c r="I237" s="10" t="s">
        <v>18</v>
      </c>
      <c r="J237" s="9">
        <v>46</v>
      </c>
      <c r="K237" s="9">
        <v>200</v>
      </c>
      <c r="L237" s="9">
        <v>224</v>
      </c>
      <c r="M237" s="8">
        <v>40</v>
      </c>
      <c r="N237" s="7" t="s">
        <v>10</v>
      </c>
      <c r="P237" s="4" t="s">
        <v>98</v>
      </c>
      <c r="Q237" s="4">
        <v>2020</v>
      </c>
      <c r="R237" s="4" t="s">
        <v>32</v>
      </c>
      <c r="S237" s="4" t="s">
        <v>92</v>
      </c>
      <c r="T237" s="4" t="s">
        <v>93</v>
      </c>
      <c r="U237" s="4" t="s">
        <v>94</v>
      </c>
      <c r="V237" s="4" t="s">
        <v>95</v>
      </c>
      <c r="W237" s="4" t="s">
        <v>96</v>
      </c>
      <c r="X237" s="4" t="s">
        <v>97</v>
      </c>
      <c r="Y237" s="4">
        <v>231</v>
      </c>
      <c r="Z237" s="4">
        <v>330.33</v>
      </c>
    </row>
    <row r="238" spans="6:26" ht="18" customHeight="1" x14ac:dyDescent="0.3">
      <c r="F238" s="1">
        <v>2021</v>
      </c>
      <c r="G238" s="1" t="s">
        <v>40</v>
      </c>
      <c r="H238" s="1" t="s">
        <v>14</v>
      </c>
      <c r="I238" s="10" t="s">
        <v>17</v>
      </c>
      <c r="J238" s="9">
        <v>34</v>
      </c>
      <c r="K238" s="9">
        <v>4576.8</v>
      </c>
      <c r="L238" s="9">
        <v>5126.0160000000005</v>
      </c>
      <c r="M238" s="8">
        <v>915.36000000000013</v>
      </c>
      <c r="N238" s="7" t="s">
        <v>10</v>
      </c>
      <c r="P238" s="4" t="s">
        <v>100</v>
      </c>
      <c r="Q238" s="4">
        <v>2020</v>
      </c>
      <c r="R238" s="4" t="s">
        <v>32</v>
      </c>
      <c r="S238" s="4" t="s">
        <v>92</v>
      </c>
      <c r="T238" s="4" t="s">
        <v>93</v>
      </c>
      <c r="U238" s="4" t="s">
        <v>94</v>
      </c>
      <c r="V238" s="4" t="s">
        <v>95</v>
      </c>
      <c r="W238" s="4" t="s">
        <v>96</v>
      </c>
      <c r="X238" s="4" t="s">
        <v>99</v>
      </c>
      <c r="Y238" s="4">
        <v>201</v>
      </c>
      <c r="Z238" s="4">
        <v>287.43</v>
      </c>
    </row>
    <row r="239" spans="6:26" ht="18" customHeight="1" x14ac:dyDescent="0.3">
      <c r="F239" s="1">
        <v>2021</v>
      </c>
      <c r="G239" s="1" t="s">
        <v>40</v>
      </c>
      <c r="H239" s="1" t="s">
        <v>16</v>
      </c>
      <c r="I239" s="11" t="s">
        <v>15</v>
      </c>
      <c r="J239" s="8">
        <v>7</v>
      </c>
      <c r="K239" s="8">
        <v>200</v>
      </c>
      <c r="L239" s="8">
        <v>224</v>
      </c>
      <c r="M239" s="8">
        <v>40</v>
      </c>
      <c r="N239" s="7" t="s">
        <v>10</v>
      </c>
      <c r="P239" s="4" t="s">
        <v>98</v>
      </c>
      <c r="Q239" s="4">
        <v>2020</v>
      </c>
      <c r="R239" s="4" t="s">
        <v>32</v>
      </c>
      <c r="S239" s="4" t="s">
        <v>92</v>
      </c>
      <c r="T239" s="4" t="s">
        <v>93</v>
      </c>
      <c r="U239" s="4" t="s">
        <v>94</v>
      </c>
      <c r="V239" s="4" t="s">
        <v>95</v>
      </c>
      <c r="W239" s="4" t="s">
        <v>96</v>
      </c>
      <c r="X239" s="4" t="s">
        <v>99</v>
      </c>
      <c r="Y239" s="4">
        <v>756</v>
      </c>
      <c r="Z239" s="4">
        <v>526.24</v>
      </c>
    </row>
    <row r="240" spans="6:26" ht="18" customHeight="1" x14ac:dyDescent="0.3">
      <c r="F240" s="1">
        <v>2021</v>
      </c>
      <c r="G240" s="1" t="s">
        <v>40</v>
      </c>
      <c r="H240" s="1" t="s">
        <v>14</v>
      </c>
      <c r="I240" s="10" t="s">
        <v>13</v>
      </c>
      <c r="J240" s="9">
        <v>3</v>
      </c>
      <c r="K240" s="9">
        <v>4577.3</v>
      </c>
      <c r="L240" s="9">
        <v>5126.576</v>
      </c>
      <c r="M240" s="8">
        <v>915.46</v>
      </c>
      <c r="N240" s="7" t="s">
        <v>10</v>
      </c>
      <c r="P240" s="4" t="s">
        <v>91</v>
      </c>
      <c r="Q240" s="4">
        <v>2020</v>
      </c>
      <c r="R240" s="4" t="s">
        <v>32</v>
      </c>
      <c r="S240" s="4" t="s">
        <v>92</v>
      </c>
      <c r="T240" s="4" t="s">
        <v>93</v>
      </c>
      <c r="U240" s="4" t="s">
        <v>94</v>
      </c>
      <c r="V240" s="4" t="s">
        <v>95</v>
      </c>
      <c r="W240" s="4" t="s">
        <v>96</v>
      </c>
      <c r="X240" s="4" t="s">
        <v>99</v>
      </c>
      <c r="Y240" s="4">
        <v>809</v>
      </c>
      <c r="Z240" s="4">
        <v>526.24</v>
      </c>
    </row>
    <row r="241" spans="6:26" ht="18" customHeight="1" x14ac:dyDescent="0.3">
      <c r="F241" s="1">
        <v>2021</v>
      </c>
      <c r="G241" s="1" t="s">
        <v>40</v>
      </c>
      <c r="H241" s="1" t="s">
        <v>11</v>
      </c>
      <c r="I241" s="10" t="s">
        <v>11</v>
      </c>
      <c r="J241" s="9">
        <v>2</v>
      </c>
      <c r="K241" s="9">
        <v>7920</v>
      </c>
      <c r="L241" s="9">
        <v>10296</v>
      </c>
      <c r="M241" s="8">
        <v>1584</v>
      </c>
      <c r="N241" s="7" t="s">
        <v>10</v>
      </c>
      <c r="P241" s="4" t="s">
        <v>91</v>
      </c>
      <c r="Q241" s="4">
        <v>2020</v>
      </c>
      <c r="R241" s="4" t="s">
        <v>32</v>
      </c>
      <c r="S241" s="4" t="s">
        <v>92</v>
      </c>
      <c r="T241" s="4" t="s">
        <v>93</v>
      </c>
      <c r="U241" s="4" t="s">
        <v>94</v>
      </c>
      <c r="V241" s="4" t="s">
        <v>95</v>
      </c>
      <c r="W241" s="4" t="s">
        <v>96</v>
      </c>
      <c r="X241" s="4" t="s">
        <v>99</v>
      </c>
      <c r="Y241" s="4">
        <v>199</v>
      </c>
      <c r="Z241" s="4">
        <v>284.57</v>
      </c>
    </row>
    <row r="242" spans="6:26" ht="18" customHeight="1" x14ac:dyDescent="0.3">
      <c r="F242" s="1">
        <v>2021</v>
      </c>
      <c r="G242" s="1" t="s">
        <v>39</v>
      </c>
      <c r="H242" s="1" t="s">
        <v>30</v>
      </c>
      <c r="I242" s="11" t="s">
        <v>31</v>
      </c>
      <c r="J242" s="8">
        <v>3566</v>
      </c>
      <c r="K242" s="8">
        <v>5492.76</v>
      </c>
      <c r="L242" s="8">
        <v>7140.5879999999997</v>
      </c>
      <c r="M242" s="8">
        <v>1098.5520000000001</v>
      </c>
      <c r="N242" s="7" t="s">
        <v>10</v>
      </c>
      <c r="P242" s="4" t="s">
        <v>91</v>
      </c>
      <c r="Q242" s="4">
        <v>2020</v>
      </c>
      <c r="R242" s="4" t="s">
        <v>32</v>
      </c>
      <c r="S242" s="4" t="s">
        <v>92</v>
      </c>
      <c r="T242" s="4" t="s">
        <v>93</v>
      </c>
      <c r="U242" s="4" t="s">
        <v>94</v>
      </c>
      <c r="V242" s="4" t="s">
        <v>95</v>
      </c>
      <c r="W242" s="4" t="s">
        <v>96</v>
      </c>
      <c r="X242" s="4" t="s">
        <v>99</v>
      </c>
      <c r="Y242" s="4">
        <v>247</v>
      </c>
      <c r="Z242" s="4">
        <v>353.21</v>
      </c>
    </row>
    <row r="243" spans="6:26" ht="18" customHeight="1" x14ac:dyDescent="0.3">
      <c r="F243" s="1">
        <v>2021</v>
      </c>
      <c r="G243" s="1" t="s">
        <v>39</v>
      </c>
      <c r="H243" s="1" t="s">
        <v>30</v>
      </c>
      <c r="I243" s="11" t="s">
        <v>29</v>
      </c>
      <c r="J243" s="8">
        <v>2498</v>
      </c>
      <c r="K243" s="8">
        <v>9600</v>
      </c>
      <c r="L243" s="8">
        <v>12480</v>
      </c>
      <c r="M243" s="8">
        <v>1920</v>
      </c>
      <c r="N243" s="7" t="s">
        <v>10</v>
      </c>
      <c r="P243" s="4" t="s">
        <v>100</v>
      </c>
      <c r="Q243" s="4">
        <v>2020</v>
      </c>
      <c r="R243" s="4" t="s">
        <v>32</v>
      </c>
      <c r="S243" s="4" t="s">
        <v>92</v>
      </c>
      <c r="T243" s="4" t="s">
        <v>93</v>
      </c>
      <c r="U243" s="4" t="s">
        <v>94</v>
      </c>
      <c r="V243" s="4" t="s">
        <v>95</v>
      </c>
      <c r="W243" s="4" t="s">
        <v>96</v>
      </c>
      <c r="X243" s="4" t="s">
        <v>99</v>
      </c>
      <c r="Y243" s="4">
        <v>169</v>
      </c>
      <c r="Z243" s="4">
        <v>241.67000000000002</v>
      </c>
    </row>
    <row r="244" spans="6:26" ht="18" customHeight="1" x14ac:dyDescent="0.3">
      <c r="F244" s="1">
        <v>2021</v>
      </c>
      <c r="G244" s="1" t="s">
        <v>39</v>
      </c>
      <c r="H244" s="1" t="s">
        <v>16</v>
      </c>
      <c r="I244" s="11" t="s">
        <v>28</v>
      </c>
      <c r="J244" s="8">
        <v>1245</v>
      </c>
      <c r="K244" s="8">
        <v>5492.6399999999994</v>
      </c>
      <c r="L244" s="8">
        <v>7140.4319999999989</v>
      </c>
      <c r="M244" s="8">
        <v>1098.528</v>
      </c>
      <c r="N244" s="7" t="s">
        <v>10</v>
      </c>
      <c r="P244" s="4" t="s">
        <v>91</v>
      </c>
      <c r="Q244" s="4">
        <v>2020</v>
      </c>
      <c r="R244" s="4" t="s">
        <v>32</v>
      </c>
      <c r="S244" s="4" t="s">
        <v>92</v>
      </c>
      <c r="T244" s="4" t="s">
        <v>93</v>
      </c>
      <c r="U244" s="4" t="s">
        <v>94</v>
      </c>
      <c r="V244" s="4" t="s">
        <v>95</v>
      </c>
      <c r="W244" s="4" t="s">
        <v>96</v>
      </c>
      <c r="X244" s="4" t="s">
        <v>97</v>
      </c>
      <c r="Y244" s="4">
        <v>239</v>
      </c>
      <c r="Z244" s="4">
        <v>341.77</v>
      </c>
    </row>
    <row r="245" spans="6:26" ht="18" customHeight="1" x14ac:dyDescent="0.3">
      <c r="F245" s="1">
        <v>2021</v>
      </c>
      <c r="G245" s="1" t="s">
        <v>39</v>
      </c>
      <c r="H245" s="1" t="s">
        <v>25</v>
      </c>
      <c r="I245" s="10" t="s">
        <v>27</v>
      </c>
      <c r="J245" s="9">
        <v>644</v>
      </c>
      <c r="K245" s="9">
        <v>6892.2</v>
      </c>
      <c r="L245" s="9">
        <v>8959.86</v>
      </c>
      <c r="M245" s="8">
        <v>1378.44</v>
      </c>
      <c r="N245" s="7" t="s">
        <v>10</v>
      </c>
      <c r="P245" s="4" t="s">
        <v>98</v>
      </c>
      <c r="Q245" s="4">
        <v>2020</v>
      </c>
      <c r="R245" s="4" t="s">
        <v>32</v>
      </c>
      <c r="S245" s="4" t="s">
        <v>92</v>
      </c>
      <c r="T245" s="4" t="s">
        <v>93</v>
      </c>
      <c r="U245" s="4" t="s">
        <v>94</v>
      </c>
      <c r="V245" s="4" t="s">
        <v>95</v>
      </c>
      <c r="W245" s="4" t="s">
        <v>96</v>
      </c>
      <c r="X245" s="4" t="s">
        <v>97</v>
      </c>
      <c r="Y245" s="4">
        <v>233</v>
      </c>
      <c r="Z245" s="4">
        <v>333.19</v>
      </c>
    </row>
    <row r="246" spans="6:26" ht="18" customHeight="1" x14ac:dyDescent="0.3">
      <c r="F246" s="1">
        <v>2021</v>
      </c>
      <c r="G246" s="1" t="s">
        <v>39</v>
      </c>
      <c r="H246" s="1" t="s">
        <v>23</v>
      </c>
      <c r="I246" s="10" t="s">
        <v>26</v>
      </c>
      <c r="J246" s="9">
        <v>643</v>
      </c>
      <c r="K246" s="9">
        <v>8400</v>
      </c>
      <c r="L246" s="9">
        <v>10920</v>
      </c>
      <c r="M246" s="8">
        <v>1680</v>
      </c>
      <c r="N246" s="7" t="s">
        <v>10</v>
      </c>
      <c r="P246" s="4" t="s">
        <v>100</v>
      </c>
      <c r="Q246" s="4">
        <v>2020</v>
      </c>
      <c r="R246" s="4" t="s">
        <v>32</v>
      </c>
      <c r="S246" s="4" t="s">
        <v>92</v>
      </c>
      <c r="T246" s="4" t="s">
        <v>93</v>
      </c>
      <c r="U246" s="4" t="s">
        <v>94</v>
      </c>
      <c r="V246" s="4" t="s">
        <v>95</v>
      </c>
      <c r="W246" s="4" t="s">
        <v>96</v>
      </c>
      <c r="X246" s="4" t="s">
        <v>97</v>
      </c>
      <c r="Y246" s="4">
        <v>227</v>
      </c>
      <c r="Z246" s="4">
        <v>324.61</v>
      </c>
    </row>
    <row r="247" spans="6:26" ht="18" customHeight="1" x14ac:dyDescent="0.3">
      <c r="F247" s="1">
        <v>2021</v>
      </c>
      <c r="G247" s="1" t="s">
        <v>39</v>
      </c>
      <c r="H247" s="1" t="s">
        <v>25</v>
      </c>
      <c r="I247" s="10" t="s">
        <v>24</v>
      </c>
      <c r="J247" s="9">
        <v>455</v>
      </c>
      <c r="K247" s="9">
        <v>5494.3200000000006</v>
      </c>
      <c r="L247" s="9">
        <v>7142.6160000000009</v>
      </c>
      <c r="M247" s="8">
        <v>1098.8640000000003</v>
      </c>
      <c r="N247" s="7" t="s">
        <v>10</v>
      </c>
      <c r="P247" s="4" t="s">
        <v>100</v>
      </c>
      <c r="Q247" s="4">
        <v>2020</v>
      </c>
      <c r="R247" s="4" t="s">
        <v>32</v>
      </c>
      <c r="S247" s="4" t="s">
        <v>92</v>
      </c>
      <c r="T247" s="4" t="s">
        <v>93</v>
      </c>
      <c r="U247" s="4" t="s">
        <v>94</v>
      </c>
      <c r="V247" s="4" t="s">
        <v>95</v>
      </c>
      <c r="W247" s="4" t="s">
        <v>96</v>
      </c>
      <c r="X247" s="4" t="s">
        <v>99</v>
      </c>
      <c r="Y247" s="4">
        <v>197</v>
      </c>
      <c r="Z247" s="4">
        <v>281.70999999999998</v>
      </c>
    </row>
    <row r="248" spans="6:26" ht="18" customHeight="1" x14ac:dyDescent="0.3">
      <c r="F248" s="1">
        <v>2021</v>
      </c>
      <c r="G248" s="1" t="s">
        <v>39</v>
      </c>
      <c r="H248" s="1" t="s">
        <v>23</v>
      </c>
      <c r="I248" s="10" t="s">
        <v>22</v>
      </c>
      <c r="J248" s="12">
        <v>345</v>
      </c>
      <c r="K248" s="12">
        <v>8400</v>
      </c>
      <c r="L248" s="12">
        <v>10920</v>
      </c>
      <c r="M248" s="8">
        <v>1680</v>
      </c>
      <c r="N248" s="7" t="s">
        <v>10</v>
      </c>
      <c r="P248" s="4" t="s">
        <v>100</v>
      </c>
      <c r="Q248" s="4">
        <v>2020</v>
      </c>
      <c r="R248" s="4" t="s">
        <v>32</v>
      </c>
      <c r="S248" s="4" t="s">
        <v>92</v>
      </c>
      <c r="T248" s="4" t="s">
        <v>93</v>
      </c>
      <c r="U248" s="4" t="s">
        <v>94</v>
      </c>
      <c r="V248" s="4" t="s">
        <v>95</v>
      </c>
      <c r="W248" s="4" t="s">
        <v>96</v>
      </c>
      <c r="X248" s="4" t="s">
        <v>99</v>
      </c>
      <c r="Y248" s="4">
        <v>245</v>
      </c>
      <c r="Z248" s="4">
        <v>350.35</v>
      </c>
    </row>
    <row r="249" spans="6:26" ht="18" customHeight="1" x14ac:dyDescent="0.3">
      <c r="F249" s="1">
        <v>2021</v>
      </c>
      <c r="G249" s="1" t="s">
        <v>39</v>
      </c>
      <c r="H249" s="1" t="s">
        <v>16</v>
      </c>
      <c r="I249" s="11" t="s">
        <v>21</v>
      </c>
      <c r="J249" s="8">
        <v>122</v>
      </c>
      <c r="K249" s="8">
        <v>120</v>
      </c>
      <c r="L249" s="8">
        <v>156</v>
      </c>
      <c r="M249" s="8">
        <v>24</v>
      </c>
      <c r="N249" s="7" t="s">
        <v>10</v>
      </c>
      <c r="P249" s="4" t="s">
        <v>101</v>
      </c>
      <c r="Q249" s="4">
        <v>2020</v>
      </c>
      <c r="R249" s="4" t="s">
        <v>32</v>
      </c>
      <c r="S249" s="4" t="s">
        <v>92</v>
      </c>
      <c r="T249" s="4" t="s">
        <v>93</v>
      </c>
      <c r="U249" s="4" t="s">
        <v>94</v>
      </c>
      <c r="V249" s="4" t="s">
        <v>95</v>
      </c>
      <c r="W249" s="4" t="s">
        <v>96</v>
      </c>
      <c r="X249" s="4" t="s">
        <v>99</v>
      </c>
      <c r="Y249" s="4">
        <v>778</v>
      </c>
      <c r="Z249" s="4">
        <v>1112.54</v>
      </c>
    </row>
    <row r="250" spans="6:26" ht="18" customHeight="1" x14ac:dyDescent="0.3">
      <c r="F250" s="1">
        <v>2021</v>
      </c>
      <c r="G250" s="1" t="s">
        <v>39</v>
      </c>
      <c r="H250" s="1" t="s">
        <v>14</v>
      </c>
      <c r="I250" s="10" t="s">
        <v>20</v>
      </c>
      <c r="J250" s="9">
        <v>78</v>
      </c>
      <c r="K250" s="9">
        <v>4577.2</v>
      </c>
      <c r="L250" s="9">
        <v>5126.4639999999999</v>
      </c>
      <c r="M250" s="8">
        <v>915.44</v>
      </c>
      <c r="N250" s="7" t="s">
        <v>10</v>
      </c>
      <c r="P250" s="4" t="s">
        <v>98</v>
      </c>
      <c r="Q250" s="4">
        <v>2020</v>
      </c>
      <c r="R250" s="4" t="s">
        <v>34</v>
      </c>
      <c r="S250" s="4" t="s">
        <v>92</v>
      </c>
      <c r="T250" s="4" t="s">
        <v>93</v>
      </c>
      <c r="U250" s="4" t="s">
        <v>94</v>
      </c>
      <c r="V250" s="4" t="s">
        <v>95</v>
      </c>
      <c r="W250" s="4" t="s">
        <v>96</v>
      </c>
      <c r="X250" s="4" t="s">
        <v>97</v>
      </c>
      <c r="Y250" s="4">
        <v>254</v>
      </c>
      <c r="Z250" s="4">
        <v>526.24</v>
      </c>
    </row>
    <row r="251" spans="6:26" ht="18" customHeight="1" x14ac:dyDescent="0.3">
      <c r="F251" s="1">
        <v>2021</v>
      </c>
      <c r="G251" s="1" t="s">
        <v>39</v>
      </c>
      <c r="H251" s="1" t="s">
        <v>14</v>
      </c>
      <c r="I251" s="10" t="s">
        <v>19</v>
      </c>
      <c r="J251" s="9">
        <v>76</v>
      </c>
      <c r="K251" s="9">
        <v>4576.8999999999996</v>
      </c>
      <c r="L251" s="9">
        <v>5126.1279999999997</v>
      </c>
      <c r="M251" s="8">
        <v>915.38</v>
      </c>
      <c r="N251" s="7" t="s">
        <v>10</v>
      </c>
      <c r="P251" s="4" t="s">
        <v>98</v>
      </c>
      <c r="Q251" s="4">
        <v>2020</v>
      </c>
      <c r="R251" s="4" t="s">
        <v>34</v>
      </c>
      <c r="S251" s="4" t="s">
        <v>92</v>
      </c>
      <c r="T251" s="4" t="s">
        <v>93</v>
      </c>
      <c r="U251" s="4" t="s">
        <v>94</v>
      </c>
      <c r="V251" s="4" t="s">
        <v>95</v>
      </c>
      <c r="W251" s="4" t="s">
        <v>96</v>
      </c>
      <c r="X251" s="4" t="s">
        <v>97</v>
      </c>
      <c r="Y251" s="4">
        <v>248</v>
      </c>
      <c r="Z251" s="4">
        <v>526.24</v>
      </c>
    </row>
    <row r="252" spans="6:26" ht="18" customHeight="1" x14ac:dyDescent="0.3">
      <c r="F252" s="1">
        <v>2021</v>
      </c>
      <c r="G252" s="1" t="s">
        <v>39</v>
      </c>
      <c r="H252" s="1" t="s">
        <v>14</v>
      </c>
      <c r="I252" s="10" t="s">
        <v>18</v>
      </c>
      <c r="J252" s="9">
        <v>46</v>
      </c>
      <c r="K252" s="9">
        <v>200</v>
      </c>
      <c r="L252" s="9">
        <v>224</v>
      </c>
      <c r="M252" s="8">
        <v>40</v>
      </c>
      <c r="N252" s="7" t="s">
        <v>10</v>
      </c>
      <c r="P252" s="4" t="s">
        <v>98</v>
      </c>
      <c r="Q252" s="4">
        <v>2020</v>
      </c>
      <c r="R252" s="4" t="s">
        <v>34</v>
      </c>
      <c r="S252" s="4" t="s">
        <v>92</v>
      </c>
      <c r="T252" s="4" t="s">
        <v>93</v>
      </c>
      <c r="U252" s="4" t="s">
        <v>94</v>
      </c>
      <c r="V252" s="4" t="s">
        <v>95</v>
      </c>
      <c r="W252" s="4" t="s">
        <v>96</v>
      </c>
      <c r="X252" s="4" t="s">
        <v>99</v>
      </c>
      <c r="Y252" s="4">
        <v>206</v>
      </c>
      <c r="Z252" s="4">
        <v>294.58</v>
      </c>
    </row>
    <row r="253" spans="6:26" ht="18" customHeight="1" x14ac:dyDescent="0.3">
      <c r="F253" s="1">
        <v>2021</v>
      </c>
      <c r="G253" s="1" t="s">
        <v>39</v>
      </c>
      <c r="H253" s="1" t="s">
        <v>14</v>
      </c>
      <c r="I253" s="10" t="s">
        <v>17</v>
      </c>
      <c r="J253" s="9">
        <v>34</v>
      </c>
      <c r="K253" s="9">
        <v>4576.8</v>
      </c>
      <c r="L253" s="9">
        <v>5126.0160000000005</v>
      </c>
      <c r="M253" s="8">
        <v>915.36000000000013</v>
      </c>
      <c r="N253" s="7" t="s">
        <v>10</v>
      </c>
      <c r="P253" s="4" t="s">
        <v>91</v>
      </c>
      <c r="Q253" s="4">
        <v>2020</v>
      </c>
      <c r="R253" s="4" t="s">
        <v>34</v>
      </c>
      <c r="S253" s="4" t="s">
        <v>92</v>
      </c>
      <c r="T253" s="4" t="s">
        <v>93</v>
      </c>
      <c r="U253" s="4" t="s">
        <v>94</v>
      </c>
      <c r="V253" s="4" t="s">
        <v>95</v>
      </c>
      <c r="W253" s="4" t="s">
        <v>96</v>
      </c>
      <c r="X253" s="4" t="s">
        <v>99</v>
      </c>
      <c r="Y253" s="4">
        <v>248</v>
      </c>
      <c r="Z253" s="4">
        <v>354.64</v>
      </c>
    </row>
    <row r="254" spans="6:26" ht="18" customHeight="1" x14ac:dyDescent="0.3">
      <c r="F254" s="1">
        <v>2021</v>
      </c>
      <c r="G254" s="1" t="s">
        <v>39</v>
      </c>
      <c r="H254" s="1" t="s">
        <v>16</v>
      </c>
      <c r="I254" s="11" t="s">
        <v>15</v>
      </c>
      <c r="J254" s="8">
        <v>7</v>
      </c>
      <c r="K254" s="8">
        <v>200</v>
      </c>
      <c r="L254" s="8">
        <v>224</v>
      </c>
      <c r="M254" s="8">
        <v>40</v>
      </c>
      <c r="N254" s="7" t="s">
        <v>10</v>
      </c>
      <c r="P254" s="4" t="s">
        <v>100</v>
      </c>
      <c r="Q254" s="4">
        <v>2020</v>
      </c>
      <c r="R254" s="4" t="s">
        <v>34</v>
      </c>
      <c r="S254" s="4" t="s">
        <v>92</v>
      </c>
      <c r="T254" s="4" t="s">
        <v>93</v>
      </c>
      <c r="U254" s="4" t="s">
        <v>94</v>
      </c>
      <c r="V254" s="4" t="s">
        <v>95</v>
      </c>
      <c r="W254" s="4" t="s">
        <v>96</v>
      </c>
      <c r="X254" s="4" t="s">
        <v>99</v>
      </c>
      <c r="Y254" s="4">
        <v>176</v>
      </c>
      <c r="Z254" s="4">
        <v>251.68</v>
      </c>
    </row>
    <row r="255" spans="6:26" ht="18" customHeight="1" x14ac:dyDescent="0.3">
      <c r="F255" s="1">
        <v>2021</v>
      </c>
      <c r="G255" s="1" t="s">
        <v>39</v>
      </c>
      <c r="H255" s="1" t="s">
        <v>14</v>
      </c>
      <c r="I255" s="10" t="s">
        <v>13</v>
      </c>
      <c r="J255" s="9">
        <v>3</v>
      </c>
      <c r="K255" s="9">
        <v>4577.3</v>
      </c>
      <c r="L255" s="9">
        <v>5126.576</v>
      </c>
      <c r="M255" s="8">
        <v>915.46</v>
      </c>
      <c r="N255" s="7" t="s">
        <v>10</v>
      </c>
      <c r="P255" s="4" t="s">
        <v>102</v>
      </c>
      <c r="Q255" s="4">
        <v>2020</v>
      </c>
      <c r="R255" s="4" t="s">
        <v>34</v>
      </c>
      <c r="S255" s="4" t="s">
        <v>92</v>
      </c>
      <c r="T255" s="4" t="s">
        <v>93</v>
      </c>
      <c r="U255" s="4" t="s">
        <v>94</v>
      </c>
      <c r="V255" s="4" t="s">
        <v>95</v>
      </c>
      <c r="W255" s="4" t="s">
        <v>96</v>
      </c>
      <c r="X255" s="4" t="s">
        <v>99</v>
      </c>
      <c r="Y255" s="4">
        <v>202</v>
      </c>
      <c r="Z255" s="4">
        <v>288.86</v>
      </c>
    </row>
    <row r="256" spans="6:26" ht="18" customHeight="1" x14ac:dyDescent="0.3">
      <c r="F256" s="1">
        <v>2021</v>
      </c>
      <c r="G256" s="1" t="s">
        <v>39</v>
      </c>
      <c r="H256" s="1" t="s">
        <v>11</v>
      </c>
      <c r="I256" s="10" t="s">
        <v>11</v>
      </c>
      <c r="J256" s="9">
        <v>2</v>
      </c>
      <c r="K256" s="9">
        <v>6600</v>
      </c>
      <c r="L256" s="9">
        <v>7392</v>
      </c>
      <c r="M256" s="8">
        <v>1320</v>
      </c>
      <c r="N256" s="7" t="s">
        <v>10</v>
      </c>
      <c r="P256" s="4" t="s">
        <v>98</v>
      </c>
      <c r="Q256" s="4">
        <v>2020</v>
      </c>
      <c r="R256" s="4" t="s">
        <v>34</v>
      </c>
      <c r="S256" s="4" t="s">
        <v>92</v>
      </c>
      <c r="T256" s="4" t="s">
        <v>93</v>
      </c>
      <c r="U256" s="4" t="s">
        <v>94</v>
      </c>
      <c r="V256" s="4" t="s">
        <v>95</v>
      </c>
      <c r="W256" s="4" t="s">
        <v>96</v>
      </c>
      <c r="X256" s="4" t="s">
        <v>99</v>
      </c>
      <c r="Y256" s="4">
        <v>250</v>
      </c>
      <c r="Z256" s="4">
        <v>357.5</v>
      </c>
    </row>
    <row r="257" spans="6:26" ht="18" customHeight="1" x14ac:dyDescent="0.3">
      <c r="F257" s="1">
        <v>2021</v>
      </c>
      <c r="G257" s="1" t="s">
        <v>38</v>
      </c>
      <c r="H257" s="1" t="s">
        <v>30</v>
      </c>
      <c r="I257" s="11" t="s">
        <v>31</v>
      </c>
      <c r="J257" s="8">
        <v>3566</v>
      </c>
      <c r="K257" s="8">
        <v>4577.3</v>
      </c>
      <c r="L257" s="8">
        <v>5126.576</v>
      </c>
      <c r="M257" s="8">
        <v>915.46</v>
      </c>
      <c r="N257" s="7" t="s">
        <v>10</v>
      </c>
      <c r="P257" s="4" t="s">
        <v>91</v>
      </c>
      <c r="Q257" s="4">
        <v>2020</v>
      </c>
      <c r="R257" s="4" t="s">
        <v>34</v>
      </c>
      <c r="S257" s="4" t="s">
        <v>92</v>
      </c>
      <c r="T257" s="4" t="s">
        <v>93</v>
      </c>
      <c r="U257" s="4" t="s">
        <v>94</v>
      </c>
      <c r="V257" s="4" t="s">
        <v>95</v>
      </c>
      <c r="W257" s="4" t="s">
        <v>96</v>
      </c>
      <c r="X257" s="4" t="s">
        <v>99</v>
      </c>
      <c r="Y257" s="4">
        <v>178</v>
      </c>
      <c r="Z257" s="4">
        <v>254.54</v>
      </c>
    </row>
    <row r="258" spans="6:26" ht="18" customHeight="1" x14ac:dyDescent="0.3">
      <c r="F258" s="1">
        <v>2021</v>
      </c>
      <c r="G258" s="1" t="s">
        <v>38</v>
      </c>
      <c r="H258" s="1" t="s">
        <v>30</v>
      </c>
      <c r="I258" s="11" t="s">
        <v>29</v>
      </c>
      <c r="J258" s="8">
        <v>2498</v>
      </c>
      <c r="K258" s="8">
        <v>8000</v>
      </c>
      <c r="L258" s="8">
        <v>8960</v>
      </c>
      <c r="M258" s="8">
        <v>1600</v>
      </c>
      <c r="N258" s="7" t="s">
        <v>10</v>
      </c>
      <c r="P258" s="4" t="s">
        <v>91</v>
      </c>
      <c r="Q258" s="4">
        <v>2020</v>
      </c>
      <c r="R258" s="4" t="s">
        <v>34</v>
      </c>
      <c r="S258" s="4" t="s">
        <v>92</v>
      </c>
      <c r="T258" s="4" t="s">
        <v>93</v>
      </c>
      <c r="U258" s="4" t="s">
        <v>94</v>
      </c>
      <c r="V258" s="4" t="s">
        <v>95</v>
      </c>
      <c r="W258" s="4" t="s">
        <v>96</v>
      </c>
      <c r="X258" s="4" t="s">
        <v>99</v>
      </c>
      <c r="Y258" s="4">
        <v>258</v>
      </c>
      <c r="Z258" s="4">
        <v>526.24</v>
      </c>
    </row>
    <row r="259" spans="6:26" ht="18" customHeight="1" x14ac:dyDescent="0.3">
      <c r="F259" s="1">
        <v>2021</v>
      </c>
      <c r="G259" s="1" t="s">
        <v>38</v>
      </c>
      <c r="H259" s="1" t="s">
        <v>16</v>
      </c>
      <c r="I259" s="11" t="s">
        <v>28</v>
      </c>
      <c r="J259" s="8">
        <v>1245</v>
      </c>
      <c r="K259" s="8">
        <v>4577.2</v>
      </c>
      <c r="L259" s="8">
        <v>5126.4639999999999</v>
      </c>
      <c r="M259" s="8">
        <v>915.44</v>
      </c>
      <c r="N259" s="7" t="s">
        <v>10</v>
      </c>
      <c r="P259" s="4" t="s">
        <v>91</v>
      </c>
      <c r="Q259" s="4">
        <v>2020</v>
      </c>
      <c r="R259" s="4" t="s">
        <v>34</v>
      </c>
      <c r="S259" s="4" t="s">
        <v>92</v>
      </c>
      <c r="T259" s="4" t="s">
        <v>93</v>
      </c>
      <c r="U259" s="4" t="s">
        <v>94</v>
      </c>
      <c r="V259" s="4" t="s">
        <v>95</v>
      </c>
      <c r="W259" s="4" t="s">
        <v>96</v>
      </c>
      <c r="X259" s="4" t="s">
        <v>99</v>
      </c>
      <c r="Y259" s="4">
        <v>252</v>
      </c>
      <c r="Z259" s="4">
        <v>526.24</v>
      </c>
    </row>
    <row r="260" spans="6:26" ht="18" customHeight="1" x14ac:dyDescent="0.3">
      <c r="F260" s="1">
        <v>2021</v>
      </c>
      <c r="G260" s="1" t="s">
        <v>38</v>
      </c>
      <c r="H260" s="1" t="s">
        <v>25</v>
      </c>
      <c r="I260" s="10" t="s">
        <v>27</v>
      </c>
      <c r="J260" s="9">
        <v>644</v>
      </c>
      <c r="K260" s="9">
        <v>5743.5</v>
      </c>
      <c r="L260" s="9">
        <v>6432.72</v>
      </c>
      <c r="M260" s="8">
        <v>1148.7</v>
      </c>
      <c r="N260" s="7" t="s">
        <v>10</v>
      </c>
      <c r="P260" s="4" t="s">
        <v>91</v>
      </c>
      <c r="Q260" s="4">
        <v>2020</v>
      </c>
      <c r="R260" s="4" t="s">
        <v>34</v>
      </c>
      <c r="S260" s="4" t="s">
        <v>92</v>
      </c>
      <c r="T260" s="4" t="s">
        <v>93</v>
      </c>
      <c r="U260" s="4" t="s">
        <v>94</v>
      </c>
      <c r="V260" s="4" t="s">
        <v>95</v>
      </c>
      <c r="W260" s="4" t="s">
        <v>96</v>
      </c>
      <c r="X260" s="4" t="s">
        <v>97</v>
      </c>
      <c r="Y260" s="4">
        <v>246</v>
      </c>
      <c r="Z260" s="4">
        <v>526.24</v>
      </c>
    </row>
    <row r="261" spans="6:26" ht="18" customHeight="1" x14ac:dyDescent="0.3">
      <c r="F261" s="1">
        <v>2021</v>
      </c>
      <c r="G261" s="1" t="s">
        <v>38</v>
      </c>
      <c r="H261" s="1" t="s">
        <v>23</v>
      </c>
      <c r="I261" s="10" t="s">
        <v>26</v>
      </c>
      <c r="J261" s="9">
        <v>643</v>
      </c>
      <c r="K261" s="9">
        <v>7000</v>
      </c>
      <c r="L261" s="9">
        <v>7840</v>
      </c>
      <c r="M261" s="8">
        <v>1400</v>
      </c>
      <c r="N261" s="7" t="s">
        <v>10</v>
      </c>
      <c r="P261" s="4" t="s">
        <v>100</v>
      </c>
      <c r="Q261" s="4">
        <v>2020</v>
      </c>
      <c r="R261" s="4" t="s">
        <v>34</v>
      </c>
      <c r="S261" s="4" t="s">
        <v>92</v>
      </c>
      <c r="T261" s="4" t="s">
        <v>93</v>
      </c>
      <c r="U261" s="4" t="s">
        <v>94</v>
      </c>
      <c r="V261" s="4" t="s">
        <v>95</v>
      </c>
      <c r="W261" s="4" t="s">
        <v>96</v>
      </c>
      <c r="X261" s="4" t="s">
        <v>99</v>
      </c>
      <c r="Y261" s="4">
        <v>682</v>
      </c>
      <c r="Z261" s="4">
        <v>975.26</v>
      </c>
    </row>
    <row r="262" spans="6:26" ht="18" customHeight="1" x14ac:dyDescent="0.3">
      <c r="F262" s="1">
        <v>2021</v>
      </c>
      <c r="G262" s="1" t="s">
        <v>38</v>
      </c>
      <c r="H262" s="1" t="s">
        <v>25</v>
      </c>
      <c r="I262" s="10" t="s">
        <v>24</v>
      </c>
      <c r="J262" s="9">
        <v>455</v>
      </c>
      <c r="K262" s="9">
        <v>4578.6000000000004</v>
      </c>
      <c r="L262" s="9">
        <v>5128.0320000000002</v>
      </c>
      <c r="M262" s="8">
        <v>915.72000000000014</v>
      </c>
      <c r="N262" s="7" t="s">
        <v>10</v>
      </c>
      <c r="P262" s="4" t="s">
        <v>98</v>
      </c>
      <c r="Q262" s="4">
        <v>2020</v>
      </c>
      <c r="R262" s="4" t="s">
        <v>34</v>
      </c>
      <c r="S262" s="4" t="s">
        <v>92</v>
      </c>
      <c r="T262" s="4" t="s">
        <v>93</v>
      </c>
      <c r="U262" s="4" t="s">
        <v>94</v>
      </c>
      <c r="V262" s="4" t="s">
        <v>95</v>
      </c>
      <c r="W262" s="4" t="s">
        <v>96</v>
      </c>
      <c r="X262" s="4" t="s">
        <v>99</v>
      </c>
      <c r="Y262" s="4">
        <v>715</v>
      </c>
      <c r="Z262" s="4">
        <v>1022.45</v>
      </c>
    </row>
    <row r="263" spans="6:26" ht="18" customHeight="1" x14ac:dyDescent="0.3">
      <c r="F263" s="1">
        <v>2021</v>
      </c>
      <c r="G263" s="1" t="s">
        <v>38</v>
      </c>
      <c r="H263" s="1" t="s">
        <v>23</v>
      </c>
      <c r="I263" s="10" t="s">
        <v>22</v>
      </c>
      <c r="J263" s="12">
        <v>345</v>
      </c>
      <c r="K263" s="12">
        <v>7000</v>
      </c>
      <c r="L263" s="12">
        <v>7840</v>
      </c>
      <c r="M263" s="8">
        <v>1400</v>
      </c>
      <c r="N263" s="7" t="s">
        <v>10</v>
      </c>
      <c r="P263" s="4" t="s">
        <v>98</v>
      </c>
      <c r="Q263" s="4">
        <v>2020</v>
      </c>
      <c r="R263" s="4" t="s">
        <v>34</v>
      </c>
      <c r="S263" s="4" t="s">
        <v>92</v>
      </c>
      <c r="T263" s="4" t="s">
        <v>93</v>
      </c>
      <c r="U263" s="4" t="s">
        <v>94</v>
      </c>
      <c r="V263" s="4" t="s">
        <v>95</v>
      </c>
      <c r="W263" s="4" t="s">
        <v>96</v>
      </c>
      <c r="X263" s="4" t="s">
        <v>99</v>
      </c>
      <c r="Y263" s="4">
        <v>255</v>
      </c>
      <c r="Z263" s="4">
        <v>364.65</v>
      </c>
    </row>
    <row r="264" spans="6:26" ht="18" customHeight="1" x14ac:dyDescent="0.3">
      <c r="F264" s="1">
        <v>2021</v>
      </c>
      <c r="G264" s="1" t="s">
        <v>38</v>
      </c>
      <c r="H264" s="1" t="s">
        <v>16</v>
      </c>
      <c r="I264" s="11" t="s">
        <v>21</v>
      </c>
      <c r="J264" s="8">
        <v>122</v>
      </c>
      <c r="K264" s="8">
        <v>100</v>
      </c>
      <c r="L264" s="8">
        <v>112</v>
      </c>
      <c r="M264" s="8">
        <v>20</v>
      </c>
      <c r="N264" s="7" t="s">
        <v>10</v>
      </c>
      <c r="P264" s="4" t="s">
        <v>98</v>
      </c>
      <c r="Q264" s="4">
        <v>2020</v>
      </c>
      <c r="R264" s="4" t="s">
        <v>34</v>
      </c>
      <c r="S264" s="4" t="s">
        <v>92</v>
      </c>
      <c r="T264" s="4" t="s">
        <v>93</v>
      </c>
      <c r="U264" s="4" t="s">
        <v>94</v>
      </c>
      <c r="V264" s="4" t="s">
        <v>95</v>
      </c>
      <c r="W264" s="4" t="s">
        <v>96</v>
      </c>
      <c r="X264" s="4" t="s">
        <v>99</v>
      </c>
      <c r="Y264" s="4">
        <v>249</v>
      </c>
      <c r="Z264" s="4">
        <v>356.07</v>
      </c>
    </row>
    <row r="265" spans="6:26" ht="18" customHeight="1" x14ac:dyDescent="0.3">
      <c r="F265" s="1">
        <v>2021</v>
      </c>
      <c r="G265" s="1" t="s">
        <v>38</v>
      </c>
      <c r="H265" s="1" t="s">
        <v>14</v>
      </c>
      <c r="I265" s="10" t="s">
        <v>20</v>
      </c>
      <c r="J265" s="9">
        <v>78</v>
      </c>
      <c r="K265" s="9">
        <v>4577.2</v>
      </c>
      <c r="L265" s="9">
        <v>5126.4639999999999</v>
      </c>
      <c r="M265" s="8">
        <v>915.44</v>
      </c>
      <c r="N265" s="7" t="s">
        <v>10</v>
      </c>
      <c r="P265" s="4" t="s">
        <v>91</v>
      </c>
      <c r="Q265" s="4">
        <v>2020</v>
      </c>
      <c r="R265" s="4" t="s">
        <v>34</v>
      </c>
      <c r="S265" s="4" t="s">
        <v>92</v>
      </c>
      <c r="T265" s="4" t="s">
        <v>93</v>
      </c>
      <c r="U265" s="4" t="s">
        <v>94</v>
      </c>
      <c r="V265" s="4" t="s">
        <v>95</v>
      </c>
      <c r="W265" s="4" t="s">
        <v>96</v>
      </c>
      <c r="X265" s="4" t="s">
        <v>97</v>
      </c>
      <c r="Y265" s="4">
        <v>243</v>
      </c>
      <c r="Z265" s="4">
        <v>347.49</v>
      </c>
    </row>
    <row r="266" spans="6:26" ht="18" customHeight="1" x14ac:dyDescent="0.3">
      <c r="F266" s="1">
        <v>2021</v>
      </c>
      <c r="G266" s="1" t="s">
        <v>38</v>
      </c>
      <c r="H266" s="1" t="s">
        <v>14</v>
      </c>
      <c r="I266" s="10" t="s">
        <v>19</v>
      </c>
      <c r="J266" s="9">
        <v>5034.5899999999992</v>
      </c>
      <c r="K266" s="9">
        <v>4576.8999999999996</v>
      </c>
      <c r="L266" s="9">
        <v>5126.1279999999997</v>
      </c>
      <c r="M266" s="8">
        <v>915.38</v>
      </c>
      <c r="N266" s="7" t="s">
        <v>10</v>
      </c>
      <c r="P266" s="4" t="s">
        <v>91</v>
      </c>
      <c r="Q266" s="4">
        <v>2020</v>
      </c>
      <c r="R266" s="4" t="s">
        <v>34</v>
      </c>
      <c r="S266" s="4" t="s">
        <v>92</v>
      </c>
      <c r="T266" s="4" t="s">
        <v>93</v>
      </c>
      <c r="U266" s="4" t="s">
        <v>94</v>
      </c>
      <c r="V266" s="4" t="s">
        <v>95</v>
      </c>
      <c r="W266" s="4" t="s">
        <v>96</v>
      </c>
      <c r="X266" s="4" t="s">
        <v>99</v>
      </c>
      <c r="Y266" s="4">
        <v>755</v>
      </c>
      <c r="Z266" s="4">
        <v>526.24</v>
      </c>
    </row>
    <row r="267" spans="6:26" ht="18" customHeight="1" x14ac:dyDescent="0.3">
      <c r="F267" s="1">
        <v>2021</v>
      </c>
      <c r="G267" s="1" t="s">
        <v>38</v>
      </c>
      <c r="H267" s="1" t="s">
        <v>14</v>
      </c>
      <c r="I267" s="10" t="s">
        <v>18</v>
      </c>
      <c r="J267" s="9">
        <v>220</v>
      </c>
      <c r="K267" s="9">
        <v>200</v>
      </c>
      <c r="L267" s="9">
        <v>224</v>
      </c>
      <c r="M267" s="8">
        <v>40</v>
      </c>
      <c r="N267" s="7" t="s">
        <v>10</v>
      </c>
      <c r="P267" s="4" t="s">
        <v>100</v>
      </c>
      <c r="Q267" s="4">
        <v>2020</v>
      </c>
      <c r="R267" s="4" t="s">
        <v>34</v>
      </c>
      <c r="S267" s="4" t="s">
        <v>92</v>
      </c>
      <c r="T267" s="4" t="s">
        <v>93</v>
      </c>
      <c r="U267" s="4" t="s">
        <v>94</v>
      </c>
      <c r="V267" s="4" t="s">
        <v>95</v>
      </c>
      <c r="W267" s="4" t="s">
        <v>96</v>
      </c>
      <c r="X267" s="4" t="s">
        <v>99</v>
      </c>
      <c r="Y267" s="4">
        <v>808</v>
      </c>
      <c r="Z267" s="4">
        <v>526.24</v>
      </c>
    </row>
    <row r="268" spans="6:26" ht="18" customHeight="1" x14ac:dyDescent="0.3">
      <c r="F268" s="1">
        <v>2021</v>
      </c>
      <c r="G268" s="1" t="s">
        <v>38</v>
      </c>
      <c r="H268" s="1" t="s">
        <v>14</v>
      </c>
      <c r="I268" s="10" t="s">
        <v>17</v>
      </c>
      <c r="J268" s="9">
        <v>5034.4800000000005</v>
      </c>
      <c r="K268" s="9">
        <v>4576.8</v>
      </c>
      <c r="L268" s="9">
        <v>5126.0160000000005</v>
      </c>
      <c r="M268" s="8">
        <v>915.36000000000013</v>
      </c>
      <c r="N268" s="7" t="s">
        <v>10</v>
      </c>
      <c r="P268" s="4" t="s">
        <v>91</v>
      </c>
      <c r="Q268" s="4">
        <v>2020</v>
      </c>
      <c r="R268" s="4" t="s">
        <v>34</v>
      </c>
      <c r="S268" s="4" t="s">
        <v>92</v>
      </c>
      <c r="T268" s="4" t="s">
        <v>93</v>
      </c>
      <c r="U268" s="4" t="s">
        <v>94</v>
      </c>
      <c r="V268" s="4" t="s">
        <v>95</v>
      </c>
      <c r="W268" s="4" t="s">
        <v>96</v>
      </c>
      <c r="X268" s="4" t="s">
        <v>99</v>
      </c>
      <c r="Y268" s="4">
        <v>205</v>
      </c>
      <c r="Z268" s="4">
        <v>293.14999999999998</v>
      </c>
    </row>
    <row r="269" spans="6:26" ht="18" customHeight="1" x14ac:dyDescent="0.3">
      <c r="F269" s="1">
        <v>2021</v>
      </c>
      <c r="G269" s="1" t="s">
        <v>38</v>
      </c>
      <c r="H269" s="1" t="s">
        <v>16</v>
      </c>
      <c r="I269" s="11" t="s">
        <v>15</v>
      </c>
      <c r="J269" s="8">
        <v>220</v>
      </c>
      <c r="K269" s="8">
        <v>200</v>
      </c>
      <c r="L269" s="8">
        <v>224</v>
      </c>
      <c r="M269" s="8">
        <v>40</v>
      </c>
      <c r="N269" s="7" t="s">
        <v>10</v>
      </c>
      <c r="P269" s="4" t="s">
        <v>91</v>
      </c>
      <c r="Q269" s="4">
        <v>2020</v>
      </c>
      <c r="R269" s="4" t="s">
        <v>34</v>
      </c>
      <c r="S269" s="4" t="s">
        <v>92</v>
      </c>
      <c r="T269" s="4" t="s">
        <v>93</v>
      </c>
      <c r="U269" s="4" t="s">
        <v>94</v>
      </c>
      <c r="V269" s="4" t="s">
        <v>95</v>
      </c>
      <c r="W269" s="4" t="s">
        <v>96</v>
      </c>
      <c r="X269" s="4" t="s">
        <v>99</v>
      </c>
      <c r="Y269" s="4">
        <v>253</v>
      </c>
      <c r="Z269" s="4">
        <v>361.78999999999996</v>
      </c>
    </row>
    <row r="270" spans="6:26" ht="18" customHeight="1" x14ac:dyDescent="0.3">
      <c r="F270" s="1">
        <v>2021</v>
      </c>
      <c r="G270" s="1" t="s">
        <v>38</v>
      </c>
      <c r="H270" s="1" t="s">
        <v>11</v>
      </c>
      <c r="I270" s="10" t="s">
        <v>11</v>
      </c>
      <c r="J270" s="9">
        <v>7260</v>
      </c>
      <c r="K270" s="9">
        <v>6600</v>
      </c>
      <c r="L270" s="9">
        <v>7392</v>
      </c>
      <c r="M270" s="8">
        <v>1320</v>
      </c>
      <c r="N270" s="7" t="s">
        <v>10</v>
      </c>
      <c r="P270" s="4" t="s">
        <v>102</v>
      </c>
      <c r="Q270" s="4">
        <v>2020</v>
      </c>
      <c r="R270" s="4" t="s">
        <v>34</v>
      </c>
      <c r="S270" s="4" t="s">
        <v>92</v>
      </c>
      <c r="T270" s="4" t="s">
        <v>93</v>
      </c>
      <c r="U270" s="4" t="s">
        <v>94</v>
      </c>
      <c r="V270" s="4" t="s">
        <v>95</v>
      </c>
      <c r="W270" s="4" t="s">
        <v>96</v>
      </c>
      <c r="X270" s="4" t="s">
        <v>99</v>
      </c>
      <c r="Y270" s="4">
        <v>175</v>
      </c>
      <c r="Z270" s="4">
        <v>250.25</v>
      </c>
    </row>
    <row r="271" spans="6:26" ht="18" customHeight="1" x14ac:dyDescent="0.3">
      <c r="F271" s="1">
        <v>2021</v>
      </c>
      <c r="G271" s="1" t="s">
        <v>38</v>
      </c>
      <c r="H271" s="1" t="s">
        <v>14</v>
      </c>
      <c r="I271" s="10" t="s">
        <v>13</v>
      </c>
      <c r="J271" s="9">
        <v>5035.0300000000007</v>
      </c>
      <c r="K271" s="9">
        <v>4577.3</v>
      </c>
      <c r="L271" s="9">
        <v>5126.576</v>
      </c>
      <c r="M271" s="8">
        <v>915.46</v>
      </c>
      <c r="N271" s="7" t="s">
        <v>10</v>
      </c>
      <c r="P271" s="4" t="s">
        <v>101</v>
      </c>
      <c r="Q271" s="4">
        <v>2020</v>
      </c>
      <c r="R271" s="4" t="s">
        <v>34</v>
      </c>
      <c r="S271" s="4" t="s">
        <v>92</v>
      </c>
      <c r="T271" s="4" t="s">
        <v>93</v>
      </c>
      <c r="U271" s="4" t="s">
        <v>94</v>
      </c>
      <c r="V271" s="4" t="s">
        <v>95</v>
      </c>
      <c r="W271" s="4" t="s">
        <v>96</v>
      </c>
      <c r="X271" s="4" t="s">
        <v>97</v>
      </c>
      <c r="Y271" s="4">
        <v>257</v>
      </c>
      <c r="Z271" s="4">
        <v>367.51</v>
      </c>
    </row>
    <row r="272" spans="6:26" ht="18" customHeight="1" x14ac:dyDescent="0.3">
      <c r="F272" s="1">
        <v>2021</v>
      </c>
      <c r="G272" s="1" t="s">
        <v>37</v>
      </c>
      <c r="H272" s="1" t="s">
        <v>30</v>
      </c>
      <c r="I272" s="11" t="s">
        <v>31</v>
      </c>
      <c r="J272" s="8">
        <v>5035.0300000000007</v>
      </c>
      <c r="K272" s="8">
        <v>4577.3</v>
      </c>
      <c r="L272" s="8">
        <v>5126.576</v>
      </c>
      <c r="M272" s="8">
        <v>915.46</v>
      </c>
      <c r="N272" s="7" t="s">
        <v>10</v>
      </c>
      <c r="P272" s="4" t="s">
        <v>101</v>
      </c>
      <c r="Q272" s="4">
        <v>2020</v>
      </c>
      <c r="R272" s="4" t="s">
        <v>34</v>
      </c>
      <c r="S272" s="4" t="s">
        <v>92</v>
      </c>
      <c r="T272" s="4" t="s">
        <v>93</v>
      </c>
      <c r="U272" s="4" t="s">
        <v>94</v>
      </c>
      <c r="V272" s="4" t="s">
        <v>95</v>
      </c>
      <c r="W272" s="4" t="s">
        <v>96</v>
      </c>
      <c r="X272" s="4" t="s">
        <v>97</v>
      </c>
      <c r="Y272" s="4">
        <v>251</v>
      </c>
      <c r="Z272" s="4">
        <v>358.93</v>
      </c>
    </row>
    <row r="273" spans="6:26" ht="18" customHeight="1" x14ac:dyDescent="0.3">
      <c r="F273" s="1">
        <v>2021</v>
      </c>
      <c r="G273" s="1" t="s">
        <v>37</v>
      </c>
      <c r="H273" s="1" t="s">
        <v>30</v>
      </c>
      <c r="I273" s="11" t="s">
        <v>29</v>
      </c>
      <c r="J273" s="8">
        <v>8800</v>
      </c>
      <c r="K273" s="8">
        <v>8000</v>
      </c>
      <c r="L273" s="8">
        <v>8960</v>
      </c>
      <c r="M273" s="8">
        <v>1600</v>
      </c>
      <c r="N273" s="7" t="s">
        <v>10</v>
      </c>
      <c r="P273" s="4" t="s">
        <v>98</v>
      </c>
      <c r="Q273" s="4">
        <v>2020</v>
      </c>
      <c r="R273" s="4" t="s">
        <v>34</v>
      </c>
      <c r="S273" s="4" t="s">
        <v>92</v>
      </c>
      <c r="T273" s="4" t="s">
        <v>93</v>
      </c>
      <c r="U273" s="4" t="s">
        <v>94</v>
      </c>
      <c r="V273" s="4" t="s">
        <v>95</v>
      </c>
      <c r="W273" s="4" t="s">
        <v>96</v>
      </c>
      <c r="X273" s="4" t="s">
        <v>97</v>
      </c>
      <c r="Y273" s="4">
        <v>245</v>
      </c>
      <c r="Z273" s="4">
        <v>350.35</v>
      </c>
    </row>
    <row r="274" spans="6:26" ht="18" customHeight="1" x14ac:dyDescent="0.3">
      <c r="F274" s="1">
        <v>2021</v>
      </c>
      <c r="G274" s="1" t="s">
        <v>37</v>
      </c>
      <c r="H274" s="1" t="s">
        <v>16</v>
      </c>
      <c r="I274" s="11" t="s">
        <v>28</v>
      </c>
      <c r="J274" s="8">
        <v>5034.92</v>
      </c>
      <c r="K274" s="8">
        <v>4577.2</v>
      </c>
      <c r="L274" s="8">
        <v>5126.4639999999999</v>
      </c>
      <c r="M274" s="8">
        <v>915.44</v>
      </c>
      <c r="N274" s="7" t="s">
        <v>10</v>
      </c>
      <c r="P274" s="4" t="s">
        <v>100</v>
      </c>
      <c r="Q274" s="4">
        <v>2020</v>
      </c>
      <c r="R274" s="4" t="s">
        <v>34</v>
      </c>
      <c r="S274" s="4" t="s">
        <v>92</v>
      </c>
      <c r="T274" s="4" t="s">
        <v>93</v>
      </c>
      <c r="U274" s="4" t="s">
        <v>94</v>
      </c>
      <c r="V274" s="4" t="s">
        <v>95</v>
      </c>
      <c r="W274" s="4" t="s">
        <v>96</v>
      </c>
      <c r="X274" s="4" t="s">
        <v>99</v>
      </c>
      <c r="Y274" s="4">
        <v>203</v>
      </c>
      <c r="Z274" s="4">
        <v>290.28999999999996</v>
      </c>
    </row>
    <row r="275" spans="6:26" ht="18" customHeight="1" x14ac:dyDescent="0.3">
      <c r="F275" s="1">
        <v>2021</v>
      </c>
      <c r="G275" s="1" t="s">
        <v>37</v>
      </c>
      <c r="H275" s="1" t="s">
        <v>25</v>
      </c>
      <c r="I275" s="10" t="s">
        <v>27</v>
      </c>
      <c r="J275" s="9">
        <v>644</v>
      </c>
      <c r="K275" s="9">
        <v>5743.5</v>
      </c>
      <c r="L275" s="9">
        <v>6432.72</v>
      </c>
      <c r="M275" s="8">
        <v>1148.7</v>
      </c>
      <c r="N275" s="7" t="s">
        <v>10</v>
      </c>
      <c r="P275" s="4" t="s">
        <v>91</v>
      </c>
      <c r="Q275" s="4">
        <v>2020</v>
      </c>
      <c r="R275" s="4" t="s">
        <v>34</v>
      </c>
      <c r="S275" s="4" t="s">
        <v>92</v>
      </c>
      <c r="T275" s="4" t="s">
        <v>93</v>
      </c>
      <c r="U275" s="4" t="s">
        <v>94</v>
      </c>
      <c r="V275" s="4" t="s">
        <v>95</v>
      </c>
      <c r="W275" s="4" t="s">
        <v>96</v>
      </c>
      <c r="X275" s="4" t="s">
        <v>99</v>
      </c>
      <c r="Y275" s="4">
        <v>251</v>
      </c>
      <c r="Z275" s="4">
        <v>358.93</v>
      </c>
    </row>
    <row r="276" spans="6:26" ht="18" customHeight="1" x14ac:dyDescent="0.3">
      <c r="F276" s="1">
        <v>2021</v>
      </c>
      <c r="G276" s="1" t="s">
        <v>37</v>
      </c>
      <c r="H276" s="1" t="s">
        <v>23</v>
      </c>
      <c r="I276" s="10" t="s">
        <v>26</v>
      </c>
      <c r="J276" s="9">
        <v>643</v>
      </c>
      <c r="K276" s="9">
        <v>7000</v>
      </c>
      <c r="L276" s="9">
        <v>7840</v>
      </c>
      <c r="M276" s="8">
        <v>1400</v>
      </c>
      <c r="N276" s="7" t="s">
        <v>10</v>
      </c>
      <c r="P276" s="4" t="s">
        <v>98</v>
      </c>
      <c r="Q276" s="4">
        <v>2020</v>
      </c>
      <c r="R276" s="4" t="s">
        <v>34</v>
      </c>
      <c r="S276" s="4" t="s">
        <v>92</v>
      </c>
      <c r="T276" s="4" t="s">
        <v>93</v>
      </c>
      <c r="U276" s="4" t="s">
        <v>94</v>
      </c>
      <c r="V276" s="4" t="s">
        <v>95</v>
      </c>
      <c r="W276" s="4" t="s">
        <v>96</v>
      </c>
      <c r="X276" s="4" t="s">
        <v>99</v>
      </c>
      <c r="Y276" s="4">
        <v>777</v>
      </c>
      <c r="Z276" s="4">
        <v>1111.1100000000001</v>
      </c>
    </row>
    <row r="277" spans="6:26" ht="18" customHeight="1" x14ac:dyDescent="0.3">
      <c r="F277" s="1">
        <v>2021</v>
      </c>
      <c r="G277" s="1" t="s">
        <v>37</v>
      </c>
      <c r="H277" s="1" t="s">
        <v>25</v>
      </c>
      <c r="I277" s="10" t="s">
        <v>24</v>
      </c>
      <c r="J277" s="9">
        <v>455</v>
      </c>
      <c r="K277" s="9">
        <v>4578.6000000000004</v>
      </c>
      <c r="L277" s="9">
        <v>5128.0320000000002</v>
      </c>
      <c r="M277" s="8">
        <v>915.72000000000014</v>
      </c>
      <c r="N277" s="7" t="s">
        <v>10</v>
      </c>
      <c r="P277" s="4" t="s">
        <v>91</v>
      </c>
      <c r="Q277" s="4">
        <v>2020</v>
      </c>
      <c r="R277" s="4" t="s">
        <v>35</v>
      </c>
      <c r="S277" s="4" t="s">
        <v>92</v>
      </c>
      <c r="T277" s="4" t="s">
        <v>93</v>
      </c>
      <c r="U277" s="4" t="s">
        <v>94</v>
      </c>
      <c r="V277" s="4" t="s">
        <v>95</v>
      </c>
      <c r="W277" s="4" t="s">
        <v>96</v>
      </c>
      <c r="X277" s="4" t="s">
        <v>97</v>
      </c>
      <c r="Y277" s="4">
        <v>272</v>
      </c>
      <c r="Z277" s="4">
        <v>526.24</v>
      </c>
    </row>
    <row r="278" spans="6:26" ht="18" customHeight="1" x14ac:dyDescent="0.3">
      <c r="F278" s="1">
        <v>2021</v>
      </c>
      <c r="G278" s="1" t="s">
        <v>37</v>
      </c>
      <c r="H278" s="1" t="s">
        <v>23</v>
      </c>
      <c r="I278" s="10" t="s">
        <v>22</v>
      </c>
      <c r="J278" s="12">
        <v>345</v>
      </c>
      <c r="K278" s="12">
        <v>7000</v>
      </c>
      <c r="L278" s="12">
        <v>7840</v>
      </c>
      <c r="M278" s="8">
        <v>1400</v>
      </c>
      <c r="N278" s="7" t="s">
        <v>10</v>
      </c>
      <c r="P278" s="4" t="s">
        <v>91</v>
      </c>
      <c r="Q278" s="4">
        <v>2020</v>
      </c>
      <c r="R278" s="4" t="s">
        <v>35</v>
      </c>
      <c r="S278" s="4" t="s">
        <v>92</v>
      </c>
      <c r="T278" s="4" t="s">
        <v>93</v>
      </c>
      <c r="U278" s="4" t="s">
        <v>94</v>
      </c>
      <c r="V278" s="4" t="s">
        <v>95</v>
      </c>
      <c r="W278" s="4" t="s">
        <v>96</v>
      </c>
      <c r="X278" s="4" t="s">
        <v>97</v>
      </c>
      <c r="Y278" s="4">
        <v>266</v>
      </c>
      <c r="Z278" s="4">
        <v>526.24</v>
      </c>
    </row>
    <row r="279" spans="6:26" ht="18" customHeight="1" x14ac:dyDescent="0.3">
      <c r="F279" s="1">
        <v>2021</v>
      </c>
      <c r="G279" s="1" t="s">
        <v>37</v>
      </c>
      <c r="H279" s="1" t="s">
        <v>16</v>
      </c>
      <c r="I279" s="11" t="s">
        <v>21</v>
      </c>
      <c r="J279" s="8">
        <v>122</v>
      </c>
      <c r="K279" s="8">
        <v>100</v>
      </c>
      <c r="L279" s="8">
        <v>112</v>
      </c>
      <c r="M279" s="8">
        <v>20</v>
      </c>
      <c r="N279" s="7" t="s">
        <v>10</v>
      </c>
      <c r="P279" s="4" t="s">
        <v>91</v>
      </c>
      <c r="Q279" s="4">
        <v>2020</v>
      </c>
      <c r="R279" s="4" t="s">
        <v>35</v>
      </c>
      <c r="S279" s="4" t="s">
        <v>92</v>
      </c>
      <c r="T279" s="4" t="s">
        <v>93</v>
      </c>
      <c r="U279" s="4" t="s">
        <v>94</v>
      </c>
      <c r="V279" s="4" t="s">
        <v>95</v>
      </c>
      <c r="W279" s="4" t="s">
        <v>96</v>
      </c>
      <c r="X279" s="4" t="s">
        <v>97</v>
      </c>
      <c r="Y279" s="4">
        <v>260</v>
      </c>
      <c r="Z279" s="4">
        <v>526.24</v>
      </c>
    </row>
    <row r="280" spans="6:26" ht="18" customHeight="1" x14ac:dyDescent="0.3">
      <c r="F280" s="1">
        <v>2021</v>
      </c>
      <c r="G280" s="1" t="s">
        <v>37</v>
      </c>
      <c r="H280" s="1" t="s">
        <v>14</v>
      </c>
      <c r="I280" s="10" t="s">
        <v>20</v>
      </c>
      <c r="J280" s="9">
        <v>78</v>
      </c>
      <c r="K280" s="9">
        <v>4577.2</v>
      </c>
      <c r="L280" s="9">
        <v>5126.4639999999999</v>
      </c>
      <c r="M280" s="8">
        <v>915.44</v>
      </c>
      <c r="N280" s="7" t="s">
        <v>10</v>
      </c>
      <c r="P280" s="4" t="s">
        <v>100</v>
      </c>
      <c r="Q280" s="4">
        <v>2020</v>
      </c>
      <c r="R280" s="4" t="s">
        <v>35</v>
      </c>
      <c r="S280" s="4" t="s">
        <v>92</v>
      </c>
      <c r="T280" s="4" t="s">
        <v>93</v>
      </c>
      <c r="U280" s="4" t="s">
        <v>94</v>
      </c>
      <c r="V280" s="4" t="s">
        <v>95</v>
      </c>
      <c r="W280" s="4" t="s">
        <v>96</v>
      </c>
      <c r="X280" s="4" t="s">
        <v>99</v>
      </c>
      <c r="Y280" s="4">
        <v>254</v>
      </c>
      <c r="Z280" s="4">
        <v>363.22</v>
      </c>
    </row>
    <row r="281" spans="6:26" ht="18" customHeight="1" x14ac:dyDescent="0.3">
      <c r="F281" s="1">
        <v>2021</v>
      </c>
      <c r="G281" s="1" t="s">
        <v>37</v>
      </c>
      <c r="H281" s="1" t="s">
        <v>14</v>
      </c>
      <c r="I281" s="10" t="s">
        <v>19</v>
      </c>
      <c r="J281" s="9">
        <v>76</v>
      </c>
      <c r="K281" s="9">
        <v>4576.8999999999996</v>
      </c>
      <c r="L281" s="9">
        <v>5126.1279999999997</v>
      </c>
      <c r="M281" s="8">
        <v>915.38</v>
      </c>
      <c r="N281" s="7" t="s">
        <v>10</v>
      </c>
      <c r="P281" s="4" t="s">
        <v>91</v>
      </c>
      <c r="Q281" s="4">
        <v>2020</v>
      </c>
      <c r="R281" s="4" t="s">
        <v>35</v>
      </c>
      <c r="S281" s="4" t="s">
        <v>92</v>
      </c>
      <c r="T281" s="4" t="s">
        <v>93</v>
      </c>
      <c r="U281" s="4" t="s">
        <v>94</v>
      </c>
      <c r="V281" s="4" t="s">
        <v>95</v>
      </c>
      <c r="W281" s="4" t="s">
        <v>96</v>
      </c>
      <c r="X281" s="4" t="s">
        <v>99</v>
      </c>
      <c r="Y281" s="4">
        <v>182</v>
      </c>
      <c r="Z281" s="4">
        <v>260.26</v>
      </c>
    </row>
    <row r="282" spans="6:26" ht="18" customHeight="1" x14ac:dyDescent="0.3">
      <c r="F282" s="1">
        <v>2021</v>
      </c>
      <c r="G282" s="1" t="s">
        <v>37</v>
      </c>
      <c r="H282" s="1" t="s">
        <v>14</v>
      </c>
      <c r="I282" s="10" t="s">
        <v>18</v>
      </c>
      <c r="J282" s="9">
        <v>46</v>
      </c>
      <c r="K282" s="9">
        <v>200</v>
      </c>
      <c r="L282" s="9">
        <v>224</v>
      </c>
      <c r="M282" s="8">
        <v>40</v>
      </c>
      <c r="N282" s="7" t="s">
        <v>10</v>
      </c>
      <c r="P282" s="4" t="s">
        <v>101</v>
      </c>
      <c r="Q282" s="4">
        <v>2020</v>
      </c>
      <c r="R282" s="4" t="s">
        <v>35</v>
      </c>
      <c r="S282" s="4" t="s">
        <v>92</v>
      </c>
      <c r="T282" s="4" t="s">
        <v>93</v>
      </c>
      <c r="U282" s="4" t="s">
        <v>94</v>
      </c>
      <c r="V282" s="4" t="s">
        <v>95</v>
      </c>
      <c r="W282" s="4" t="s">
        <v>96</v>
      </c>
      <c r="X282" s="4" t="s">
        <v>99</v>
      </c>
      <c r="Y282" s="4">
        <v>208</v>
      </c>
      <c r="Z282" s="4">
        <v>297.44</v>
      </c>
    </row>
    <row r="283" spans="6:26" ht="18" customHeight="1" x14ac:dyDescent="0.3">
      <c r="F283" s="1">
        <v>2021</v>
      </c>
      <c r="G283" s="1" t="s">
        <v>37</v>
      </c>
      <c r="H283" s="1" t="s">
        <v>14</v>
      </c>
      <c r="I283" s="10" t="s">
        <v>17</v>
      </c>
      <c r="J283" s="9">
        <v>34</v>
      </c>
      <c r="K283" s="9">
        <v>4576.8</v>
      </c>
      <c r="L283" s="9">
        <v>5126.0160000000005</v>
      </c>
      <c r="M283" s="8">
        <v>915.36000000000013</v>
      </c>
      <c r="N283" s="7" t="s">
        <v>10</v>
      </c>
      <c r="P283" s="4" t="s">
        <v>101</v>
      </c>
      <c r="Q283" s="4">
        <v>2020</v>
      </c>
      <c r="R283" s="4" t="s">
        <v>35</v>
      </c>
      <c r="S283" s="4" t="s">
        <v>92</v>
      </c>
      <c r="T283" s="4" t="s">
        <v>93</v>
      </c>
      <c r="U283" s="4" t="s">
        <v>94</v>
      </c>
      <c r="V283" s="4" t="s">
        <v>95</v>
      </c>
      <c r="W283" s="4" t="s">
        <v>96</v>
      </c>
      <c r="X283" s="4" t="s">
        <v>99</v>
      </c>
      <c r="Y283" s="4">
        <v>256</v>
      </c>
      <c r="Z283" s="4">
        <v>366.08</v>
      </c>
    </row>
    <row r="284" spans="6:26" ht="18" customHeight="1" x14ac:dyDescent="0.3">
      <c r="F284" s="1">
        <v>2021</v>
      </c>
      <c r="G284" s="1" t="s">
        <v>37</v>
      </c>
      <c r="H284" s="1" t="s">
        <v>16</v>
      </c>
      <c r="I284" s="11" t="s">
        <v>15</v>
      </c>
      <c r="J284" s="8">
        <v>7</v>
      </c>
      <c r="K284" s="8">
        <v>200</v>
      </c>
      <c r="L284" s="8">
        <v>224</v>
      </c>
      <c r="M284" s="8">
        <v>40</v>
      </c>
      <c r="N284" s="7" t="s">
        <v>10</v>
      </c>
      <c r="P284" s="4" t="s">
        <v>100</v>
      </c>
      <c r="Q284" s="4">
        <v>2020</v>
      </c>
      <c r="R284" s="4" t="s">
        <v>35</v>
      </c>
      <c r="S284" s="4" t="s">
        <v>92</v>
      </c>
      <c r="T284" s="4" t="s">
        <v>93</v>
      </c>
      <c r="U284" s="4" t="s">
        <v>94</v>
      </c>
      <c r="V284" s="4" t="s">
        <v>95</v>
      </c>
      <c r="W284" s="4" t="s">
        <v>96</v>
      </c>
      <c r="X284" s="4" t="s">
        <v>99</v>
      </c>
      <c r="Y284" s="4">
        <v>184</v>
      </c>
      <c r="Z284" s="4">
        <v>263.12</v>
      </c>
    </row>
    <row r="285" spans="6:26" ht="18" customHeight="1" x14ac:dyDescent="0.3">
      <c r="F285" s="1">
        <v>2021</v>
      </c>
      <c r="G285" s="1" t="s">
        <v>37</v>
      </c>
      <c r="H285" s="1" t="s">
        <v>14</v>
      </c>
      <c r="I285" s="10" t="s">
        <v>13</v>
      </c>
      <c r="J285" s="9">
        <v>3</v>
      </c>
      <c r="K285" s="9">
        <v>4577.3</v>
      </c>
      <c r="L285" s="9">
        <v>5126.576</v>
      </c>
      <c r="M285" s="8">
        <v>915.46</v>
      </c>
      <c r="N285" s="7" t="s">
        <v>10</v>
      </c>
      <c r="P285" s="4" t="s">
        <v>102</v>
      </c>
      <c r="Q285" s="4">
        <v>2020</v>
      </c>
      <c r="R285" s="4" t="s">
        <v>35</v>
      </c>
      <c r="S285" s="4" t="s">
        <v>92</v>
      </c>
      <c r="T285" s="4" t="s">
        <v>93</v>
      </c>
      <c r="U285" s="4" t="s">
        <v>94</v>
      </c>
      <c r="V285" s="4" t="s">
        <v>95</v>
      </c>
      <c r="W285" s="4" t="s">
        <v>96</v>
      </c>
      <c r="X285" s="4" t="s">
        <v>99</v>
      </c>
      <c r="Y285" s="4">
        <v>270</v>
      </c>
      <c r="Z285" s="4">
        <v>526.24</v>
      </c>
    </row>
    <row r="286" spans="6:26" ht="18" customHeight="1" x14ac:dyDescent="0.3">
      <c r="F286" s="1">
        <v>2021</v>
      </c>
      <c r="G286" s="1" t="s">
        <v>37</v>
      </c>
      <c r="H286" s="1" t="s">
        <v>11</v>
      </c>
      <c r="I286" s="10" t="s">
        <v>11</v>
      </c>
      <c r="J286" s="9">
        <v>2</v>
      </c>
      <c r="K286" s="9">
        <v>6600</v>
      </c>
      <c r="L286" s="9">
        <v>7392</v>
      </c>
      <c r="M286" s="8">
        <v>1320</v>
      </c>
      <c r="N286" s="7" t="s">
        <v>10</v>
      </c>
      <c r="P286" s="4" t="s">
        <v>91</v>
      </c>
      <c r="Q286" s="4">
        <v>2020</v>
      </c>
      <c r="R286" s="4" t="s">
        <v>35</v>
      </c>
      <c r="S286" s="4" t="s">
        <v>92</v>
      </c>
      <c r="T286" s="4" t="s">
        <v>93</v>
      </c>
      <c r="U286" s="4" t="s">
        <v>94</v>
      </c>
      <c r="V286" s="4" t="s">
        <v>95</v>
      </c>
      <c r="W286" s="4" t="s">
        <v>96</v>
      </c>
      <c r="X286" s="4" t="s">
        <v>99</v>
      </c>
      <c r="Y286" s="4">
        <v>264</v>
      </c>
      <c r="Z286" s="4">
        <v>526.24</v>
      </c>
    </row>
    <row r="287" spans="6:26" ht="18" customHeight="1" x14ac:dyDescent="0.3">
      <c r="F287" s="1">
        <v>2021</v>
      </c>
      <c r="G287" s="1" t="s">
        <v>36</v>
      </c>
      <c r="H287" s="1" t="s">
        <v>30</v>
      </c>
      <c r="I287" s="11" t="s">
        <v>31</v>
      </c>
      <c r="J287" s="8">
        <v>3566</v>
      </c>
      <c r="K287" s="8">
        <v>4577.3</v>
      </c>
      <c r="L287" s="8">
        <v>5126.576</v>
      </c>
      <c r="M287" s="8">
        <v>915.46</v>
      </c>
      <c r="N287" s="7" t="s">
        <v>10</v>
      </c>
      <c r="P287" s="4" t="s">
        <v>101</v>
      </c>
      <c r="Q287" s="4">
        <v>2020</v>
      </c>
      <c r="R287" s="4" t="s">
        <v>35</v>
      </c>
      <c r="S287" s="4" t="s">
        <v>92</v>
      </c>
      <c r="T287" s="4" t="s">
        <v>93</v>
      </c>
      <c r="U287" s="4" t="s">
        <v>94</v>
      </c>
      <c r="V287" s="4" t="s">
        <v>95</v>
      </c>
      <c r="W287" s="4" t="s">
        <v>96</v>
      </c>
      <c r="X287" s="4" t="s">
        <v>99</v>
      </c>
      <c r="Y287" s="4">
        <v>681</v>
      </c>
      <c r="Z287" s="4">
        <v>973.82999999999993</v>
      </c>
    </row>
    <row r="288" spans="6:26" ht="18" customHeight="1" x14ac:dyDescent="0.3">
      <c r="F288" s="1">
        <v>2021</v>
      </c>
      <c r="G288" s="1" t="s">
        <v>36</v>
      </c>
      <c r="H288" s="1" t="s">
        <v>30</v>
      </c>
      <c r="I288" s="11" t="s">
        <v>29</v>
      </c>
      <c r="J288" s="8">
        <v>2498</v>
      </c>
      <c r="K288" s="8">
        <v>8000</v>
      </c>
      <c r="L288" s="8">
        <v>8960</v>
      </c>
      <c r="M288" s="8">
        <v>1600</v>
      </c>
      <c r="N288" s="7" t="s">
        <v>10</v>
      </c>
      <c r="P288" s="4" t="s">
        <v>91</v>
      </c>
      <c r="Q288" s="4">
        <v>2020</v>
      </c>
      <c r="R288" s="4" t="s">
        <v>35</v>
      </c>
      <c r="S288" s="4" t="s">
        <v>92</v>
      </c>
      <c r="T288" s="4" t="s">
        <v>93</v>
      </c>
      <c r="U288" s="4" t="s">
        <v>94</v>
      </c>
      <c r="V288" s="4" t="s">
        <v>95</v>
      </c>
      <c r="W288" s="4" t="s">
        <v>96</v>
      </c>
      <c r="X288" s="4" t="s">
        <v>99</v>
      </c>
      <c r="Y288" s="4">
        <v>714</v>
      </c>
      <c r="Z288" s="4">
        <v>1021.02</v>
      </c>
    </row>
    <row r="289" spans="6:26" ht="18" customHeight="1" x14ac:dyDescent="0.3">
      <c r="F289" s="1">
        <v>2021</v>
      </c>
      <c r="G289" s="1" t="s">
        <v>36</v>
      </c>
      <c r="H289" s="1" t="s">
        <v>16</v>
      </c>
      <c r="I289" s="11" t="s">
        <v>28</v>
      </c>
      <c r="J289" s="8">
        <v>1245</v>
      </c>
      <c r="K289" s="8">
        <v>4577.2</v>
      </c>
      <c r="L289" s="8">
        <v>5126.4639999999999</v>
      </c>
      <c r="M289" s="8">
        <v>915.44</v>
      </c>
      <c r="N289" s="7" t="s">
        <v>10</v>
      </c>
      <c r="P289" s="4" t="s">
        <v>91</v>
      </c>
      <c r="Q289" s="4">
        <v>2020</v>
      </c>
      <c r="R289" s="4" t="s">
        <v>35</v>
      </c>
      <c r="S289" s="4" t="s">
        <v>92</v>
      </c>
      <c r="T289" s="4" t="s">
        <v>93</v>
      </c>
      <c r="U289" s="4" t="s">
        <v>94</v>
      </c>
      <c r="V289" s="4" t="s">
        <v>95</v>
      </c>
      <c r="W289" s="4" t="s">
        <v>96</v>
      </c>
      <c r="X289" s="4" t="s">
        <v>99</v>
      </c>
      <c r="Y289" s="4">
        <v>768</v>
      </c>
      <c r="Z289" s="4">
        <v>1098.24</v>
      </c>
    </row>
    <row r="290" spans="6:26" ht="18" customHeight="1" x14ac:dyDescent="0.3">
      <c r="F290" s="1">
        <v>2021</v>
      </c>
      <c r="G290" s="1" t="s">
        <v>36</v>
      </c>
      <c r="H290" s="1" t="s">
        <v>25</v>
      </c>
      <c r="I290" s="10" t="s">
        <v>27</v>
      </c>
      <c r="J290" s="9">
        <v>644</v>
      </c>
      <c r="K290" s="9">
        <v>5743.5</v>
      </c>
      <c r="L290" s="9">
        <v>6432.72</v>
      </c>
      <c r="M290" s="8">
        <v>1148.7</v>
      </c>
      <c r="N290" s="7" t="s">
        <v>10</v>
      </c>
      <c r="P290" s="4" t="s">
        <v>91</v>
      </c>
      <c r="Q290" s="4">
        <v>2020</v>
      </c>
      <c r="R290" s="4" t="s">
        <v>35</v>
      </c>
      <c r="S290" s="4" t="s">
        <v>92</v>
      </c>
      <c r="T290" s="4" t="s">
        <v>93</v>
      </c>
      <c r="U290" s="4" t="s">
        <v>94</v>
      </c>
      <c r="V290" s="4" t="s">
        <v>95</v>
      </c>
      <c r="W290" s="4" t="s">
        <v>96</v>
      </c>
      <c r="X290" s="4" t="s">
        <v>99</v>
      </c>
      <c r="Y290" s="4">
        <v>273</v>
      </c>
      <c r="Z290" s="4">
        <v>390.39</v>
      </c>
    </row>
    <row r="291" spans="6:26" ht="18" customHeight="1" x14ac:dyDescent="0.3">
      <c r="F291" s="1">
        <v>2021</v>
      </c>
      <c r="G291" s="1" t="s">
        <v>36</v>
      </c>
      <c r="H291" s="1" t="s">
        <v>23</v>
      </c>
      <c r="I291" s="10" t="s">
        <v>26</v>
      </c>
      <c r="J291" s="9">
        <v>643</v>
      </c>
      <c r="K291" s="9">
        <v>7000</v>
      </c>
      <c r="L291" s="9">
        <v>7840</v>
      </c>
      <c r="M291" s="8">
        <v>1400</v>
      </c>
      <c r="N291" s="7" t="s">
        <v>10</v>
      </c>
      <c r="P291" s="4" t="s">
        <v>101</v>
      </c>
      <c r="Q291" s="4">
        <v>2020</v>
      </c>
      <c r="R291" s="4" t="s">
        <v>35</v>
      </c>
      <c r="S291" s="4" t="s">
        <v>92</v>
      </c>
      <c r="T291" s="4" t="s">
        <v>93</v>
      </c>
      <c r="U291" s="4" t="s">
        <v>94</v>
      </c>
      <c r="V291" s="4" t="s">
        <v>95</v>
      </c>
      <c r="W291" s="4" t="s">
        <v>96</v>
      </c>
      <c r="X291" s="4" t="s">
        <v>99</v>
      </c>
      <c r="Y291" s="4">
        <v>267</v>
      </c>
      <c r="Z291" s="4">
        <v>381.81</v>
      </c>
    </row>
    <row r="292" spans="6:26" ht="18" customHeight="1" x14ac:dyDescent="0.3">
      <c r="F292" s="1">
        <v>2021</v>
      </c>
      <c r="G292" s="1" t="s">
        <v>36</v>
      </c>
      <c r="H292" s="1" t="s">
        <v>25</v>
      </c>
      <c r="I292" s="10" t="s">
        <v>24</v>
      </c>
      <c r="J292" s="9">
        <v>455</v>
      </c>
      <c r="K292" s="9">
        <v>5036.46</v>
      </c>
      <c r="L292" s="9">
        <v>5128.0320000000002</v>
      </c>
      <c r="M292" s="8">
        <v>1007.292</v>
      </c>
      <c r="N292" s="7" t="s">
        <v>10</v>
      </c>
      <c r="P292" s="4" t="s">
        <v>100</v>
      </c>
      <c r="Q292" s="4">
        <v>2020</v>
      </c>
      <c r="R292" s="4" t="s">
        <v>35</v>
      </c>
      <c r="S292" s="4" t="s">
        <v>92</v>
      </c>
      <c r="T292" s="4" t="s">
        <v>93</v>
      </c>
      <c r="U292" s="4" t="s">
        <v>94</v>
      </c>
      <c r="V292" s="4" t="s">
        <v>95</v>
      </c>
      <c r="W292" s="4" t="s">
        <v>96</v>
      </c>
      <c r="X292" s="4" t="s">
        <v>99</v>
      </c>
      <c r="Y292" s="4">
        <v>261</v>
      </c>
      <c r="Z292" s="4">
        <v>373.23</v>
      </c>
    </row>
    <row r="293" spans="6:26" ht="18" customHeight="1" x14ac:dyDescent="0.3">
      <c r="F293" s="1">
        <v>2021</v>
      </c>
      <c r="G293" s="1" t="s">
        <v>36</v>
      </c>
      <c r="H293" s="1" t="s">
        <v>23</v>
      </c>
      <c r="I293" s="10" t="s">
        <v>22</v>
      </c>
      <c r="J293" s="12">
        <v>345</v>
      </c>
      <c r="K293" s="12">
        <v>7700</v>
      </c>
      <c r="L293" s="12">
        <v>7840</v>
      </c>
      <c r="M293" s="8">
        <v>1540</v>
      </c>
      <c r="N293" s="7" t="s">
        <v>10</v>
      </c>
      <c r="P293" s="4" t="s">
        <v>91</v>
      </c>
      <c r="Q293" s="4">
        <v>2020</v>
      </c>
      <c r="R293" s="4" t="s">
        <v>35</v>
      </c>
      <c r="S293" s="4" t="s">
        <v>92</v>
      </c>
      <c r="T293" s="4" t="s">
        <v>93</v>
      </c>
      <c r="U293" s="4" t="s">
        <v>94</v>
      </c>
      <c r="V293" s="4" t="s">
        <v>95</v>
      </c>
      <c r="W293" s="4" t="s">
        <v>96</v>
      </c>
      <c r="X293" s="4" t="s">
        <v>99</v>
      </c>
      <c r="Y293" s="4">
        <v>207</v>
      </c>
      <c r="Z293" s="4">
        <v>296.01</v>
      </c>
    </row>
    <row r="294" spans="6:26" ht="18" customHeight="1" x14ac:dyDescent="0.3">
      <c r="F294" s="1">
        <v>2021</v>
      </c>
      <c r="G294" s="1" t="s">
        <v>36</v>
      </c>
      <c r="H294" s="1" t="s">
        <v>16</v>
      </c>
      <c r="I294" s="11" t="s">
        <v>21</v>
      </c>
      <c r="J294" s="8">
        <v>122</v>
      </c>
      <c r="K294" s="8">
        <v>110</v>
      </c>
      <c r="L294" s="8">
        <v>112</v>
      </c>
      <c r="M294" s="8">
        <v>22</v>
      </c>
      <c r="N294" s="7" t="s">
        <v>10</v>
      </c>
      <c r="P294" s="4" t="s">
        <v>91</v>
      </c>
      <c r="Q294" s="4">
        <v>2020</v>
      </c>
      <c r="R294" s="4" t="s">
        <v>35</v>
      </c>
      <c r="S294" s="4" t="s">
        <v>92</v>
      </c>
      <c r="T294" s="4" t="s">
        <v>93</v>
      </c>
      <c r="U294" s="4" t="s">
        <v>94</v>
      </c>
      <c r="V294" s="4" t="s">
        <v>95</v>
      </c>
      <c r="W294" s="4" t="s">
        <v>96</v>
      </c>
      <c r="X294" s="4" t="s">
        <v>99</v>
      </c>
      <c r="Y294" s="4">
        <v>754</v>
      </c>
      <c r="Z294" s="4">
        <v>526.24</v>
      </c>
    </row>
    <row r="295" spans="6:26" ht="18" customHeight="1" x14ac:dyDescent="0.3">
      <c r="F295" s="1">
        <v>2021</v>
      </c>
      <c r="G295" s="1" t="s">
        <v>36</v>
      </c>
      <c r="H295" s="1" t="s">
        <v>14</v>
      </c>
      <c r="I295" s="10" t="s">
        <v>20</v>
      </c>
      <c r="J295" s="9">
        <v>78</v>
      </c>
      <c r="K295" s="9">
        <v>5034.92</v>
      </c>
      <c r="L295" s="9">
        <v>5126.4639999999999</v>
      </c>
      <c r="M295" s="8">
        <v>1006.984</v>
      </c>
      <c r="N295" s="7" t="s">
        <v>10</v>
      </c>
      <c r="P295" s="4" t="s">
        <v>101</v>
      </c>
      <c r="Q295" s="4">
        <v>2020</v>
      </c>
      <c r="R295" s="4" t="s">
        <v>35</v>
      </c>
      <c r="S295" s="4" t="s">
        <v>92</v>
      </c>
      <c r="T295" s="4" t="s">
        <v>93</v>
      </c>
      <c r="U295" s="4" t="s">
        <v>94</v>
      </c>
      <c r="V295" s="4" t="s">
        <v>95</v>
      </c>
      <c r="W295" s="4" t="s">
        <v>96</v>
      </c>
      <c r="X295" s="4" t="s">
        <v>99</v>
      </c>
      <c r="Y295" s="4">
        <v>807</v>
      </c>
      <c r="Z295" s="4">
        <v>526.24</v>
      </c>
    </row>
    <row r="296" spans="6:26" ht="18" customHeight="1" x14ac:dyDescent="0.3">
      <c r="F296" s="1">
        <v>2021</v>
      </c>
      <c r="G296" s="1" t="s">
        <v>36</v>
      </c>
      <c r="H296" s="1" t="s">
        <v>14</v>
      </c>
      <c r="I296" s="10" t="s">
        <v>19</v>
      </c>
      <c r="J296" s="9">
        <v>76</v>
      </c>
      <c r="K296" s="9">
        <v>5034.5899999999992</v>
      </c>
      <c r="L296" s="9">
        <v>5126.1279999999997</v>
      </c>
      <c r="M296" s="8">
        <v>1006.9179999999999</v>
      </c>
      <c r="N296" s="7" t="s">
        <v>10</v>
      </c>
      <c r="P296" s="4" t="s">
        <v>100</v>
      </c>
      <c r="Q296" s="4">
        <v>2020</v>
      </c>
      <c r="R296" s="4" t="s">
        <v>35</v>
      </c>
      <c r="S296" s="4" t="s">
        <v>92</v>
      </c>
      <c r="T296" s="4" t="s">
        <v>93</v>
      </c>
      <c r="U296" s="4" t="s">
        <v>94</v>
      </c>
      <c r="V296" s="4" t="s">
        <v>95</v>
      </c>
      <c r="W296" s="4" t="s">
        <v>96</v>
      </c>
      <c r="X296" s="4" t="s">
        <v>99</v>
      </c>
      <c r="Y296" s="4">
        <v>211</v>
      </c>
      <c r="Z296" s="4">
        <v>301.73</v>
      </c>
    </row>
    <row r="297" spans="6:26" ht="18" customHeight="1" x14ac:dyDescent="0.3">
      <c r="F297" s="1">
        <v>2021</v>
      </c>
      <c r="G297" s="1" t="s">
        <v>36</v>
      </c>
      <c r="H297" s="1" t="s">
        <v>14</v>
      </c>
      <c r="I297" s="10" t="s">
        <v>18</v>
      </c>
      <c r="J297" s="9">
        <v>46</v>
      </c>
      <c r="K297" s="9">
        <v>230</v>
      </c>
      <c r="L297" s="9">
        <v>224</v>
      </c>
      <c r="M297" s="8">
        <v>46</v>
      </c>
      <c r="N297" s="7" t="s">
        <v>10</v>
      </c>
      <c r="P297" s="4" t="s">
        <v>101</v>
      </c>
      <c r="Q297" s="4">
        <v>2020</v>
      </c>
      <c r="R297" s="4" t="s">
        <v>35</v>
      </c>
      <c r="S297" s="4" t="s">
        <v>92</v>
      </c>
      <c r="T297" s="4" t="s">
        <v>93</v>
      </c>
      <c r="U297" s="4" t="s">
        <v>94</v>
      </c>
      <c r="V297" s="4" t="s">
        <v>95</v>
      </c>
      <c r="W297" s="4" t="s">
        <v>96</v>
      </c>
      <c r="X297" s="4" t="s">
        <v>99</v>
      </c>
      <c r="Y297" s="4">
        <v>181</v>
      </c>
      <c r="Z297" s="4">
        <v>258.83</v>
      </c>
    </row>
    <row r="298" spans="6:26" ht="18" customHeight="1" x14ac:dyDescent="0.3">
      <c r="F298" s="1">
        <v>2021</v>
      </c>
      <c r="G298" s="1" t="s">
        <v>36</v>
      </c>
      <c r="H298" s="1" t="s">
        <v>14</v>
      </c>
      <c r="I298" s="10" t="s">
        <v>17</v>
      </c>
      <c r="J298" s="9">
        <v>34</v>
      </c>
      <c r="K298" s="9">
        <v>5263.32</v>
      </c>
      <c r="L298" s="9">
        <v>5126.0160000000005</v>
      </c>
      <c r="M298" s="8">
        <v>1052.664</v>
      </c>
      <c r="N298" s="7" t="s">
        <v>10</v>
      </c>
      <c r="P298" s="4" t="s">
        <v>91</v>
      </c>
      <c r="Q298" s="4">
        <v>2020</v>
      </c>
      <c r="R298" s="4" t="s">
        <v>35</v>
      </c>
      <c r="S298" s="4" t="s">
        <v>92</v>
      </c>
      <c r="T298" s="4" t="s">
        <v>93</v>
      </c>
      <c r="U298" s="4" t="s">
        <v>94</v>
      </c>
      <c r="V298" s="4" t="s">
        <v>95</v>
      </c>
      <c r="W298" s="4" t="s">
        <v>96</v>
      </c>
      <c r="X298" s="4" t="s">
        <v>97</v>
      </c>
      <c r="Y298" s="4">
        <v>269</v>
      </c>
      <c r="Z298" s="4">
        <v>384.67</v>
      </c>
    </row>
    <row r="299" spans="6:26" ht="18" customHeight="1" x14ac:dyDescent="0.3">
      <c r="F299" s="1">
        <v>2021</v>
      </c>
      <c r="G299" s="1" t="s">
        <v>36</v>
      </c>
      <c r="H299" s="1" t="s">
        <v>16</v>
      </c>
      <c r="I299" s="11" t="s">
        <v>15</v>
      </c>
      <c r="J299" s="8">
        <v>7</v>
      </c>
      <c r="K299" s="8">
        <v>230</v>
      </c>
      <c r="L299" s="8">
        <v>224</v>
      </c>
      <c r="M299" s="8">
        <v>46</v>
      </c>
      <c r="N299" s="7" t="s">
        <v>33</v>
      </c>
      <c r="P299" s="4" t="s">
        <v>98</v>
      </c>
      <c r="Q299" s="4">
        <v>2020</v>
      </c>
      <c r="R299" s="4" t="s">
        <v>35</v>
      </c>
      <c r="S299" s="4" t="s">
        <v>92</v>
      </c>
      <c r="T299" s="4" t="s">
        <v>93</v>
      </c>
      <c r="U299" s="4" t="s">
        <v>94</v>
      </c>
      <c r="V299" s="4" t="s">
        <v>95</v>
      </c>
      <c r="W299" s="4" t="s">
        <v>96</v>
      </c>
      <c r="X299" s="4" t="s">
        <v>97</v>
      </c>
      <c r="Y299" s="4">
        <v>263</v>
      </c>
      <c r="Z299" s="4">
        <v>376.09000000000003</v>
      </c>
    </row>
    <row r="300" spans="6:26" ht="18" customHeight="1" x14ac:dyDescent="0.3">
      <c r="F300" s="1">
        <v>2021</v>
      </c>
      <c r="G300" s="1" t="s">
        <v>36</v>
      </c>
      <c r="H300" s="1" t="s">
        <v>14</v>
      </c>
      <c r="I300" s="10" t="s">
        <v>13</v>
      </c>
      <c r="J300" s="9">
        <v>3</v>
      </c>
      <c r="K300" s="9">
        <v>5263.8950000000004</v>
      </c>
      <c r="L300" s="9">
        <v>5126.576</v>
      </c>
      <c r="M300" s="8">
        <v>1052.7790000000002</v>
      </c>
      <c r="N300" s="7" t="s">
        <v>33</v>
      </c>
      <c r="P300" s="4" t="s">
        <v>91</v>
      </c>
      <c r="Q300" s="4">
        <v>2020</v>
      </c>
      <c r="R300" s="4" t="s">
        <v>35</v>
      </c>
      <c r="S300" s="4" t="s">
        <v>92</v>
      </c>
      <c r="T300" s="4" t="s">
        <v>93</v>
      </c>
      <c r="U300" s="4" t="s">
        <v>94</v>
      </c>
      <c r="V300" s="4" t="s">
        <v>95</v>
      </c>
      <c r="W300" s="4" t="s">
        <v>96</v>
      </c>
      <c r="X300" s="4" t="s">
        <v>99</v>
      </c>
      <c r="Y300" s="4">
        <v>209</v>
      </c>
      <c r="Z300" s="4">
        <v>298.87</v>
      </c>
    </row>
    <row r="301" spans="6:26" ht="18" customHeight="1" x14ac:dyDescent="0.3">
      <c r="F301" s="1">
        <v>2021</v>
      </c>
      <c r="G301" s="1" t="s">
        <v>36</v>
      </c>
      <c r="H301" s="1" t="s">
        <v>11</v>
      </c>
      <c r="I301" s="10" t="s">
        <v>11</v>
      </c>
      <c r="J301" s="9">
        <v>2</v>
      </c>
      <c r="K301" s="9">
        <v>7590</v>
      </c>
      <c r="L301" s="9">
        <v>7392</v>
      </c>
      <c r="M301" s="8">
        <v>1518</v>
      </c>
      <c r="N301" s="7" t="s">
        <v>33</v>
      </c>
      <c r="P301" s="4" t="s">
        <v>102</v>
      </c>
      <c r="Q301" s="4">
        <v>2020</v>
      </c>
      <c r="R301" s="4" t="s">
        <v>35</v>
      </c>
      <c r="S301" s="4" t="s">
        <v>92</v>
      </c>
      <c r="T301" s="4" t="s">
        <v>93</v>
      </c>
      <c r="U301" s="4" t="s">
        <v>94</v>
      </c>
      <c r="V301" s="4" t="s">
        <v>95</v>
      </c>
      <c r="W301" s="4" t="s">
        <v>96</v>
      </c>
      <c r="X301" s="4" t="s">
        <v>99</v>
      </c>
      <c r="Y301" s="4">
        <v>257</v>
      </c>
      <c r="Z301" s="4">
        <v>367.51</v>
      </c>
    </row>
    <row r="302" spans="6:26" ht="18" customHeight="1" x14ac:dyDescent="0.3">
      <c r="F302" s="1">
        <v>2021</v>
      </c>
      <c r="G302" s="1" t="s">
        <v>35</v>
      </c>
      <c r="H302" s="1" t="s">
        <v>30</v>
      </c>
      <c r="I302" s="11" t="s">
        <v>31</v>
      </c>
      <c r="J302" s="8">
        <v>3566</v>
      </c>
      <c r="K302" s="8">
        <v>5263.8950000000004</v>
      </c>
      <c r="L302" s="8">
        <v>5126.576</v>
      </c>
      <c r="M302" s="8">
        <v>1052.7790000000002</v>
      </c>
      <c r="N302" s="7" t="s">
        <v>33</v>
      </c>
      <c r="P302" s="4" t="s">
        <v>91</v>
      </c>
      <c r="Q302" s="4">
        <v>2020</v>
      </c>
      <c r="R302" s="4" t="s">
        <v>40</v>
      </c>
      <c r="S302" s="4" t="s">
        <v>104</v>
      </c>
      <c r="T302" s="4" t="s">
        <v>93</v>
      </c>
      <c r="U302" s="4" t="s">
        <v>94</v>
      </c>
      <c r="V302" s="4" t="s">
        <v>95</v>
      </c>
      <c r="W302" s="4" t="s">
        <v>96</v>
      </c>
      <c r="X302" s="4" t="s">
        <v>97</v>
      </c>
      <c r="Y302" s="4">
        <v>128</v>
      </c>
      <c r="Z302" s="4">
        <v>183.04</v>
      </c>
    </row>
    <row r="303" spans="6:26" ht="18" customHeight="1" x14ac:dyDescent="0.3">
      <c r="F303" s="1">
        <v>2021</v>
      </c>
      <c r="G303" s="1" t="s">
        <v>35</v>
      </c>
      <c r="H303" s="1" t="s">
        <v>30</v>
      </c>
      <c r="I303" s="11" t="s">
        <v>29</v>
      </c>
      <c r="J303" s="8">
        <v>2498</v>
      </c>
      <c r="K303" s="8">
        <v>8800</v>
      </c>
      <c r="L303" s="8">
        <v>8960</v>
      </c>
      <c r="M303" s="8">
        <v>1760</v>
      </c>
      <c r="N303" s="7" t="s">
        <v>33</v>
      </c>
      <c r="P303" s="4" t="s">
        <v>100</v>
      </c>
      <c r="Q303" s="4">
        <v>2020</v>
      </c>
      <c r="R303" s="4" t="s">
        <v>40</v>
      </c>
      <c r="S303" s="4" t="s">
        <v>104</v>
      </c>
      <c r="T303" s="4" t="s">
        <v>93</v>
      </c>
      <c r="U303" s="4" t="s">
        <v>94</v>
      </c>
      <c r="V303" s="4" t="s">
        <v>95</v>
      </c>
      <c r="W303" s="4" t="s">
        <v>96</v>
      </c>
      <c r="X303" s="4" t="s">
        <v>97</v>
      </c>
      <c r="Y303" s="4">
        <v>302</v>
      </c>
      <c r="Z303" s="4">
        <v>431.86</v>
      </c>
    </row>
    <row r="304" spans="6:26" ht="18" customHeight="1" x14ac:dyDescent="0.3">
      <c r="F304" s="1">
        <v>2021</v>
      </c>
      <c r="G304" s="1" t="s">
        <v>35</v>
      </c>
      <c r="H304" s="1" t="s">
        <v>16</v>
      </c>
      <c r="I304" s="11" t="s">
        <v>28</v>
      </c>
      <c r="J304" s="8">
        <v>1245</v>
      </c>
      <c r="K304" s="8">
        <v>5034.92</v>
      </c>
      <c r="L304" s="8">
        <v>5126.4639999999999</v>
      </c>
      <c r="M304" s="8">
        <v>1006.984</v>
      </c>
      <c r="N304" s="7" t="s">
        <v>33</v>
      </c>
      <c r="P304" s="4" t="s">
        <v>98</v>
      </c>
      <c r="Q304" s="4">
        <v>2020</v>
      </c>
      <c r="R304" s="4" t="s">
        <v>40</v>
      </c>
      <c r="S304" s="4" t="s">
        <v>104</v>
      </c>
      <c r="T304" s="4" t="s">
        <v>93</v>
      </c>
      <c r="U304" s="4" t="s">
        <v>94</v>
      </c>
      <c r="V304" s="4" t="s">
        <v>95</v>
      </c>
      <c r="W304" s="4" t="s">
        <v>96</v>
      </c>
      <c r="X304" s="4" t="s">
        <v>97</v>
      </c>
      <c r="Y304" s="4">
        <v>328</v>
      </c>
      <c r="Z304" s="4">
        <v>526.24</v>
      </c>
    </row>
    <row r="305" spans="6:26" ht="18" customHeight="1" x14ac:dyDescent="0.3">
      <c r="F305" s="1">
        <v>2021</v>
      </c>
      <c r="G305" s="1" t="s">
        <v>35</v>
      </c>
      <c r="H305" s="1" t="s">
        <v>25</v>
      </c>
      <c r="I305" s="10" t="s">
        <v>27</v>
      </c>
      <c r="J305" s="9">
        <v>644</v>
      </c>
      <c r="K305" s="9">
        <v>6317.85</v>
      </c>
      <c r="L305" s="9">
        <v>6432.72</v>
      </c>
      <c r="M305" s="8">
        <v>1263.5700000000002</v>
      </c>
      <c r="N305" s="7" t="s">
        <v>33</v>
      </c>
      <c r="P305" s="4" t="s">
        <v>91</v>
      </c>
      <c r="Q305" s="4">
        <v>2020</v>
      </c>
      <c r="R305" s="4" t="s">
        <v>40</v>
      </c>
      <c r="S305" s="4" t="s">
        <v>104</v>
      </c>
      <c r="T305" s="4" t="s">
        <v>93</v>
      </c>
      <c r="U305" s="4" t="s">
        <v>94</v>
      </c>
      <c r="V305" s="4" t="s">
        <v>95</v>
      </c>
      <c r="W305" s="4" t="s">
        <v>96</v>
      </c>
      <c r="X305" s="4" t="s">
        <v>97</v>
      </c>
      <c r="Y305" s="4">
        <v>130</v>
      </c>
      <c r="Z305" s="4">
        <v>526.24</v>
      </c>
    </row>
    <row r="306" spans="6:26" ht="18" customHeight="1" x14ac:dyDescent="0.3">
      <c r="F306" s="1">
        <v>2021</v>
      </c>
      <c r="G306" s="1" t="s">
        <v>35</v>
      </c>
      <c r="H306" s="1" t="s">
        <v>23</v>
      </c>
      <c r="I306" s="10" t="s">
        <v>26</v>
      </c>
      <c r="J306" s="9">
        <v>643</v>
      </c>
      <c r="K306" s="9">
        <v>7700</v>
      </c>
      <c r="L306" s="9">
        <v>7840</v>
      </c>
      <c r="M306" s="8">
        <v>1540</v>
      </c>
      <c r="N306" s="7" t="s">
        <v>33</v>
      </c>
      <c r="P306" s="4" t="s">
        <v>91</v>
      </c>
      <c r="Q306" s="4">
        <v>2020</v>
      </c>
      <c r="R306" s="4" t="s">
        <v>40</v>
      </c>
      <c r="S306" s="4" t="s">
        <v>104</v>
      </c>
      <c r="T306" s="4" t="s">
        <v>93</v>
      </c>
      <c r="U306" s="4" t="s">
        <v>94</v>
      </c>
      <c r="V306" s="4" t="s">
        <v>95</v>
      </c>
      <c r="W306" s="4" t="s">
        <v>96</v>
      </c>
      <c r="X306" s="4" t="s">
        <v>97</v>
      </c>
      <c r="Y306" s="4">
        <v>304</v>
      </c>
      <c r="Z306" s="4">
        <v>526.24</v>
      </c>
    </row>
    <row r="307" spans="6:26" ht="18" customHeight="1" x14ac:dyDescent="0.3">
      <c r="F307" s="1">
        <v>2021</v>
      </c>
      <c r="G307" s="1" t="s">
        <v>35</v>
      </c>
      <c r="H307" s="1" t="s">
        <v>25</v>
      </c>
      <c r="I307" s="10" t="s">
        <v>24</v>
      </c>
      <c r="J307" s="9">
        <v>455</v>
      </c>
      <c r="K307" s="9">
        <v>5036.46</v>
      </c>
      <c r="L307" s="9">
        <v>5128.0320000000002</v>
      </c>
      <c r="M307" s="8">
        <v>1007.292</v>
      </c>
      <c r="N307" s="7" t="s">
        <v>33</v>
      </c>
      <c r="P307" s="4" t="s">
        <v>98</v>
      </c>
      <c r="Q307" s="4">
        <v>2020</v>
      </c>
      <c r="R307" s="4" t="s">
        <v>40</v>
      </c>
      <c r="S307" s="4" t="s">
        <v>104</v>
      </c>
      <c r="T307" s="4" t="s">
        <v>93</v>
      </c>
      <c r="U307" s="4" t="s">
        <v>94</v>
      </c>
      <c r="V307" s="4" t="s">
        <v>95</v>
      </c>
      <c r="W307" s="4" t="s">
        <v>96</v>
      </c>
      <c r="X307" s="4" t="s">
        <v>97</v>
      </c>
      <c r="Y307" s="4">
        <v>989</v>
      </c>
      <c r="Z307" s="4">
        <v>1414.27</v>
      </c>
    </row>
    <row r="308" spans="6:26" ht="18" customHeight="1" x14ac:dyDescent="0.3">
      <c r="F308" s="1">
        <v>2021</v>
      </c>
      <c r="G308" s="1" t="s">
        <v>35</v>
      </c>
      <c r="H308" s="1" t="s">
        <v>23</v>
      </c>
      <c r="I308" s="10" t="s">
        <v>22</v>
      </c>
      <c r="J308" s="12">
        <v>345</v>
      </c>
      <c r="K308" s="12">
        <v>7700</v>
      </c>
      <c r="L308" s="12">
        <v>7840</v>
      </c>
      <c r="M308" s="8">
        <v>1540</v>
      </c>
      <c r="N308" s="7" t="s">
        <v>33</v>
      </c>
      <c r="P308" s="4" t="s">
        <v>91</v>
      </c>
      <c r="Q308" s="4">
        <v>2020</v>
      </c>
      <c r="R308" s="4" t="s">
        <v>40</v>
      </c>
      <c r="S308" s="4" t="s">
        <v>104</v>
      </c>
      <c r="T308" s="4" t="s">
        <v>93</v>
      </c>
      <c r="U308" s="4" t="s">
        <v>94</v>
      </c>
      <c r="V308" s="4" t="s">
        <v>95</v>
      </c>
      <c r="W308" s="4" t="s">
        <v>96</v>
      </c>
      <c r="X308" s="4" t="s">
        <v>97</v>
      </c>
      <c r="Y308" s="4">
        <v>1022</v>
      </c>
      <c r="Z308" s="4">
        <v>1461.46</v>
      </c>
    </row>
    <row r="309" spans="6:26" ht="18" customHeight="1" x14ac:dyDescent="0.3">
      <c r="F309" s="1">
        <v>2021</v>
      </c>
      <c r="G309" s="1" t="s">
        <v>35</v>
      </c>
      <c r="H309" s="1" t="s">
        <v>16</v>
      </c>
      <c r="I309" s="11" t="s">
        <v>21</v>
      </c>
      <c r="J309" s="8">
        <v>122</v>
      </c>
      <c r="K309" s="8">
        <v>110</v>
      </c>
      <c r="L309" s="8">
        <v>112</v>
      </c>
      <c r="M309" s="8">
        <v>22</v>
      </c>
      <c r="N309" s="7" t="s">
        <v>33</v>
      </c>
      <c r="P309" s="4" t="s">
        <v>100</v>
      </c>
      <c r="Q309" s="4">
        <v>2020</v>
      </c>
      <c r="R309" s="4" t="s">
        <v>40</v>
      </c>
      <c r="S309" s="4" t="s">
        <v>104</v>
      </c>
      <c r="T309" s="4" t="s">
        <v>93</v>
      </c>
      <c r="U309" s="4" t="s">
        <v>94</v>
      </c>
      <c r="V309" s="4" t="s">
        <v>95</v>
      </c>
      <c r="W309" s="4" t="s">
        <v>96</v>
      </c>
      <c r="X309" s="4" t="s">
        <v>97</v>
      </c>
      <c r="Y309" s="4">
        <v>300</v>
      </c>
      <c r="Z309" s="4">
        <v>429</v>
      </c>
    </row>
    <row r="310" spans="6:26" ht="18" customHeight="1" x14ac:dyDescent="0.3">
      <c r="F310" s="1">
        <v>2021</v>
      </c>
      <c r="G310" s="1" t="s">
        <v>35</v>
      </c>
      <c r="H310" s="1" t="s">
        <v>14</v>
      </c>
      <c r="I310" s="10" t="s">
        <v>20</v>
      </c>
      <c r="J310" s="9">
        <v>78</v>
      </c>
      <c r="K310" s="9">
        <v>5034.92</v>
      </c>
      <c r="L310" s="9">
        <v>5126.4639999999999</v>
      </c>
      <c r="M310" s="8">
        <v>1006.984</v>
      </c>
      <c r="N310" s="7" t="s">
        <v>33</v>
      </c>
      <c r="P310" s="4" t="s">
        <v>100</v>
      </c>
      <c r="Q310" s="4">
        <v>2020</v>
      </c>
      <c r="R310" s="4" t="s">
        <v>40</v>
      </c>
      <c r="S310" s="4" t="s">
        <v>104</v>
      </c>
      <c r="T310" s="4" t="s">
        <v>93</v>
      </c>
      <c r="U310" s="4" t="s">
        <v>94</v>
      </c>
      <c r="V310" s="4" t="s">
        <v>95</v>
      </c>
      <c r="W310" s="4" t="s">
        <v>96</v>
      </c>
      <c r="X310" s="4" t="s">
        <v>97</v>
      </c>
      <c r="Y310" s="4">
        <v>327</v>
      </c>
      <c r="Z310" s="4">
        <v>467.61</v>
      </c>
    </row>
    <row r="311" spans="6:26" ht="18" customHeight="1" x14ac:dyDescent="0.3">
      <c r="F311" s="1">
        <v>2021</v>
      </c>
      <c r="G311" s="1" t="s">
        <v>35</v>
      </c>
      <c r="H311" s="1" t="s">
        <v>14</v>
      </c>
      <c r="I311" s="10" t="s">
        <v>19</v>
      </c>
      <c r="J311" s="9">
        <v>76</v>
      </c>
      <c r="K311" s="9">
        <v>4576.8999999999996</v>
      </c>
      <c r="L311" s="9">
        <v>5126.1279999999997</v>
      </c>
      <c r="M311" s="8">
        <v>915.38</v>
      </c>
      <c r="N311" s="7" t="s">
        <v>33</v>
      </c>
      <c r="P311" s="4" t="s">
        <v>91</v>
      </c>
      <c r="Q311" s="4">
        <v>2020</v>
      </c>
      <c r="R311" s="4" t="s">
        <v>40</v>
      </c>
      <c r="S311" s="4" t="s">
        <v>104</v>
      </c>
      <c r="T311" s="4" t="s">
        <v>93</v>
      </c>
      <c r="U311" s="4" t="s">
        <v>94</v>
      </c>
      <c r="V311" s="4" t="s">
        <v>95</v>
      </c>
      <c r="W311" s="4" t="s">
        <v>96</v>
      </c>
      <c r="X311" s="4" t="s">
        <v>97</v>
      </c>
      <c r="Y311" s="4">
        <v>129</v>
      </c>
      <c r="Z311" s="4">
        <v>184.47</v>
      </c>
    </row>
    <row r="312" spans="6:26" ht="18" customHeight="1" x14ac:dyDescent="0.3">
      <c r="F312" s="1">
        <v>2021</v>
      </c>
      <c r="G312" s="1" t="s">
        <v>35</v>
      </c>
      <c r="H312" s="1" t="s">
        <v>14</v>
      </c>
      <c r="I312" s="10" t="s">
        <v>18</v>
      </c>
      <c r="J312" s="9">
        <v>46</v>
      </c>
      <c r="K312" s="9">
        <v>200</v>
      </c>
      <c r="L312" s="9">
        <v>224</v>
      </c>
      <c r="M312" s="8">
        <v>40</v>
      </c>
      <c r="N312" s="7" t="s">
        <v>33</v>
      </c>
      <c r="P312" s="4" t="s">
        <v>98</v>
      </c>
      <c r="Q312" s="4">
        <v>2020</v>
      </c>
      <c r="R312" s="4" t="s">
        <v>40</v>
      </c>
      <c r="S312" s="4" t="s">
        <v>104</v>
      </c>
      <c r="T312" s="4" t="s">
        <v>93</v>
      </c>
      <c r="U312" s="4" t="s">
        <v>94</v>
      </c>
      <c r="V312" s="4" t="s">
        <v>95</v>
      </c>
      <c r="W312" s="4" t="s">
        <v>96</v>
      </c>
      <c r="X312" s="4" t="s">
        <v>97</v>
      </c>
      <c r="Y312" s="4">
        <v>303</v>
      </c>
      <c r="Z312" s="4">
        <v>433.28999999999996</v>
      </c>
    </row>
    <row r="313" spans="6:26" ht="18" customHeight="1" x14ac:dyDescent="0.3">
      <c r="F313" s="1">
        <v>2021</v>
      </c>
      <c r="G313" s="1" t="s">
        <v>35</v>
      </c>
      <c r="H313" s="1" t="s">
        <v>14</v>
      </c>
      <c r="I313" s="10" t="s">
        <v>17</v>
      </c>
      <c r="J313" s="9">
        <v>34</v>
      </c>
      <c r="K313" s="9">
        <v>4576.8</v>
      </c>
      <c r="L313" s="9">
        <v>5126.0160000000005</v>
      </c>
      <c r="M313" s="8">
        <v>915.36000000000013</v>
      </c>
      <c r="N313" s="7" t="s">
        <v>33</v>
      </c>
      <c r="P313" s="4" t="s">
        <v>91</v>
      </c>
      <c r="Q313" s="4">
        <v>2020</v>
      </c>
      <c r="R313" s="4" t="s">
        <v>40</v>
      </c>
      <c r="S313" s="4" t="s">
        <v>104</v>
      </c>
      <c r="T313" s="4" t="s">
        <v>93</v>
      </c>
      <c r="U313" s="4" t="s">
        <v>94</v>
      </c>
      <c r="V313" s="4" t="s">
        <v>95</v>
      </c>
      <c r="W313" s="4" t="s">
        <v>96</v>
      </c>
      <c r="X313" s="4" t="s">
        <v>97</v>
      </c>
      <c r="Y313" s="4">
        <v>770</v>
      </c>
      <c r="Z313" s="4">
        <v>1101.0999999999999</v>
      </c>
    </row>
    <row r="314" spans="6:26" ht="18" customHeight="1" x14ac:dyDescent="0.3">
      <c r="F314" s="1">
        <v>2021</v>
      </c>
      <c r="G314" s="1" t="s">
        <v>35</v>
      </c>
      <c r="H314" s="1" t="s">
        <v>16</v>
      </c>
      <c r="I314" s="11" t="s">
        <v>15</v>
      </c>
      <c r="J314" s="8">
        <v>7</v>
      </c>
      <c r="K314" s="8">
        <v>200</v>
      </c>
      <c r="L314" s="8">
        <v>224</v>
      </c>
      <c r="M314" s="8">
        <v>40</v>
      </c>
      <c r="N314" s="7" t="s">
        <v>33</v>
      </c>
      <c r="P314" s="4" t="s">
        <v>98</v>
      </c>
      <c r="Q314" s="4">
        <v>2020</v>
      </c>
      <c r="R314" s="4" t="s">
        <v>40</v>
      </c>
      <c r="S314" s="4" t="s">
        <v>104</v>
      </c>
      <c r="T314" s="4" t="s">
        <v>93</v>
      </c>
      <c r="U314" s="4" t="s">
        <v>94</v>
      </c>
      <c r="V314" s="4" t="s">
        <v>95</v>
      </c>
      <c r="W314" s="4" t="s">
        <v>96</v>
      </c>
      <c r="X314" s="4" t="s">
        <v>97</v>
      </c>
      <c r="Y314" s="4">
        <v>857</v>
      </c>
      <c r="Z314" s="4">
        <v>1225.51</v>
      </c>
    </row>
    <row r="315" spans="6:26" ht="18" customHeight="1" x14ac:dyDescent="0.3">
      <c r="F315" s="1">
        <v>2021</v>
      </c>
      <c r="G315" s="1" t="s">
        <v>35</v>
      </c>
      <c r="H315" s="1" t="s">
        <v>14</v>
      </c>
      <c r="I315" s="10" t="s">
        <v>13</v>
      </c>
      <c r="J315" s="9">
        <v>3</v>
      </c>
      <c r="K315" s="9">
        <v>4577.3</v>
      </c>
      <c r="L315" s="9">
        <v>5126.576</v>
      </c>
      <c r="M315" s="8">
        <v>915.46</v>
      </c>
      <c r="N315" s="7" t="s">
        <v>33</v>
      </c>
      <c r="P315" s="4" t="s">
        <v>100</v>
      </c>
      <c r="Q315" s="4">
        <v>2020</v>
      </c>
      <c r="R315" s="4" t="s">
        <v>40</v>
      </c>
      <c r="S315" s="4" t="s">
        <v>104</v>
      </c>
      <c r="T315" s="4" t="s">
        <v>93</v>
      </c>
      <c r="U315" s="4" t="s">
        <v>94</v>
      </c>
      <c r="V315" s="4" t="s">
        <v>95</v>
      </c>
      <c r="W315" s="4" t="s">
        <v>96</v>
      </c>
      <c r="X315" s="4" t="s">
        <v>97</v>
      </c>
      <c r="Y315" s="4">
        <v>329</v>
      </c>
      <c r="Z315" s="4">
        <v>470.47</v>
      </c>
    </row>
    <row r="316" spans="6:26" ht="18" customHeight="1" x14ac:dyDescent="0.3">
      <c r="F316" s="1">
        <v>2021</v>
      </c>
      <c r="G316" s="1" t="s">
        <v>35</v>
      </c>
      <c r="H316" s="1" t="s">
        <v>11</v>
      </c>
      <c r="I316" s="10" t="s">
        <v>11</v>
      </c>
      <c r="J316" s="9">
        <v>2</v>
      </c>
      <c r="K316" s="9">
        <v>6600</v>
      </c>
      <c r="L316" s="9">
        <v>7392</v>
      </c>
      <c r="M316" s="8">
        <v>1320</v>
      </c>
      <c r="N316" s="7" t="s">
        <v>33</v>
      </c>
      <c r="P316" s="4" t="s">
        <v>91</v>
      </c>
      <c r="Q316" s="4">
        <v>2020</v>
      </c>
      <c r="R316" s="4" t="s">
        <v>40</v>
      </c>
      <c r="S316" s="4" t="s">
        <v>104</v>
      </c>
      <c r="T316" s="4" t="s">
        <v>93</v>
      </c>
      <c r="U316" s="4" t="s">
        <v>94</v>
      </c>
      <c r="V316" s="4" t="s">
        <v>95</v>
      </c>
      <c r="W316" s="4" t="s">
        <v>96</v>
      </c>
      <c r="X316" s="4" t="s">
        <v>97</v>
      </c>
      <c r="Y316" s="4">
        <v>131</v>
      </c>
      <c r="Z316" s="4">
        <v>187.32999999999998</v>
      </c>
    </row>
    <row r="317" spans="6:26" ht="18" customHeight="1" x14ac:dyDescent="0.3">
      <c r="F317" s="1">
        <v>2021</v>
      </c>
      <c r="G317" s="1" t="s">
        <v>34</v>
      </c>
      <c r="H317" s="1" t="s">
        <v>30</v>
      </c>
      <c r="I317" s="11" t="s">
        <v>31</v>
      </c>
      <c r="J317" s="8">
        <v>3566</v>
      </c>
      <c r="K317" s="8">
        <v>4577.3</v>
      </c>
      <c r="L317" s="8">
        <v>5126.576</v>
      </c>
      <c r="M317" s="8">
        <v>915.46</v>
      </c>
      <c r="N317" s="7" t="s">
        <v>33</v>
      </c>
      <c r="P317" s="4" t="s">
        <v>100</v>
      </c>
      <c r="Q317" s="4">
        <v>2020</v>
      </c>
      <c r="R317" s="4" t="s">
        <v>36</v>
      </c>
      <c r="S317" s="4" t="s">
        <v>104</v>
      </c>
      <c r="T317" s="4" t="s">
        <v>93</v>
      </c>
      <c r="U317" s="4" t="s">
        <v>94</v>
      </c>
      <c r="V317" s="4" t="s">
        <v>95</v>
      </c>
      <c r="W317" s="4" t="s">
        <v>96</v>
      </c>
      <c r="X317" s="4" t="s">
        <v>97</v>
      </c>
      <c r="Y317" s="4">
        <v>308</v>
      </c>
      <c r="Z317" s="4">
        <v>440.44</v>
      </c>
    </row>
    <row r="318" spans="6:26" ht="18" customHeight="1" x14ac:dyDescent="0.3">
      <c r="F318" s="1">
        <v>2021</v>
      </c>
      <c r="G318" s="1" t="s">
        <v>34</v>
      </c>
      <c r="H318" s="1" t="s">
        <v>30</v>
      </c>
      <c r="I318" s="11" t="s">
        <v>29</v>
      </c>
      <c r="J318" s="8">
        <v>2498</v>
      </c>
      <c r="K318" s="8">
        <v>8000</v>
      </c>
      <c r="L318" s="8">
        <v>8960</v>
      </c>
      <c r="M318" s="8">
        <v>1600</v>
      </c>
      <c r="N318" s="7" t="s">
        <v>33</v>
      </c>
      <c r="P318" s="4" t="s">
        <v>91</v>
      </c>
      <c r="Q318" s="4">
        <v>2020</v>
      </c>
      <c r="R318" s="4" t="s">
        <v>36</v>
      </c>
      <c r="S318" s="4" t="s">
        <v>104</v>
      </c>
      <c r="T318" s="4" t="s">
        <v>93</v>
      </c>
      <c r="U318" s="4" t="s">
        <v>94</v>
      </c>
      <c r="V318" s="4" t="s">
        <v>95</v>
      </c>
      <c r="W318" s="4" t="s">
        <v>96</v>
      </c>
      <c r="X318" s="4" t="s">
        <v>97</v>
      </c>
      <c r="Y318" s="4">
        <v>356</v>
      </c>
      <c r="Z318" s="4">
        <v>509.08</v>
      </c>
    </row>
    <row r="319" spans="6:26" ht="18" customHeight="1" x14ac:dyDescent="0.3">
      <c r="F319" s="1">
        <v>2021</v>
      </c>
      <c r="G319" s="1" t="s">
        <v>34</v>
      </c>
      <c r="H319" s="1" t="s">
        <v>16</v>
      </c>
      <c r="I319" s="11" t="s">
        <v>28</v>
      </c>
      <c r="J319" s="8">
        <v>1245</v>
      </c>
      <c r="K319" s="8">
        <v>4577.2</v>
      </c>
      <c r="L319" s="8">
        <v>5126.4639999999999</v>
      </c>
      <c r="M319" s="8">
        <v>915.44</v>
      </c>
      <c r="N319" s="7" t="s">
        <v>33</v>
      </c>
      <c r="P319" s="4" t="s">
        <v>98</v>
      </c>
      <c r="Q319" s="4">
        <v>2020</v>
      </c>
      <c r="R319" s="4" t="s">
        <v>36</v>
      </c>
      <c r="S319" s="4" t="s">
        <v>104</v>
      </c>
      <c r="T319" s="4" t="s">
        <v>93</v>
      </c>
      <c r="U319" s="4" t="s">
        <v>94</v>
      </c>
      <c r="V319" s="4" t="s">
        <v>95</v>
      </c>
      <c r="W319" s="4" t="s">
        <v>96</v>
      </c>
      <c r="X319" s="4" t="s">
        <v>97</v>
      </c>
      <c r="Y319" s="4">
        <v>310</v>
      </c>
      <c r="Z319" s="4">
        <v>526.24</v>
      </c>
    </row>
    <row r="320" spans="6:26" ht="18" customHeight="1" x14ac:dyDescent="0.3">
      <c r="F320" s="1">
        <v>2021</v>
      </c>
      <c r="G320" s="1" t="s">
        <v>34</v>
      </c>
      <c r="H320" s="1" t="s">
        <v>25</v>
      </c>
      <c r="I320" s="10" t="s">
        <v>27</v>
      </c>
      <c r="J320" s="9">
        <v>644</v>
      </c>
      <c r="K320" s="9">
        <v>5743.5</v>
      </c>
      <c r="L320" s="9">
        <v>6432.72</v>
      </c>
      <c r="M320" s="8">
        <v>1148.7</v>
      </c>
      <c r="N320" s="7" t="s">
        <v>33</v>
      </c>
      <c r="P320" s="4" t="s">
        <v>98</v>
      </c>
      <c r="Q320" s="4">
        <v>2020</v>
      </c>
      <c r="R320" s="4" t="s">
        <v>36</v>
      </c>
      <c r="S320" s="4" t="s">
        <v>104</v>
      </c>
      <c r="T320" s="4" t="s">
        <v>93</v>
      </c>
      <c r="U320" s="4" t="s">
        <v>94</v>
      </c>
      <c r="V320" s="4" t="s">
        <v>95</v>
      </c>
      <c r="W320" s="4" t="s">
        <v>96</v>
      </c>
      <c r="X320" s="4" t="s">
        <v>97</v>
      </c>
      <c r="Y320" s="4">
        <v>352</v>
      </c>
      <c r="Z320" s="4">
        <v>526.24</v>
      </c>
    </row>
    <row r="321" spans="6:26" ht="18" customHeight="1" x14ac:dyDescent="0.3">
      <c r="F321" s="1">
        <v>2021</v>
      </c>
      <c r="G321" s="1" t="s">
        <v>34</v>
      </c>
      <c r="H321" s="1" t="s">
        <v>23</v>
      </c>
      <c r="I321" s="10" t="s">
        <v>26</v>
      </c>
      <c r="J321" s="9">
        <v>643</v>
      </c>
      <c r="K321" s="9">
        <v>7000</v>
      </c>
      <c r="L321" s="9">
        <v>7840</v>
      </c>
      <c r="M321" s="8">
        <v>1400</v>
      </c>
      <c r="N321" s="7" t="s">
        <v>33</v>
      </c>
      <c r="P321" s="4" t="s">
        <v>98</v>
      </c>
      <c r="Q321" s="4">
        <v>2020</v>
      </c>
      <c r="R321" s="4" t="s">
        <v>36</v>
      </c>
      <c r="S321" s="4" t="s">
        <v>104</v>
      </c>
      <c r="T321" s="4" t="s">
        <v>93</v>
      </c>
      <c r="U321" s="4" t="s">
        <v>94</v>
      </c>
      <c r="V321" s="4" t="s">
        <v>95</v>
      </c>
      <c r="W321" s="4" t="s">
        <v>96</v>
      </c>
      <c r="X321" s="4" t="s">
        <v>97</v>
      </c>
      <c r="Y321" s="4">
        <v>280</v>
      </c>
      <c r="Z321" s="4">
        <v>526.24</v>
      </c>
    </row>
    <row r="322" spans="6:26" ht="18" customHeight="1" x14ac:dyDescent="0.3">
      <c r="F322" s="1">
        <v>2021</v>
      </c>
      <c r="G322" s="1" t="s">
        <v>34</v>
      </c>
      <c r="H322" s="1" t="s">
        <v>25</v>
      </c>
      <c r="I322" s="10" t="s">
        <v>24</v>
      </c>
      <c r="J322" s="9">
        <v>455</v>
      </c>
      <c r="K322" s="9">
        <v>4578.6000000000004</v>
      </c>
      <c r="L322" s="9">
        <v>5128.0320000000002</v>
      </c>
      <c r="M322" s="8">
        <v>915.72000000000014</v>
      </c>
      <c r="N322" s="7" t="s">
        <v>10</v>
      </c>
      <c r="P322" s="4" t="s">
        <v>98</v>
      </c>
      <c r="Q322" s="4">
        <v>2020</v>
      </c>
      <c r="R322" s="4" t="s">
        <v>36</v>
      </c>
      <c r="S322" s="4" t="s">
        <v>104</v>
      </c>
      <c r="T322" s="4" t="s">
        <v>93</v>
      </c>
      <c r="U322" s="4" t="s">
        <v>94</v>
      </c>
      <c r="V322" s="4" t="s">
        <v>95</v>
      </c>
      <c r="W322" s="4" t="s">
        <v>96</v>
      </c>
      <c r="X322" s="4" t="s">
        <v>97</v>
      </c>
      <c r="Y322" s="4">
        <v>993</v>
      </c>
      <c r="Z322" s="4">
        <v>1419.99</v>
      </c>
    </row>
    <row r="323" spans="6:26" ht="18" customHeight="1" x14ac:dyDescent="0.3">
      <c r="F323" s="1">
        <v>2021</v>
      </c>
      <c r="G323" s="1" t="s">
        <v>34</v>
      </c>
      <c r="H323" s="1" t="s">
        <v>23</v>
      </c>
      <c r="I323" s="10" t="s">
        <v>22</v>
      </c>
      <c r="J323" s="12">
        <v>345</v>
      </c>
      <c r="K323" s="12">
        <v>7000</v>
      </c>
      <c r="L323" s="12">
        <v>7840</v>
      </c>
      <c r="M323" s="8">
        <v>1400</v>
      </c>
      <c r="N323" s="7" t="s">
        <v>10</v>
      </c>
      <c r="P323" s="4" t="s">
        <v>98</v>
      </c>
      <c r="Q323" s="4">
        <v>2020</v>
      </c>
      <c r="R323" s="4" t="s">
        <v>36</v>
      </c>
      <c r="S323" s="4" t="s">
        <v>104</v>
      </c>
      <c r="T323" s="4" t="s">
        <v>93</v>
      </c>
      <c r="U323" s="4" t="s">
        <v>94</v>
      </c>
      <c r="V323" s="4" t="s">
        <v>95</v>
      </c>
      <c r="W323" s="4" t="s">
        <v>96</v>
      </c>
      <c r="X323" s="4" t="s">
        <v>97</v>
      </c>
      <c r="Y323" s="4">
        <v>1026</v>
      </c>
      <c r="Z323" s="4">
        <v>1467.18</v>
      </c>
    </row>
    <row r="324" spans="6:26" ht="18" customHeight="1" x14ac:dyDescent="0.3">
      <c r="F324" s="1">
        <v>2021</v>
      </c>
      <c r="G324" s="1" t="s">
        <v>34</v>
      </c>
      <c r="H324" s="1" t="s">
        <v>16</v>
      </c>
      <c r="I324" s="11" t="s">
        <v>21</v>
      </c>
      <c r="J324" s="8">
        <v>122</v>
      </c>
      <c r="K324" s="8">
        <v>100</v>
      </c>
      <c r="L324" s="8">
        <v>112</v>
      </c>
      <c r="M324" s="8">
        <v>20</v>
      </c>
      <c r="N324" s="7" t="s">
        <v>10</v>
      </c>
      <c r="P324" s="4" t="s">
        <v>100</v>
      </c>
      <c r="Q324" s="4">
        <v>2020</v>
      </c>
      <c r="R324" s="4" t="s">
        <v>36</v>
      </c>
      <c r="S324" s="4" t="s">
        <v>104</v>
      </c>
      <c r="T324" s="4" t="s">
        <v>93</v>
      </c>
      <c r="U324" s="4" t="s">
        <v>94</v>
      </c>
      <c r="V324" s="4" t="s">
        <v>95</v>
      </c>
      <c r="W324" s="4" t="s">
        <v>96</v>
      </c>
      <c r="X324" s="4" t="s">
        <v>97</v>
      </c>
      <c r="Y324" s="4">
        <v>282</v>
      </c>
      <c r="Z324" s="4">
        <v>403.26</v>
      </c>
    </row>
    <row r="325" spans="6:26" ht="18" customHeight="1" x14ac:dyDescent="0.3">
      <c r="F325" s="1">
        <v>2021</v>
      </c>
      <c r="G325" s="1" t="s">
        <v>34</v>
      </c>
      <c r="H325" s="1" t="s">
        <v>14</v>
      </c>
      <c r="I325" s="10" t="s">
        <v>20</v>
      </c>
      <c r="J325" s="9">
        <v>78</v>
      </c>
      <c r="K325" s="9">
        <v>4577.2</v>
      </c>
      <c r="L325" s="9">
        <v>5126.4639999999999</v>
      </c>
      <c r="M325" s="8">
        <v>915.44</v>
      </c>
      <c r="N325" s="7" t="s">
        <v>10</v>
      </c>
      <c r="P325" s="4" t="s">
        <v>100</v>
      </c>
      <c r="Q325" s="4">
        <v>2020</v>
      </c>
      <c r="R325" s="4" t="s">
        <v>36</v>
      </c>
      <c r="S325" s="4" t="s">
        <v>104</v>
      </c>
      <c r="T325" s="4" t="s">
        <v>93</v>
      </c>
      <c r="U325" s="4" t="s">
        <v>94</v>
      </c>
      <c r="V325" s="4" t="s">
        <v>95</v>
      </c>
      <c r="W325" s="4" t="s">
        <v>96</v>
      </c>
      <c r="X325" s="4" t="s">
        <v>97</v>
      </c>
      <c r="Y325" s="4">
        <v>309</v>
      </c>
      <c r="Z325" s="4">
        <v>441.87</v>
      </c>
    </row>
    <row r="326" spans="6:26" ht="18" customHeight="1" x14ac:dyDescent="0.3">
      <c r="F326" s="1">
        <v>2021</v>
      </c>
      <c r="G326" s="1" t="s">
        <v>34</v>
      </c>
      <c r="H326" s="1" t="s">
        <v>14</v>
      </c>
      <c r="I326" s="10" t="s">
        <v>19</v>
      </c>
      <c r="J326" s="9">
        <v>76</v>
      </c>
      <c r="K326" s="9">
        <v>4576.8999999999996</v>
      </c>
      <c r="L326" s="9">
        <v>5126.1279999999997</v>
      </c>
      <c r="M326" s="8">
        <v>915.38</v>
      </c>
      <c r="N326" s="7" t="s">
        <v>10</v>
      </c>
      <c r="P326" s="4" t="s">
        <v>91</v>
      </c>
      <c r="Q326" s="4">
        <v>2020</v>
      </c>
      <c r="R326" s="4" t="s">
        <v>36</v>
      </c>
      <c r="S326" s="4" t="s">
        <v>104</v>
      </c>
      <c r="T326" s="4" t="s">
        <v>93</v>
      </c>
      <c r="U326" s="4" t="s">
        <v>94</v>
      </c>
      <c r="V326" s="4" t="s">
        <v>95</v>
      </c>
      <c r="W326" s="4" t="s">
        <v>96</v>
      </c>
      <c r="X326" s="4" t="s">
        <v>97</v>
      </c>
      <c r="Y326" s="4">
        <v>357</v>
      </c>
      <c r="Z326" s="4">
        <v>510.51</v>
      </c>
    </row>
    <row r="327" spans="6:26" ht="18" customHeight="1" x14ac:dyDescent="0.3">
      <c r="F327" s="1">
        <v>2021</v>
      </c>
      <c r="G327" s="1" t="s">
        <v>34</v>
      </c>
      <c r="H327" s="1" t="s">
        <v>14</v>
      </c>
      <c r="I327" s="10" t="s">
        <v>18</v>
      </c>
      <c r="J327" s="9">
        <v>46</v>
      </c>
      <c r="K327" s="9">
        <v>200</v>
      </c>
      <c r="L327" s="9">
        <v>224</v>
      </c>
      <c r="M327" s="8">
        <v>40</v>
      </c>
      <c r="N327" s="7" t="s">
        <v>10</v>
      </c>
      <c r="P327" s="4" t="s">
        <v>98</v>
      </c>
      <c r="Q327" s="4">
        <v>2020</v>
      </c>
      <c r="R327" s="4" t="s">
        <v>36</v>
      </c>
      <c r="S327" s="4" t="s">
        <v>104</v>
      </c>
      <c r="T327" s="4" t="s">
        <v>93</v>
      </c>
      <c r="U327" s="4" t="s">
        <v>94</v>
      </c>
      <c r="V327" s="4" t="s">
        <v>95</v>
      </c>
      <c r="W327" s="4" t="s">
        <v>96</v>
      </c>
      <c r="X327" s="4" t="s">
        <v>97</v>
      </c>
      <c r="Y327" s="4">
        <v>279</v>
      </c>
      <c r="Z327" s="4">
        <v>398.97</v>
      </c>
    </row>
    <row r="328" spans="6:26" ht="18" customHeight="1" x14ac:dyDescent="0.3">
      <c r="F328" s="1">
        <v>2021</v>
      </c>
      <c r="G328" s="1" t="s">
        <v>34</v>
      </c>
      <c r="H328" s="1" t="s">
        <v>14</v>
      </c>
      <c r="I328" s="10" t="s">
        <v>17</v>
      </c>
      <c r="J328" s="9">
        <v>34</v>
      </c>
      <c r="K328" s="9">
        <v>4576.8</v>
      </c>
      <c r="L328" s="9">
        <v>5126.0160000000005</v>
      </c>
      <c r="M328" s="8">
        <v>915.36000000000013</v>
      </c>
      <c r="N328" s="7" t="s">
        <v>10</v>
      </c>
      <c r="P328" s="4" t="s">
        <v>98</v>
      </c>
      <c r="Q328" s="4">
        <v>2020</v>
      </c>
      <c r="R328" s="4" t="s">
        <v>36</v>
      </c>
      <c r="S328" s="4" t="s">
        <v>104</v>
      </c>
      <c r="T328" s="4" t="s">
        <v>93</v>
      </c>
      <c r="U328" s="4" t="s">
        <v>94</v>
      </c>
      <c r="V328" s="4" t="s">
        <v>95</v>
      </c>
      <c r="W328" s="4" t="s">
        <v>96</v>
      </c>
      <c r="X328" s="4" t="s">
        <v>97</v>
      </c>
      <c r="Y328" s="4">
        <v>774</v>
      </c>
      <c r="Z328" s="4">
        <v>1106.82</v>
      </c>
    </row>
    <row r="329" spans="6:26" ht="18" customHeight="1" x14ac:dyDescent="0.3">
      <c r="F329" s="1">
        <v>2021</v>
      </c>
      <c r="G329" s="1" t="s">
        <v>34</v>
      </c>
      <c r="H329" s="1" t="s">
        <v>16</v>
      </c>
      <c r="I329" s="11" t="s">
        <v>15</v>
      </c>
      <c r="J329" s="8">
        <v>7</v>
      </c>
      <c r="K329" s="8">
        <v>200</v>
      </c>
      <c r="L329" s="8">
        <v>224</v>
      </c>
      <c r="M329" s="8">
        <v>40</v>
      </c>
      <c r="N329" s="7" t="s">
        <v>10</v>
      </c>
      <c r="P329" s="4" t="s">
        <v>91</v>
      </c>
      <c r="Q329" s="4">
        <v>2020</v>
      </c>
      <c r="R329" s="4" t="s">
        <v>36</v>
      </c>
      <c r="S329" s="4" t="s">
        <v>104</v>
      </c>
      <c r="T329" s="4" t="s">
        <v>93</v>
      </c>
      <c r="U329" s="4" t="s">
        <v>94</v>
      </c>
      <c r="V329" s="4" t="s">
        <v>95</v>
      </c>
      <c r="W329" s="4" t="s">
        <v>96</v>
      </c>
      <c r="X329" s="4" t="s">
        <v>97</v>
      </c>
      <c r="Y329" s="4">
        <v>807</v>
      </c>
      <c r="Z329" s="4">
        <v>1154.01</v>
      </c>
    </row>
    <row r="330" spans="6:26" ht="18" customHeight="1" x14ac:dyDescent="0.3">
      <c r="F330" s="1">
        <v>2021</v>
      </c>
      <c r="G330" s="1" t="s">
        <v>34</v>
      </c>
      <c r="H330" s="1" t="s">
        <v>14</v>
      </c>
      <c r="I330" s="10" t="s">
        <v>13</v>
      </c>
      <c r="J330" s="9">
        <v>3</v>
      </c>
      <c r="K330" s="9">
        <v>4577.3</v>
      </c>
      <c r="L330" s="9">
        <v>5126.576</v>
      </c>
      <c r="M330" s="8">
        <v>915.46</v>
      </c>
      <c r="N330" s="7" t="s">
        <v>10</v>
      </c>
      <c r="P330" s="4" t="s">
        <v>98</v>
      </c>
      <c r="Q330" s="4">
        <v>2020</v>
      </c>
      <c r="R330" s="4" t="s">
        <v>36</v>
      </c>
      <c r="S330" s="4" t="s">
        <v>104</v>
      </c>
      <c r="T330" s="4" t="s">
        <v>93</v>
      </c>
      <c r="U330" s="4" t="s">
        <v>94</v>
      </c>
      <c r="V330" s="4" t="s">
        <v>95</v>
      </c>
      <c r="W330" s="4" t="s">
        <v>96</v>
      </c>
      <c r="X330" s="4" t="s">
        <v>97</v>
      </c>
      <c r="Y330" s="4">
        <v>860</v>
      </c>
      <c r="Z330" s="4">
        <v>1229.8</v>
      </c>
    </row>
    <row r="331" spans="6:26" ht="18" customHeight="1" x14ac:dyDescent="0.3">
      <c r="F331" s="1">
        <v>2021</v>
      </c>
      <c r="G331" s="1" t="s">
        <v>34</v>
      </c>
      <c r="H331" s="1" t="s">
        <v>11</v>
      </c>
      <c r="I331" s="10" t="s">
        <v>11</v>
      </c>
      <c r="J331" s="9">
        <v>2</v>
      </c>
      <c r="K331" s="9">
        <v>6600</v>
      </c>
      <c r="L331" s="9">
        <v>7392</v>
      </c>
      <c r="M331" s="8">
        <v>1320</v>
      </c>
      <c r="N331" s="7" t="s">
        <v>10</v>
      </c>
      <c r="P331" s="4" t="s">
        <v>102</v>
      </c>
      <c r="Q331" s="4">
        <v>2020</v>
      </c>
      <c r="R331" s="4" t="s">
        <v>36</v>
      </c>
      <c r="S331" s="4" t="s">
        <v>104</v>
      </c>
      <c r="T331" s="4" t="s">
        <v>93</v>
      </c>
      <c r="U331" s="4" t="s">
        <v>94</v>
      </c>
      <c r="V331" s="4" t="s">
        <v>95</v>
      </c>
      <c r="W331" s="4" t="s">
        <v>96</v>
      </c>
      <c r="X331" s="4" t="s">
        <v>97</v>
      </c>
      <c r="Y331" s="4">
        <v>353</v>
      </c>
      <c r="Z331" s="4">
        <v>504.78999999999996</v>
      </c>
    </row>
    <row r="332" spans="6:26" ht="18" customHeight="1" x14ac:dyDescent="0.3">
      <c r="F332" s="1">
        <v>2021</v>
      </c>
      <c r="G332" s="1" t="s">
        <v>32</v>
      </c>
      <c r="H332" s="1" t="s">
        <v>30</v>
      </c>
      <c r="I332" s="11" t="s">
        <v>31</v>
      </c>
      <c r="J332" s="8">
        <v>3566</v>
      </c>
      <c r="K332" s="8">
        <v>4577.3</v>
      </c>
      <c r="L332" s="8">
        <v>5126.576</v>
      </c>
      <c r="M332" s="8">
        <v>915.46</v>
      </c>
      <c r="N332" s="7" t="s">
        <v>10</v>
      </c>
      <c r="P332" s="4" t="s">
        <v>100</v>
      </c>
      <c r="Q332" s="4">
        <v>2020</v>
      </c>
      <c r="R332" s="4" t="s">
        <v>36</v>
      </c>
      <c r="S332" s="4" t="s">
        <v>104</v>
      </c>
      <c r="T332" s="4" t="s">
        <v>93</v>
      </c>
      <c r="U332" s="4" t="s">
        <v>94</v>
      </c>
      <c r="V332" s="4" t="s">
        <v>95</v>
      </c>
      <c r="W332" s="4" t="s">
        <v>96</v>
      </c>
      <c r="X332" s="4" t="s">
        <v>97</v>
      </c>
      <c r="Y332" s="4">
        <v>281</v>
      </c>
      <c r="Z332" s="4">
        <v>401.83</v>
      </c>
    </row>
    <row r="333" spans="6:26" ht="18" customHeight="1" x14ac:dyDescent="0.3">
      <c r="F333" s="1">
        <v>2021</v>
      </c>
      <c r="G333" s="1" t="s">
        <v>32</v>
      </c>
      <c r="H333" s="1" t="s">
        <v>30</v>
      </c>
      <c r="I333" s="11" t="s">
        <v>29</v>
      </c>
      <c r="J333" s="8">
        <v>2498</v>
      </c>
      <c r="K333" s="8">
        <v>8000</v>
      </c>
      <c r="L333" s="8">
        <v>8960</v>
      </c>
      <c r="M333" s="8">
        <v>1600</v>
      </c>
      <c r="N333" s="7" t="s">
        <v>10</v>
      </c>
      <c r="P333" s="4" t="s">
        <v>100</v>
      </c>
      <c r="Q333" s="4">
        <v>2020</v>
      </c>
      <c r="R333" s="4" t="s">
        <v>12</v>
      </c>
      <c r="S333" s="4" t="s">
        <v>104</v>
      </c>
      <c r="T333" s="4" t="s">
        <v>93</v>
      </c>
      <c r="U333" s="4" t="s">
        <v>94</v>
      </c>
      <c r="V333" s="4" t="s">
        <v>95</v>
      </c>
      <c r="W333" s="4" t="s">
        <v>96</v>
      </c>
      <c r="X333" s="4" t="s">
        <v>97</v>
      </c>
      <c r="Y333" s="4">
        <v>284</v>
      </c>
      <c r="Z333" s="4">
        <v>406.12</v>
      </c>
    </row>
    <row r="334" spans="6:26" ht="18" customHeight="1" x14ac:dyDescent="0.3">
      <c r="F334" s="1">
        <v>2021</v>
      </c>
      <c r="G334" s="1" t="s">
        <v>32</v>
      </c>
      <c r="H334" s="1" t="s">
        <v>16</v>
      </c>
      <c r="I334" s="11" t="s">
        <v>28</v>
      </c>
      <c r="J334" s="8">
        <v>1245</v>
      </c>
      <c r="K334" s="8">
        <v>4577.2</v>
      </c>
      <c r="L334" s="8">
        <v>5126.4639999999999</v>
      </c>
      <c r="M334" s="8">
        <v>915.44</v>
      </c>
      <c r="N334" s="7" t="s">
        <v>10</v>
      </c>
      <c r="P334" s="4" t="s">
        <v>98</v>
      </c>
      <c r="Q334" s="4">
        <v>2020</v>
      </c>
      <c r="R334" s="4" t="s">
        <v>12</v>
      </c>
      <c r="S334" s="4" t="s">
        <v>104</v>
      </c>
      <c r="T334" s="4" t="s">
        <v>93</v>
      </c>
      <c r="U334" s="4" t="s">
        <v>94</v>
      </c>
      <c r="V334" s="4" t="s">
        <v>95</v>
      </c>
      <c r="W334" s="4" t="s">
        <v>96</v>
      </c>
      <c r="X334" s="4" t="s">
        <v>97</v>
      </c>
      <c r="Y334" s="4">
        <v>332</v>
      </c>
      <c r="Z334" s="4">
        <v>474.76</v>
      </c>
    </row>
    <row r="335" spans="6:26" ht="18" customHeight="1" x14ac:dyDescent="0.3">
      <c r="F335" s="1">
        <v>2021</v>
      </c>
      <c r="G335" s="1" t="s">
        <v>32</v>
      </c>
      <c r="H335" s="1" t="s">
        <v>25</v>
      </c>
      <c r="I335" s="10" t="s">
        <v>27</v>
      </c>
      <c r="J335" s="9">
        <v>644</v>
      </c>
      <c r="K335" s="9">
        <v>5743.5</v>
      </c>
      <c r="L335" s="9">
        <v>6432.72</v>
      </c>
      <c r="M335" s="8">
        <v>1148.7</v>
      </c>
      <c r="N335" s="7" t="s">
        <v>10</v>
      </c>
      <c r="P335" s="4" t="s">
        <v>100</v>
      </c>
      <c r="Q335" s="4">
        <v>2020</v>
      </c>
      <c r="R335" s="4" t="s">
        <v>12</v>
      </c>
      <c r="S335" s="4" t="s">
        <v>104</v>
      </c>
      <c r="T335" s="4" t="s">
        <v>93</v>
      </c>
      <c r="U335" s="4" t="s">
        <v>94</v>
      </c>
      <c r="V335" s="4" t="s">
        <v>95</v>
      </c>
      <c r="W335" s="4" t="s">
        <v>96</v>
      </c>
      <c r="X335" s="4" t="s">
        <v>97</v>
      </c>
      <c r="Y335" s="4">
        <v>260</v>
      </c>
      <c r="Z335" s="4">
        <v>371.8</v>
      </c>
    </row>
    <row r="336" spans="6:26" ht="18" customHeight="1" x14ac:dyDescent="0.3">
      <c r="F336" s="1">
        <v>2021</v>
      </c>
      <c r="G336" s="1" t="s">
        <v>32</v>
      </c>
      <c r="H336" s="1" t="s">
        <v>23</v>
      </c>
      <c r="I336" s="10" t="s">
        <v>26</v>
      </c>
      <c r="J336" s="9">
        <v>643</v>
      </c>
      <c r="K336" s="9">
        <v>7000</v>
      </c>
      <c r="L336" s="9">
        <v>7840</v>
      </c>
      <c r="M336" s="8">
        <v>1400</v>
      </c>
      <c r="N336" s="7" t="s">
        <v>10</v>
      </c>
      <c r="P336" s="4" t="s">
        <v>98</v>
      </c>
      <c r="Q336" s="4">
        <v>2020</v>
      </c>
      <c r="R336" s="4" t="s">
        <v>12</v>
      </c>
      <c r="S336" s="4" t="s">
        <v>104</v>
      </c>
      <c r="T336" s="4" t="s">
        <v>93</v>
      </c>
      <c r="U336" s="4" t="s">
        <v>94</v>
      </c>
      <c r="V336" s="4" t="s">
        <v>95</v>
      </c>
      <c r="W336" s="4" t="s">
        <v>96</v>
      </c>
      <c r="X336" s="4" t="s">
        <v>97</v>
      </c>
      <c r="Y336" s="4">
        <v>286</v>
      </c>
      <c r="Z336" s="4">
        <v>526.24</v>
      </c>
    </row>
    <row r="337" spans="6:26" ht="18" customHeight="1" x14ac:dyDescent="0.3">
      <c r="F337" s="1">
        <v>2021</v>
      </c>
      <c r="G337" s="1" t="s">
        <v>32</v>
      </c>
      <c r="H337" s="1" t="s">
        <v>25</v>
      </c>
      <c r="I337" s="10" t="s">
        <v>24</v>
      </c>
      <c r="J337" s="9">
        <v>455</v>
      </c>
      <c r="K337" s="9">
        <v>4578.6000000000004</v>
      </c>
      <c r="L337" s="9">
        <v>5128.0320000000002</v>
      </c>
      <c r="M337" s="8">
        <v>915.72000000000014</v>
      </c>
      <c r="N337" s="7" t="s">
        <v>10</v>
      </c>
      <c r="P337" s="4" t="s">
        <v>91</v>
      </c>
      <c r="Q337" s="4">
        <v>2020</v>
      </c>
      <c r="R337" s="4" t="s">
        <v>12</v>
      </c>
      <c r="S337" s="4" t="s">
        <v>104</v>
      </c>
      <c r="T337" s="4" t="s">
        <v>93</v>
      </c>
      <c r="U337" s="4" t="s">
        <v>94</v>
      </c>
      <c r="V337" s="4" t="s">
        <v>95</v>
      </c>
      <c r="W337" s="4" t="s">
        <v>96</v>
      </c>
      <c r="X337" s="4" t="s">
        <v>97</v>
      </c>
      <c r="Y337" s="4">
        <v>334</v>
      </c>
      <c r="Z337" s="4">
        <v>526.24</v>
      </c>
    </row>
    <row r="338" spans="6:26" ht="18" customHeight="1" x14ac:dyDescent="0.3">
      <c r="F338" s="1">
        <v>2021</v>
      </c>
      <c r="G338" s="1" t="s">
        <v>32</v>
      </c>
      <c r="H338" s="1" t="s">
        <v>23</v>
      </c>
      <c r="I338" s="10" t="s">
        <v>22</v>
      </c>
      <c r="J338" s="12">
        <v>345</v>
      </c>
      <c r="K338" s="12">
        <v>7000</v>
      </c>
      <c r="L338" s="12">
        <v>7840</v>
      </c>
      <c r="M338" s="8">
        <v>1400</v>
      </c>
      <c r="N338" s="7" t="s">
        <v>10</v>
      </c>
      <c r="P338" s="4" t="s">
        <v>98</v>
      </c>
      <c r="Q338" s="4">
        <v>2020</v>
      </c>
      <c r="R338" s="4" t="s">
        <v>12</v>
      </c>
      <c r="S338" s="4" t="s">
        <v>104</v>
      </c>
      <c r="T338" s="4" t="s">
        <v>93</v>
      </c>
      <c r="U338" s="4" t="s">
        <v>94</v>
      </c>
      <c r="V338" s="4" t="s">
        <v>95</v>
      </c>
      <c r="W338" s="4" t="s">
        <v>96</v>
      </c>
      <c r="X338" s="4" t="s">
        <v>97</v>
      </c>
      <c r="Y338" s="4">
        <v>262</v>
      </c>
      <c r="Z338" s="4">
        <v>526.24</v>
      </c>
    </row>
    <row r="339" spans="6:26" ht="18" customHeight="1" x14ac:dyDescent="0.3">
      <c r="F339" s="1">
        <v>2021</v>
      </c>
      <c r="G339" s="1" t="s">
        <v>32</v>
      </c>
      <c r="H339" s="1" t="s">
        <v>16</v>
      </c>
      <c r="I339" s="11" t="s">
        <v>21</v>
      </c>
      <c r="J339" s="8">
        <v>122</v>
      </c>
      <c r="K339" s="8">
        <v>100</v>
      </c>
      <c r="L339" s="8">
        <v>112</v>
      </c>
      <c r="M339" s="8">
        <v>20</v>
      </c>
      <c r="N339" s="7" t="s">
        <v>10</v>
      </c>
      <c r="P339" s="4" t="s">
        <v>91</v>
      </c>
      <c r="Q339" s="4">
        <v>2020</v>
      </c>
      <c r="R339" s="4" t="s">
        <v>12</v>
      </c>
      <c r="S339" s="4" t="s">
        <v>104</v>
      </c>
      <c r="T339" s="4" t="s">
        <v>93</v>
      </c>
      <c r="U339" s="4" t="s">
        <v>94</v>
      </c>
      <c r="V339" s="4" t="s">
        <v>95</v>
      </c>
      <c r="W339" s="4" t="s">
        <v>96</v>
      </c>
      <c r="X339" s="4" t="s">
        <v>97</v>
      </c>
      <c r="Y339" s="4">
        <v>996</v>
      </c>
      <c r="Z339" s="4">
        <v>1424.28</v>
      </c>
    </row>
    <row r="340" spans="6:26" ht="18" customHeight="1" x14ac:dyDescent="0.3">
      <c r="F340" s="1">
        <v>2021</v>
      </c>
      <c r="G340" s="1" t="s">
        <v>32</v>
      </c>
      <c r="H340" s="1" t="s">
        <v>14</v>
      </c>
      <c r="I340" s="10" t="s">
        <v>20</v>
      </c>
      <c r="J340" s="9">
        <v>78</v>
      </c>
      <c r="K340" s="9">
        <v>4577.2</v>
      </c>
      <c r="L340" s="9">
        <v>5126.4639999999999</v>
      </c>
      <c r="M340" s="8">
        <v>915.44</v>
      </c>
      <c r="N340" s="7" t="s">
        <v>10</v>
      </c>
      <c r="P340" s="4" t="s">
        <v>98</v>
      </c>
      <c r="Q340" s="4">
        <v>2020</v>
      </c>
      <c r="R340" s="4" t="s">
        <v>12</v>
      </c>
      <c r="S340" s="4" t="s">
        <v>104</v>
      </c>
      <c r="T340" s="4" t="s">
        <v>93</v>
      </c>
      <c r="U340" s="4" t="s">
        <v>94</v>
      </c>
      <c r="V340" s="4" t="s">
        <v>95</v>
      </c>
      <c r="W340" s="4" t="s">
        <v>96</v>
      </c>
      <c r="X340" s="4" t="s">
        <v>97</v>
      </c>
      <c r="Y340" s="4">
        <v>258</v>
      </c>
      <c r="Z340" s="4">
        <v>368.94</v>
      </c>
    </row>
    <row r="341" spans="6:26" ht="18" customHeight="1" x14ac:dyDescent="0.3">
      <c r="F341" s="1">
        <v>2021</v>
      </c>
      <c r="G341" s="1" t="s">
        <v>32</v>
      </c>
      <c r="H341" s="1" t="s">
        <v>14</v>
      </c>
      <c r="I341" s="10" t="s">
        <v>19</v>
      </c>
      <c r="J341" s="9">
        <v>76</v>
      </c>
      <c r="K341" s="9">
        <v>4576.8999999999996</v>
      </c>
      <c r="L341" s="9">
        <v>5126.1279999999997</v>
      </c>
      <c r="M341" s="8">
        <v>915.38</v>
      </c>
      <c r="N341" s="7" t="s">
        <v>10</v>
      </c>
      <c r="P341" s="4" t="s">
        <v>98</v>
      </c>
      <c r="Q341" s="4">
        <v>2020</v>
      </c>
      <c r="R341" s="4" t="s">
        <v>12</v>
      </c>
      <c r="S341" s="4" t="s">
        <v>104</v>
      </c>
      <c r="T341" s="4" t="s">
        <v>93</v>
      </c>
      <c r="U341" s="4" t="s">
        <v>94</v>
      </c>
      <c r="V341" s="4" t="s">
        <v>95</v>
      </c>
      <c r="W341" s="4" t="s">
        <v>96</v>
      </c>
      <c r="X341" s="4" t="s">
        <v>97</v>
      </c>
      <c r="Y341" s="4">
        <v>285</v>
      </c>
      <c r="Z341" s="4">
        <v>407.55</v>
      </c>
    </row>
    <row r="342" spans="6:26" ht="18" customHeight="1" x14ac:dyDescent="0.3">
      <c r="F342" s="1">
        <v>2021</v>
      </c>
      <c r="G342" s="1" t="s">
        <v>32</v>
      </c>
      <c r="H342" s="1" t="s">
        <v>14</v>
      </c>
      <c r="I342" s="10" t="s">
        <v>18</v>
      </c>
      <c r="J342" s="9">
        <v>46</v>
      </c>
      <c r="K342" s="9">
        <v>200</v>
      </c>
      <c r="L342" s="9">
        <v>224</v>
      </c>
      <c r="M342" s="8">
        <v>40</v>
      </c>
      <c r="N342" s="7" t="s">
        <v>10</v>
      </c>
      <c r="P342" s="4" t="s">
        <v>91</v>
      </c>
      <c r="Q342" s="4">
        <v>2020</v>
      </c>
      <c r="R342" s="4" t="s">
        <v>12</v>
      </c>
      <c r="S342" s="4" t="s">
        <v>104</v>
      </c>
      <c r="T342" s="4" t="s">
        <v>93</v>
      </c>
      <c r="U342" s="4" t="s">
        <v>94</v>
      </c>
      <c r="V342" s="4" t="s">
        <v>95</v>
      </c>
      <c r="W342" s="4" t="s">
        <v>96</v>
      </c>
      <c r="X342" s="4" t="s">
        <v>97</v>
      </c>
      <c r="Y342" s="4">
        <v>333</v>
      </c>
      <c r="Z342" s="4">
        <v>476.19</v>
      </c>
    </row>
    <row r="343" spans="6:26" ht="18" customHeight="1" x14ac:dyDescent="0.3">
      <c r="F343" s="1">
        <v>2021</v>
      </c>
      <c r="G343" s="1" t="s">
        <v>32</v>
      </c>
      <c r="H343" s="1" t="s">
        <v>14</v>
      </c>
      <c r="I343" s="10" t="s">
        <v>17</v>
      </c>
      <c r="J343" s="9">
        <v>34</v>
      </c>
      <c r="K343" s="9">
        <v>5492.16</v>
      </c>
      <c r="L343" s="9">
        <v>5126.0160000000005</v>
      </c>
      <c r="M343" s="8">
        <v>1098.432</v>
      </c>
      <c r="N343" s="7" t="s">
        <v>10</v>
      </c>
      <c r="P343" s="4" t="s">
        <v>91</v>
      </c>
      <c r="Q343" s="4">
        <v>2020</v>
      </c>
      <c r="R343" s="4" t="s">
        <v>12</v>
      </c>
      <c r="S343" s="4" t="s">
        <v>104</v>
      </c>
      <c r="T343" s="4" t="s">
        <v>93</v>
      </c>
      <c r="U343" s="4" t="s">
        <v>94</v>
      </c>
      <c r="V343" s="4" t="s">
        <v>95</v>
      </c>
      <c r="W343" s="4" t="s">
        <v>96</v>
      </c>
      <c r="X343" s="4" t="s">
        <v>97</v>
      </c>
      <c r="Y343" s="4">
        <v>261</v>
      </c>
      <c r="Z343" s="4">
        <v>373.23</v>
      </c>
    </row>
    <row r="344" spans="6:26" ht="18" customHeight="1" x14ac:dyDescent="0.3">
      <c r="F344" s="1">
        <v>2021</v>
      </c>
      <c r="G344" s="1" t="s">
        <v>32</v>
      </c>
      <c r="H344" s="1" t="s">
        <v>16</v>
      </c>
      <c r="I344" s="11" t="s">
        <v>15</v>
      </c>
      <c r="J344" s="8">
        <v>7</v>
      </c>
      <c r="K344" s="8">
        <v>240</v>
      </c>
      <c r="L344" s="8">
        <v>224</v>
      </c>
      <c r="M344" s="8">
        <v>48</v>
      </c>
      <c r="N344" s="7" t="s">
        <v>10</v>
      </c>
      <c r="P344" s="4" t="s">
        <v>98</v>
      </c>
      <c r="Q344" s="4">
        <v>2020</v>
      </c>
      <c r="R344" s="4" t="s">
        <v>12</v>
      </c>
      <c r="S344" s="4" t="s">
        <v>104</v>
      </c>
      <c r="T344" s="4" t="s">
        <v>93</v>
      </c>
      <c r="U344" s="4" t="s">
        <v>94</v>
      </c>
      <c r="V344" s="4" t="s">
        <v>95</v>
      </c>
      <c r="W344" s="4" t="s">
        <v>96</v>
      </c>
      <c r="X344" s="4" t="s">
        <v>97</v>
      </c>
      <c r="Y344" s="4">
        <v>777</v>
      </c>
      <c r="Z344" s="4">
        <v>1111.1100000000001</v>
      </c>
    </row>
    <row r="345" spans="6:26" ht="18" customHeight="1" x14ac:dyDescent="0.3">
      <c r="F345" s="1">
        <v>2021</v>
      </c>
      <c r="G345" s="1" t="s">
        <v>32</v>
      </c>
      <c r="H345" s="1" t="s">
        <v>14</v>
      </c>
      <c r="I345" s="10" t="s">
        <v>13</v>
      </c>
      <c r="J345" s="9">
        <v>3</v>
      </c>
      <c r="K345" s="9">
        <v>5492.76</v>
      </c>
      <c r="L345" s="9">
        <v>5126.576</v>
      </c>
      <c r="M345" s="8">
        <v>1098.5520000000001</v>
      </c>
      <c r="N345" s="7" t="s">
        <v>10</v>
      </c>
      <c r="P345" s="4" t="s">
        <v>91</v>
      </c>
      <c r="Q345" s="4">
        <v>2020</v>
      </c>
      <c r="R345" s="4" t="s">
        <v>12</v>
      </c>
      <c r="S345" s="4" t="s">
        <v>104</v>
      </c>
      <c r="T345" s="4" t="s">
        <v>93</v>
      </c>
      <c r="U345" s="4" t="s">
        <v>94</v>
      </c>
      <c r="V345" s="4" t="s">
        <v>95</v>
      </c>
      <c r="W345" s="4" t="s">
        <v>96</v>
      </c>
      <c r="X345" s="4" t="s">
        <v>97</v>
      </c>
      <c r="Y345" s="4">
        <v>811</v>
      </c>
      <c r="Z345" s="4">
        <v>1159.73</v>
      </c>
    </row>
    <row r="346" spans="6:26" ht="18" customHeight="1" x14ac:dyDescent="0.3">
      <c r="F346" s="1">
        <v>2021</v>
      </c>
      <c r="G346" s="1" t="s">
        <v>32</v>
      </c>
      <c r="H346" s="1" t="s">
        <v>11</v>
      </c>
      <c r="I346" s="10" t="s">
        <v>11</v>
      </c>
      <c r="J346" s="9">
        <v>2</v>
      </c>
      <c r="K346" s="9">
        <v>7920</v>
      </c>
      <c r="L346" s="9">
        <v>7392</v>
      </c>
      <c r="M346" s="8">
        <v>1584</v>
      </c>
      <c r="N346" s="7" t="s">
        <v>10</v>
      </c>
      <c r="P346" s="4" t="s">
        <v>98</v>
      </c>
      <c r="Q346" s="4">
        <v>2020</v>
      </c>
      <c r="R346" s="4" t="s">
        <v>12</v>
      </c>
      <c r="S346" s="4" t="s">
        <v>104</v>
      </c>
      <c r="T346" s="4" t="s">
        <v>93</v>
      </c>
      <c r="U346" s="4" t="s">
        <v>94</v>
      </c>
      <c r="V346" s="4" t="s">
        <v>95</v>
      </c>
      <c r="W346" s="4" t="s">
        <v>96</v>
      </c>
      <c r="X346" s="4" t="s">
        <v>97</v>
      </c>
      <c r="Y346" s="4">
        <v>864</v>
      </c>
      <c r="Z346" s="4">
        <v>1235.52</v>
      </c>
    </row>
    <row r="347" spans="6:26" ht="18" customHeight="1" x14ac:dyDescent="0.3">
      <c r="F347" s="1">
        <v>2021</v>
      </c>
      <c r="G347" s="1" t="s">
        <v>12</v>
      </c>
      <c r="H347" s="1" t="s">
        <v>30</v>
      </c>
      <c r="I347" s="11" t="s">
        <v>31</v>
      </c>
      <c r="J347" s="8">
        <v>3566</v>
      </c>
      <c r="K347" s="8">
        <v>4577.3</v>
      </c>
      <c r="L347" s="8">
        <v>5126.576</v>
      </c>
      <c r="M347" s="8">
        <v>915.46</v>
      </c>
      <c r="N347" s="7" t="s">
        <v>10</v>
      </c>
      <c r="P347" s="4" t="s">
        <v>100</v>
      </c>
      <c r="Q347" s="4">
        <v>2020</v>
      </c>
      <c r="R347" s="4" t="s">
        <v>12</v>
      </c>
      <c r="S347" s="4" t="s">
        <v>104</v>
      </c>
      <c r="T347" s="4" t="s">
        <v>93</v>
      </c>
      <c r="U347" s="4" t="s">
        <v>94</v>
      </c>
      <c r="V347" s="4" t="s">
        <v>95</v>
      </c>
      <c r="W347" s="4" t="s">
        <v>96</v>
      </c>
      <c r="X347" s="4" t="s">
        <v>97</v>
      </c>
      <c r="Y347" s="4">
        <v>287</v>
      </c>
      <c r="Z347" s="4">
        <v>410.40999999999997</v>
      </c>
    </row>
    <row r="348" spans="6:26" ht="18" customHeight="1" x14ac:dyDescent="0.3">
      <c r="F348" s="1">
        <v>2021</v>
      </c>
      <c r="G348" s="1" t="s">
        <v>12</v>
      </c>
      <c r="H348" s="1" t="s">
        <v>30</v>
      </c>
      <c r="I348" s="11" t="s">
        <v>29</v>
      </c>
      <c r="J348" s="8">
        <v>2498</v>
      </c>
      <c r="K348" s="8">
        <v>8000</v>
      </c>
      <c r="L348" s="8">
        <v>8960</v>
      </c>
      <c r="M348" s="8">
        <v>1600</v>
      </c>
      <c r="N348" s="7" t="s">
        <v>10</v>
      </c>
      <c r="P348" s="4" t="s">
        <v>91</v>
      </c>
      <c r="Q348" s="4">
        <v>2020</v>
      </c>
      <c r="R348" s="4" t="s">
        <v>12</v>
      </c>
      <c r="S348" s="4" t="s">
        <v>104</v>
      </c>
      <c r="T348" s="4" t="s">
        <v>93</v>
      </c>
      <c r="U348" s="4" t="s">
        <v>94</v>
      </c>
      <c r="V348" s="4" t="s">
        <v>95</v>
      </c>
      <c r="W348" s="4" t="s">
        <v>96</v>
      </c>
      <c r="X348" s="4" t="s">
        <v>97</v>
      </c>
      <c r="Y348" s="4">
        <v>335</v>
      </c>
      <c r="Z348" s="4">
        <v>479.05</v>
      </c>
    </row>
    <row r="349" spans="6:26" ht="18" customHeight="1" x14ac:dyDescent="0.3">
      <c r="F349" s="1">
        <v>2021</v>
      </c>
      <c r="G349" s="1" t="s">
        <v>12</v>
      </c>
      <c r="H349" s="1" t="s">
        <v>16</v>
      </c>
      <c r="I349" s="11" t="s">
        <v>28</v>
      </c>
      <c r="J349" s="8">
        <v>1245</v>
      </c>
      <c r="K349" s="8">
        <v>4577.2</v>
      </c>
      <c r="L349" s="8">
        <v>5126.4639999999999</v>
      </c>
      <c r="M349" s="8">
        <v>915.44</v>
      </c>
      <c r="N349" s="7" t="s">
        <v>10</v>
      </c>
      <c r="P349" s="4" t="s">
        <v>100</v>
      </c>
      <c r="Q349" s="4">
        <v>2020</v>
      </c>
      <c r="R349" s="4" t="s">
        <v>12</v>
      </c>
      <c r="S349" s="4" t="s">
        <v>104</v>
      </c>
      <c r="T349" s="4" t="s">
        <v>93</v>
      </c>
      <c r="U349" s="4" t="s">
        <v>94</v>
      </c>
      <c r="V349" s="4" t="s">
        <v>95</v>
      </c>
      <c r="W349" s="4" t="s">
        <v>96</v>
      </c>
      <c r="X349" s="4" t="s">
        <v>97</v>
      </c>
      <c r="Y349" s="4">
        <v>257</v>
      </c>
      <c r="Z349" s="4">
        <v>367.51</v>
      </c>
    </row>
    <row r="350" spans="6:26" ht="18" customHeight="1" x14ac:dyDescent="0.3">
      <c r="F350" s="1">
        <v>2021</v>
      </c>
      <c r="G350" s="1" t="s">
        <v>12</v>
      </c>
      <c r="H350" s="1" t="s">
        <v>25</v>
      </c>
      <c r="I350" s="10" t="s">
        <v>27</v>
      </c>
      <c r="J350" s="9">
        <v>644</v>
      </c>
      <c r="K350" s="9">
        <v>5743.5</v>
      </c>
      <c r="L350" s="9">
        <v>6432.72</v>
      </c>
      <c r="M350" s="8">
        <v>1148.7</v>
      </c>
      <c r="N350" s="7" t="s">
        <v>10</v>
      </c>
      <c r="P350" s="4" t="s">
        <v>98</v>
      </c>
      <c r="Q350" s="4">
        <v>2020</v>
      </c>
      <c r="R350" s="4" t="s">
        <v>42</v>
      </c>
      <c r="S350" s="4" t="s">
        <v>104</v>
      </c>
      <c r="T350" s="4" t="s">
        <v>93</v>
      </c>
      <c r="U350" s="4" t="s">
        <v>94</v>
      </c>
      <c r="V350" s="4" t="s">
        <v>95</v>
      </c>
      <c r="W350" s="4" t="s">
        <v>96</v>
      </c>
      <c r="X350" s="4" t="s">
        <v>99</v>
      </c>
      <c r="Y350" s="4">
        <v>350</v>
      </c>
      <c r="Z350" s="4">
        <v>500.5</v>
      </c>
    </row>
    <row r="351" spans="6:26" ht="18" customHeight="1" x14ac:dyDescent="0.3">
      <c r="F351" s="1">
        <v>2021</v>
      </c>
      <c r="G351" s="1" t="s">
        <v>12</v>
      </c>
      <c r="H351" s="1" t="s">
        <v>23</v>
      </c>
      <c r="I351" s="10" t="s">
        <v>26</v>
      </c>
      <c r="J351" s="9">
        <v>643</v>
      </c>
      <c r="K351" s="9">
        <v>7000</v>
      </c>
      <c r="L351" s="9">
        <v>7840</v>
      </c>
      <c r="M351" s="8">
        <v>1400</v>
      </c>
      <c r="N351" s="7" t="s">
        <v>10</v>
      </c>
      <c r="P351" s="4" t="s">
        <v>100</v>
      </c>
      <c r="Q351" s="4">
        <v>2020</v>
      </c>
      <c r="R351" s="4" t="s">
        <v>42</v>
      </c>
      <c r="S351" s="4" t="s">
        <v>104</v>
      </c>
      <c r="T351" s="4" t="s">
        <v>93</v>
      </c>
      <c r="U351" s="4" t="s">
        <v>94</v>
      </c>
      <c r="V351" s="4" t="s">
        <v>95</v>
      </c>
      <c r="W351" s="4" t="s">
        <v>96</v>
      </c>
      <c r="X351" s="4" t="s">
        <v>99</v>
      </c>
      <c r="Y351" s="4">
        <v>344</v>
      </c>
      <c r="Z351" s="4">
        <v>491.91999999999996</v>
      </c>
    </row>
    <row r="352" spans="6:26" ht="18" customHeight="1" x14ac:dyDescent="0.3">
      <c r="F352" s="1">
        <v>2021</v>
      </c>
      <c r="G352" s="1" t="s">
        <v>12</v>
      </c>
      <c r="H352" s="1" t="s">
        <v>25</v>
      </c>
      <c r="I352" s="10" t="s">
        <v>24</v>
      </c>
      <c r="J352" s="9">
        <v>455</v>
      </c>
      <c r="K352" s="9">
        <v>4578.6000000000004</v>
      </c>
      <c r="L352" s="9">
        <v>5128.0320000000002</v>
      </c>
      <c r="M352" s="8">
        <v>915.72000000000014</v>
      </c>
      <c r="N352" s="7" t="s">
        <v>10</v>
      </c>
      <c r="P352" s="4" t="s">
        <v>91</v>
      </c>
      <c r="Q352" s="4">
        <v>2020</v>
      </c>
      <c r="R352" s="4" t="s">
        <v>42</v>
      </c>
      <c r="S352" s="4" t="s">
        <v>104</v>
      </c>
      <c r="T352" s="4" t="s">
        <v>93</v>
      </c>
      <c r="U352" s="4" t="s">
        <v>94</v>
      </c>
      <c r="V352" s="4" t="s">
        <v>95</v>
      </c>
      <c r="W352" s="4" t="s">
        <v>96</v>
      </c>
      <c r="X352" s="4" t="s">
        <v>97</v>
      </c>
      <c r="Y352" s="4">
        <v>338</v>
      </c>
      <c r="Z352" s="4">
        <v>483.34000000000003</v>
      </c>
    </row>
    <row r="353" spans="6:26" ht="18" customHeight="1" x14ac:dyDescent="0.3">
      <c r="F353" s="1">
        <v>2021</v>
      </c>
      <c r="G353" s="1" t="s">
        <v>12</v>
      </c>
      <c r="H353" s="1" t="s">
        <v>23</v>
      </c>
      <c r="I353" s="10" t="s">
        <v>22</v>
      </c>
      <c r="J353" s="12">
        <v>345</v>
      </c>
      <c r="K353" s="12">
        <v>7000</v>
      </c>
      <c r="L353" s="12">
        <v>7840</v>
      </c>
      <c r="M353" s="8">
        <v>1400</v>
      </c>
      <c r="N353" s="7" t="s">
        <v>10</v>
      </c>
      <c r="P353" s="4" t="s">
        <v>91</v>
      </c>
      <c r="Q353" s="4">
        <v>2020</v>
      </c>
      <c r="R353" s="4" t="s">
        <v>42</v>
      </c>
      <c r="S353" s="4" t="s">
        <v>104</v>
      </c>
      <c r="T353" s="4" t="s">
        <v>93</v>
      </c>
      <c r="U353" s="4" t="s">
        <v>94</v>
      </c>
      <c r="V353" s="4" t="s">
        <v>95</v>
      </c>
      <c r="W353" s="4" t="s">
        <v>96</v>
      </c>
      <c r="X353" s="4" t="s">
        <v>97</v>
      </c>
      <c r="Y353" s="4">
        <v>140</v>
      </c>
      <c r="Z353" s="4">
        <v>200.2</v>
      </c>
    </row>
    <row r="354" spans="6:26" ht="18" customHeight="1" x14ac:dyDescent="0.3">
      <c r="F354" s="1">
        <v>2021</v>
      </c>
      <c r="G354" s="1" t="s">
        <v>12</v>
      </c>
      <c r="H354" s="1" t="s">
        <v>16</v>
      </c>
      <c r="I354" s="11" t="s">
        <v>21</v>
      </c>
      <c r="J354" s="8">
        <v>122</v>
      </c>
      <c r="K354" s="8">
        <v>100</v>
      </c>
      <c r="L354" s="8">
        <v>112</v>
      </c>
      <c r="M354" s="8">
        <v>20</v>
      </c>
      <c r="N354" s="7" t="s">
        <v>10</v>
      </c>
      <c r="P354" s="4" t="s">
        <v>101</v>
      </c>
      <c r="Q354" s="4">
        <v>2020</v>
      </c>
      <c r="R354" s="4" t="s">
        <v>42</v>
      </c>
      <c r="S354" s="4" t="s">
        <v>104</v>
      </c>
      <c r="T354" s="4" t="s">
        <v>93</v>
      </c>
      <c r="U354" s="4" t="s">
        <v>94</v>
      </c>
      <c r="V354" s="4" t="s">
        <v>95</v>
      </c>
      <c r="W354" s="4" t="s">
        <v>96</v>
      </c>
      <c r="X354" s="4" t="s">
        <v>97</v>
      </c>
      <c r="Y354" s="4">
        <v>314</v>
      </c>
      <c r="Z354" s="4">
        <v>449.02</v>
      </c>
    </row>
    <row r="355" spans="6:26" ht="18" customHeight="1" x14ac:dyDescent="0.3">
      <c r="F355" s="1">
        <v>2021</v>
      </c>
      <c r="G355" s="1" t="s">
        <v>12</v>
      </c>
      <c r="H355" s="1" t="s">
        <v>14</v>
      </c>
      <c r="I355" s="10" t="s">
        <v>20</v>
      </c>
      <c r="J355" s="9">
        <v>78</v>
      </c>
      <c r="K355" s="9">
        <v>4577.2</v>
      </c>
      <c r="L355" s="9">
        <v>5126.4639999999999</v>
      </c>
      <c r="M355" s="8">
        <v>915.44</v>
      </c>
      <c r="N355" s="7" t="s">
        <v>10</v>
      </c>
      <c r="P355" s="4" t="s">
        <v>91</v>
      </c>
      <c r="Q355" s="4">
        <v>2020</v>
      </c>
      <c r="R355" s="4" t="s">
        <v>42</v>
      </c>
      <c r="S355" s="4" t="s">
        <v>104</v>
      </c>
      <c r="T355" s="4" t="s">
        <v>93</v>
      </c>
      <c r="U355" s="4" t="s">
        <v>94</v>
      </c>
      <c r="V355" s="4" t="s">
        <v>95</v>
      </c>
      <c r="W355" s="4" t="s">
        <v>96</v>
      </c>
      <c r="X355" s="4" t="s">
        <v>99</v>
      </c>
      <c r="Y355" s="4">
        <v>352</v>
      </c>
      <c r="Z355" s="4">
        <v>503.36</v>
      </c>
    </row>
    <row r="356" spans="6:26" ht="18" customHeight="1" x14ac:dyDescent="0.3">
      <c r="F356" s="1">
        <v>2021</v>
      </c>
      <c r="G356" s="1" t="s">
        <v>12</v>
      </c>
      <c r="H356" s="1" t="s">
        <v>14</v>
      </c>
      <c r="I356" s="10" t="s">
        <v>19</v>
      </c>
      <c r="J356" s="9">
        <v>76</v>
      </c>
      <c r="K356" s="9">
        <v>4576.8999999999996</v>
      </c>
      <c r="L356" s="9">
        <v>5126.1279999999997</v>
      </c>
      <c r="M356" s="8">
        <v>915.38</v>
      </c>
      <c r="N356" s="7" t="s">
        <v>10</v>
      </c>
      <c r="P356" s="4" t="s">
        <v>91</v>
      </c>
      <c r="Q356" s="4">
        <v>2020</v>
      </c>
      <c r="R356" s="4" t="s">
        <v>42</v>
      </c>
      <c r="S356" s="4" t="s">
        <v>104</v>
      </c>
      <c r="T356" s="4" t="s">
        <v>93</v>
      </c>
      <c r="U356" s="4" t="s">
        <v>94</v>
      </c>
      <c r="V356" s="4" t="s">
        <v>95</v>
      </c>
      <c r="W356" s="4" t="s">
        <v>96</v>
      </c>
      <c r="X356" s="4" t="s">
        <v>99</v>
      </c>
      <c r="Y356" s="4">
        <v>346</v>
      </c>
      <c r="Z356" s="4">
        <v>494.78</v>
      </c>
    </row>
    <row r="357" spans="6:26" ht="18" customHeight="1" x14ac:dyDescent="0.3">
      <c r="F357" s="1">
        <v>2021</v>
      </c>
      <c r="G357" s="1" t="s">
        <v>12</v>
      </c>
      <c r="H357" s="1" t="s">
        <v>14</v>
      </c>
      <c r="I357" s="10" t="s">
        <v>18</v>
      </c>
      <c r="J357" s="9">
        <v>46</v>
      </c>
      <c r="K357" s="9">
        <v>200</v>
      </c>
      <c r="L357" s="9">
        <v>224</v>
      </c>
      <c r="M357" s="8">
        <v>40</v>
      </c>
      <c r="N357" s="7" t="s">
        <v>10</v>
      </c>
      <c r="P357" s="4" t="s">
        <v>98</v>
      </c>
      <c r="Q357" s="4">
        <v>2020</v>
      </c>
      <c r="R357" s="4" t="s">
        <v>42</v>
      </c>
      <c r="S357" s="4" t="s">
        <v>104</v>
      </c>
      <c r="T357" s="4" t="s">
        <v>93</v>
      </c>
      <c r="U357" s="4" t="s">
        <v>94</v>
      </c>
      <c r="V357" s="4" t="s">
        <v>95</v>
      </c>
      <c r="W357" s="4" t="s">
        <v>96</v>
      </c>
      <c r="X357" s="4" t="s">
        <v>99</v>
      </c>
      <c r="Y357" s="4">
        <v>340</v>
      </c>
      <c r="Z357" s="4">
        <v>486.2</v>
      </c>
    </row>
    <row r="358" spans="6:26" ht="18" customHeight="1" x14ac:dyDescent="0.3">
      <c r="F358" s="1">
        <v>2021</v>
      </c>
      <c r="G358" s="1" t="s">
        <v>12</v>
      </c>
      <c r="H358" s="1" t="s">
        <v>14</v>
      </c>
      <c r="I358" s="10" t="s">
        <v>17</v>
      </c>
      <c r="J358" s="9">
        <v>34</v>
      </c>
      <c r="K358" s="9">
        <v>4576.8</v>
      </c>
      <c r="L358" s="9">
        <v>5126.0160000000005</v>
      </c>
      <c r="M358" s="8">
        <v>915.36000000000013</v>
      </c>
      <c r="N358" s="7" t="s">
        <v>10</v>
      </c>
      <c r="P358" s="4" t="s">
        <v>98</v>
      </c>
      <c r="Q358" s="4">
        <v>2020</v>
      </c>
      <c r="R358" s="4" t="s">
        <v>42</v>
      </c>
      <c r="S358" s="4" t="s">
        <v>104</v>
      </c>
      <c r="T358" s="4" t="s">
        <v>93</v>
      </c>
      <c r="U358" s="4" t="s">
        <v>94</v>
      </c>
      <c r="V358" s="4" t="s">
        <v>95</v>
      </c>
      <c r="W358" s="4" t="s">
        <v>96</v>
      </c>
      <c r="X358" s="4" t="s">
        <v>97</v>
      </c>
      <c r="Y358" s="4">
        <v>340</v>
      </c>
      <c r="Z358" s="4">
        <v>526.24</v>
      </c>
    </row>
    <row r="359" spans="6:26" ht="18" customHeight="1" x14ac:dyDescent="0.3">
      <c r="F359" s="1">
        <v>2021</v>
      </c>
      <c r="G359" s="1" t="s">
        <v>12</v>
      </c>
      <c r="H359" s="1" t="s">
        <v>16</v>
      </c>
      <c r="I359" s="11" t="s">
        <v>15</v>
      </c>
      <c r="J359" s="8">
        <v>7</v>
      </c>
      <c r="K359" s="8">
        <v>200</v>
      </c>
      <c r="L359" s="8">
        <v>224</v>
      </c>
      <c r="M359" s="8">
        <v>40</v>
      </c>
      <c r="N359" s="7" t="s">
        <v>10</v>
      </c>
      <c r="P359" s="4" t="s">
        <v>91</v>
      </c>
      <c r="Q359" s="4">
        <v>2020</v>
      </c>
      <c r="R359" s="4" t="s">
        <v>42</v>
      </c>
      <c r="S359" s="4" t="s">
        <v>104</v>
      </c>
      <c r="T359" s="4" t="s">
        <v>93</v>
      </c>
      <c r="U359" s="4" t="s">
        <v>94</v>
      </c>
      <c r="V359" s="4" t="s">
        <v>95</v>
      </c>
      <c r="W359" s="4" t="s">
        <v>96</v>
      </c>
      <c r="X359" s="4" t="s">
        <v>97</v>
      </c>
      <c r="Y359" s="4">
        <v>142</v>
      </c>
      <c r="Z359" s="4">
        <v>526.24</v>
      </c>
    </row>
    <row r="360" spans="6:26" ht="18" customHeight="1" x14ac:dyDescent="0.3">
      <c r="F360" s="1">
        <v>2021</v>
      </c>
      <c r="G360" s="1" t="s">
        <v>12</v>
      </c>
      <c r="H360" s="1" t="s">
        <v>14</v>
      </c>
      <c r="I360" s="10" t="s">
        <v>13</v>
      </c>
      <c r="J360" s="9">
        <v>3</v>
      </c>
      <c r="K360" s="9">
        <v>4577.3</v>
      </c>
      <c r="L360" s="9">
        <v>5126.576</v>
      </c>
      <c r="M360" s="8">
        <v>915.46</v>
      </c>
      <c r="N360" s="7" t="s">
        <v>10</v>
      </c>
      <c r="P360" s="4" t="s">
        <v>98</v>
      </c>
      <c r="Q360" s="4">
        <v>2020</v>
      </c>
      <c r="R360" s="4" t="s">
        <v>42</v>
      </c>
      <c r="S360" s="4" t="s">
        <v>104</v>
      </c>
      <c r="T360" s="4" t="s">
        <v>93</v>
      </c>
      <c r="U360" s="4" t="s">
        <v>94</v>
      </c>
      <c r="V360" s="4" t="s">
        <v>95</v>
      </c>
      <c r="W360" s="4" t="s">
        <v>96</v>
      </c>
      <c r="X360" s="4" t="s">
        <v>97</v>
      </c>
      <c r="Y360" s="4">
        <v>987</v>
      </c>
      <c r="Z360" s="4">
        <v>1411.4099999999999</v>
      </c>
    </row>
    <row r="361" spans="6:26" ht="18" customHeight="1" x14ac:dyDescent="0.3">
      <c r="F361" s="1">
        <v>2021</v>
      </c>
      <c r="G361" s="1" t="s">
        <v>12</v>
      </c>
      <c r="H361" s="1" t="s">
        <v>11</v>
      </c>
      <c r="I361" s="10" t="s">
        <v>11</v>
      </c>
      <c r="J361" s="9">
        <v>2</v>
      </c>
      <c r="K361" s="9">
        <v>6600</v>
      </c>
      <c r="L361" s="9">
        <v>7392</v>
      </c>
      <c r="M361" s="8">
        <v>1320</v>
      </c>
      <c r="N361" s="7" t="s">
        <v>10</v>
      </c>
      <c r="P361" s="4" t="s">
        <v>98</v>
      </c>
      <c r="Q361" s="4">
        <v>2020</v>
      </c>
      <c r="R361" s="4" t="s">
        <v>42</v>
      </c>
      <c r="S361" s="4" t="s">
        <v>104</v>
      </c>
      <c r="T361" s="4" t="s">
        <v>93</v>
      </c>
      <c r="U361" s="4" t="s">
        <v>94</v>
      </c>
      <c r="V361" s="4" t="s">
        <v>95</v>
      </c>
      <c r="W361" s="4" t="s">
        <v>96</v>
      </c>
      <c r="X361" s="4" t="s">
        <v>97</v>
      </c>
      <c r="Y361" s="4">
        <v>1021</v>
      </c>
      <c r="Z361" s="4">
        <v>1460.03</v>
      </c>
    </row>
    <row r="362" spans="6:26" ht="18" customHeight="1" x14ac:dyDescent="0.3">
      <c r="F362" s="1">
        <v>2022</v>
      </c>
      <c r="G362" s="1" t="s">
        <v>43</v>
      </c>
      <c r="H362" s="1" t="s">
        <v>30</v>
      </c>
      <c r="I362" s="11" t="s">
        <v>31</v>
      </c>
      <c r="J362" s="8">
        <v>3566</v>
      </c>
      <c r="K362" s="8">
        <v>5492.76</v>
      </c>
      <c r="L362" s="8">
        <v>5126.576</v>
      </c>
      <c r="M362" s="8">
        <v>1098.5520000000001</v>
      </c>
      <c r="N362" s="7" t="s">
        <v>10</v>
      </c>
      <c r="P362" s="4" t="s">
        <v>98</v>
      </c>
      <c r="Q362" s="4">
        <v>2020</v>
      </c>
      <c r="R362" s="4" t="s">
        <v>42</v>
      </c>
      <c r="S362" s="4" t="s">
        <v>104</v>
      </c>
      <c r="T362" s="4" t="s">
        <v>93</v>
      </c>
      <c r="U362" s="4" t="s">
        <v>94</v>
      </c>
      <c r="V362" s="4" t="s">
        <v>95</v>
      </c>
      <c r="W362" s="4" t="s">
        <v>96</v>
      </c>
      <c r="X362" s="4" t="s">
        <v>97</v>
      </c>
      <c r="Y362" s="4">
        <v>312</v>
      </c>
      <c r="Z362" s="4">
        <v>446.15999999999997</v>
      </c>
    </row>
    <row r="363" spans="6:26" ht="18" customHeight="1" x14ac:dyDescent="0.3">
      <c r="F363" s="1">
        <v>2022</v>
      </c>
      <c r="G363" s="1" t="s">
        <v>43</v>
      </c>
      <c r="H363" s="1" t="s">
        <v>30</v>
      </c>
      <c r="I363" s="11" t="s">
        <v>29</v>
      </c>
      <c r="J363" s="8">
        <v>2498</v>
      </c>
      <c r="K363" s="8">
        <v>9600</v>
      </c>
      <c r="L363" s="8">
        <v>8960</v>
      </c>
      <c r="M363" s="8">
        <v>1920</v>
      </c>
      <c r="N363" s="7" t="s">
        <v>10</v>
      </c>
      <c r="P363" s="4" t="s">
        <v>98</v>
      </c>
      <c r="Q363" s="4">
        <v>2020</v>
      </c>
      <c r="R363" s="4" t="s">
        <v>42</v>
      </c>
      <c r="S363" s="4" t="s">
        <v>104</v>
      </c>
      <c r="T363" s="4" t="s">
        <v>93</v>
      </c>
      <c r="U363" s="4" t="s">
        <v>94</v>
      </c>
      <c r="V363" s="4" t="s">
        <v>95</v>
      </c>
      <c r="W363" s="4" t="s">
        <v>96</v>
      </c>
      <c r="X363" s="4" t="s">
        <v>97</v>
      </c>
      <c r="Y363" s="4">
        <v>339</v>
      </c>
      <c r="Z363" s="4">
        <v>484.77</v>
      </c>
    </row>
    <row r="364" spans="6:26" ht="18" customHeight="1" x14ac:dyDescent="0.3">
      <c r="F364" s="1">
        <v>2022</v>
      </c>
      <c r="G364" s="1" t="s">
        <v>43</v>
      </c>
      <c r="H364" s="1" t="s">
        <v>16</v>
      </c>
      <c r="I364" s="11" t="s">
        <v>28</v>
      </c>
      <c r="J364" s="8">
        <v>1245</v>
      </c>
      <c r="K364" s="8">
        <v>5492.6399999999994</v>
      </c>
      <c r="L364" s="8">
        <v>5126.4639999999999</v>
      </c>
      <c r="M364" s="8">
        <v>1098.528</v>
      </c>
      <c r="N364" s="7" t="s">
        <v>33</v>
      </c>
      <c r="P364" s="4" t="s">
        <v>91</v>
      </c>
      <c r="Q364" s="4">
        <v>2020</v>
      </c>
      <c r="R364" s="4" t="s">
        <v>42</v>
      </c>
      <c r="S364" s="4" t="s">
        <v>104</v>
      </c>
      <c r="T364" s="4" t="s">
        <v>93</v>
      </c>
      <c r="U364" s="4" t="s">
        <v>94</v>
      </c>
      <c r="V364" s="4" t="s">
        <v>95</v>
      </c>
      <c r="W364" s="4" t="s">
        <v>96</v>
      </c>
      <c r="X364" s="4" t="s">
        <v>97</v>
      </c>
      <c r="Y364" s="4">
        <v>141</v>
      </c>
      <c r="Z364" s="4">
        <v>201.63</v>
      </c>
    </row>
    <row r="365" spans="6:26" ht="18" customHeight="1" x14ac:dyDescent="0.3">
      <c r="F365" s="1">
        <v>2022</v>
      </c>
      <c r="G365" s="1" t="s">
        <v>43</v>
      </c>
      <c r="H365" s="1" t="s">
        <v>25</v>
      </c>
      <c r="I365" s="10" t="s">
        <v>27</v>
      </c>
      <c r="J365" s="9">
        <v>644</v>
      </c>
      <c r="K365" s="9">
        <v>6892.2</v>
      </c>
      <c r="L365" s="9">
        <v>6432.72</v>
      </c>
      <c r="M365" s="8">
        <v>1378.44</v>
      </c>
      <c r="N365" s="7" t="s">
        <v>33</v>
      </c>
      <c r="P365" s="4" t="s">
        <v>98</v>
      </c>
      <c r="Q365" s="4">
        <v>2020</v>
      </c>
      <c r="R365" s="4" t="s">
        <v>42</v>
      </c>
      <c r="S365" s="4" t="s">
        <v>104</v>
      </c>
      <c r="T365" s="4" t="s">
        <v>93</v>
      </c>
      <c r="U365" s="4" t="s">
        <v>94</v>
      </c>
      <c r="V365" s="4" t="s">
        <v>95</v>
      </c>
      <c r="W365" s="4" t="s">
        <v>96</v>
      </c>
      <c r="X365" s="4" t="s">
        <v>97</v>
      </c>
      <c r="Y365" s="4">
        <v>315</v>
      </c>
      <c r="Z365" s="4">
        <v>450.45</v>
      </c>
    </row>
    <row r="366" spans="6:26" ht="18" customHeight="1" x14ac:dyDescent="0.3">
      <c r="F366" s="1">
        <v>2022</v>
      </c>
      <c r="G366" s="1" t="s">
        <v>43</v>
      </c>
      <c r="H366" s="1" t="s">
        <v>23</v>
      </c>
      <c r="I366" s="10" t="s">
        <v>26</v>
      </c>
      <c r="J366" s="9">
        <v>643</v>
      </c>
      <c r="K366" s="9">
        <v>8400</v>
      </c>
      <c r="L366" s="9">
        <v>7840</v>
      </c>
      <c r="M366" s="8">
        <v>1680</v>
      </c>
      <c r="N366" s="7" t="s">
        <v>33</v>
      </c>
      <c r="P366" s="4" t="s">
        <v>98</v>
      </c>
      <c r="Q366" s="4">
        <v>2020</v>
      </c>
      <c r="R366" s="4" t="s">
        <v>42</v>
      </c>
      <c r="S366" s="4" t="s">
        <v>104</v>
      </c>
      <c r="T366" s="4" t="s">
        <v>93</v>
      </c>
      <c r="U366" s="4" t="s">
        <v>94</v>
      </c>
      <c r="V366" s="4" t="s">
        <v>95</v>
      </c>
      <c r="W366" s="4" t="s">
        <v>96</v>
      </c>
      <c r="X366" s="4" t="s">
        <v>97</v>
      </c>
      <c r="Y366" s="4">
        <v>355</v>
      </c>
      <c r="Z366" s="4">
        <v>507.65</v>
      </c>
    </row>
    <row r="367" spans="6:26" ht="18" customHeight="1" x14ac:dyDescent="0.3">
      <c r="F367" s="1">
        <v>2022</v>
      </c>
      <c r="G367" s="1" t="s">
        <v>43</v>
      </c>
      <c r="H367" s="1" t="s">
        <v>25</v>
      </c>
      <c r="I367" s="10" t="s">
        <v>24</v>
      </c>
      <c r="J367" s="9">
        <v>455</v>
      </c>
      <c r="K367" s="9">
        <v>5494.3200000000006</v>
      </c>
      <c r="L367" s="9">
        <v>5128.0320000000002</v>
      </c>
      <c r="M367" s="8">
        <v>1098.8640000000003</v>
      </c>
      <c r="N367" s="7" t="s">
        <v>33</v>
      </c>
      <c r="P367" s="4" t="s">
        <v>91</v>
      </c>
      <c r="Q367" s="4">
        <v>2020</v>
      </c>
      <c r="R367" s="4" t="s">
        <v>42</v>
      </c>
      <c r="S367" s="4" t="s">
        <v>104</v>
      </c>
      <c r="T367" s="4" t="s">
        <v>93</v>
      </c>
      <c r="U367" s="4" t="s">
        <v>94</v>
      </c>
      <c r="V367" s="4" t="s">
        <v>95</v>
      </c>
      <c r="W367" s="4" t="s">
        <v>96</v>
      </c>
      <c r="X367" s="4" t="s">
        <v>99</v>
      </c>
      <c r="Y367" s="4">
        <v>349</v>
      </c>
      <c r="Z367" s="4">
        <v>499.07</v>
      </c>
    </row>
    <row r="368" spans="6:26" ht="18" customHeight="1" x14ac:dyDescent="0.3">
      <c r="F368" s="1">
        <v>2022</v>
      </c>
      <c r="G368" s="1" t="s">
        <v>43</v>
      </c>
      <c r="H368" s="1" t="s">
        <v>23</v>
      </c>
      <c r="I368" s="10" t="s">
        <v>22</v>
      </c>
      <c r="J368" s="12">
        <v>345</v>
      </c>
      <c r="K368" s="12">
        <v>8400</v>
      </c>
      <c r="L368" s="12">
        <v>7840</v>
      </c>
      <c r="M368" s="8">
        <v>1680</v>
      </c>
      <c r="N368" s="7" t="s">
        <v>33</v>
      </c>
      <c r="P368" s="4" t="s">
        <v>98</v>
      </c>
      <c r="Q368" s="4">
        <v>2020</v>
      </c>
      <c r="R368" s="4" t="s">
        <v>42</v>
      </c>
      <c r="S368" s="4" t="s">
        <v>104</v>
      </c>
      <c r="T368" s="4" t="s">
        <v>93</v>
      </c>
      <c r="U368" s="4" t="s">
        <v>94</v>
      </c>
      <c r="V368" s="4" t="s">
        <v>95</v>
      </c>
      <c r="W368" s="4" t="s">
        <v>96</v>
      </c>
      <c r="X368" s="4" t="s">
        <v>99</v>
      </c>
      <c r="Y368" s="4">
        <v>343</v>
      </c>
      <c r="Z368" s="4">
        <v>490.49</v>
      </c>
    </row>
    <row r="369" spans="6:26" ht="18" customHeight="1" x14ac:dyDescent="0.3">
      <c r="F369" s="1">
        <v>2022</v>
      </c>
      <c r="G369" s="1" t="s">
        <v>43</v>
      </c>
      <c r="H369" s="1" t="s">
        <v>16</v>
      </c>
      <c r="I369" s="11" t="s">
        <v>21</v>
      </c>
      <c r="J369" s="8">
        <v>122</v>
      </c>
      <c r="K369" s="8">
        <v>120</v>
      </c>
      <c r="L369" s="8">
        <v>112</v>
      </c>
      <c r="M369" s="8">
        <v>24</v>
      </c>
      <c r="N369" s="7" t="s">
        <v>33</v>
      </c>
      <c r="P369" s="4" t="s">
        <v>98</v>
      </c>
      <c r="Q369" s="4">
        <v>2020</v>
      </c>
      <c r="R369" s="4" t="s">
        <v>42</v>
      </c>
      <c r="S369" s="4" t="s">
        <v>104</v>
      </c>
      <c r="T369" s="4" t="s">
        <v>93</v>
      </c>
      <c r="U369" s="4" t="s">
        <v>94</v>
      </c>
      <c r="V369" s="4" t="s">
        <v>95</v>
      </c>
      <c r="W369" s="4" t="s">
        <v>96</v>
      </c>
      <c r="X369" s="4" t="s">
        <v>97</v>
      </c>
      <c r="Y369" s="4">
        <v>802</v>
      </c>
      <c r="Z369" s="4">
        <v>1146.8600000000001</v>
      </c>
    </row>
    <row r="370" spans="6:26" ht="18" customHeight="1" x14ac:dyDescent="0.3">
      <c r="F370" s="1">
        <v>2022</v>
      </c>
      <c r="G370" s="1" t="s">
        <v>43</v>
      </c>
      <c r="H370" s="1" t="s">
        <v>14</v>
      </c>
      <c r="I370" s="10" t="s">
        <v>20</v>
      </c>
      <c r="J370" s="9">
        <v>78</v>
      </c>
      <c r="K370" s="9">
        <v>2288.6</v>
      </c>
      <c r="L370" s="9">
        <v>5126.4639999999999</v>
      </c>
      <c r="M370" s="8">
        <v>457.72</v>
      </c>
      <c r="N370" s="7" t="s">
        <v>33</v>
      </c>
      <c r="P370" s="4" t="s">
        <v>98</v>
      </c>
      <c r="Q370" s="4">
        <v>2020</v>
      </c>
      <c r="R370" s="4" t="s">
        <v>42</v>
      </c>
      <c r="S370" s="4" t="s">
        <v>104</v>
      </c>
      <c r="T370" s="4" t="s">
        <v>93</v>
      </c>
      <c r="U370" s="4" t="s">
        <v>94</v>
      </c>
      <c r="V370" s="4" t="s">
        <v>95</v>
      </c>
      <c r="W370" s="4" t="s">
        <v>96</v>
      </c>
      <c r="X370" s="4" t="s">
        <v>97</v>
      </c>
      <c r="Y370" s="4">
        <v>855</v>
      </c>
      <c r="Z370" s="4">
        <v>1222.6500000000001</v>
      </c>
    </row>
    <row r="371" spans="6:26" ht="18" customHeight="1" x14ac:dyDescent="0.3">
      <c r="F371" s="1">
        <v>2022</v>
      </c>
      <c r="G371" s="1" t="s">
        <v>43</v>
      </c>
      <c r="H371" s="1" t="s">
        <v>14</v>
      </c>
      <c r="I371" s="10" t="s">
        <v>19</v>
      </c>
      <c r="J371" s="9">
        <v>76</v>
      </c>
      <c r="K371" s="9">
        <v>2288.4499999999998</v>
      </c>
      <c r="L371" s="9">
        <v>5126.1279999999997</v>
      </c>
      <c r="M371" s="8">
        <v>457.69</v>
      </c>
      <c r="N371" s="7" t="s">
        <v>33</v>
      </c>
      <c r="P371" s="4" t="s">
        <v>98</v>
      </c>
      <c r="Q371" s="4">
        <v>2020</v>
      </c>
      <c r="R371" s="4" t="s">
        <v>42</v>
      </c>
      <c r="S371" s="4" t="s">
        <v>104</v>
      </c>
      <c r="T371" s="4" t="s">
        <v>93</v>
      </c>
      <c r="U371" s="4" t="s">
        <v>94</v>
      </c>
      <c r="V371" s="4" t="s">
        <v>95</v>
      </c>
      <c r="W371" s="4" t="s">
        <v>96</v>
      </c>
      <c r="X371" s="4" t="s">
        <v>99</v>
      </c>
      <c r="Y371" s="4">
        <v>789</v>
      </c>
      <c r="Z371" s="4">
        <v>1128.27</v>
      </c>
    </row>
    <row r="372" spans="6:26" ht="18" customHeight="1" x14ac:dyDescent="0.3">
      <c r="F372" s="1">
        <v>2022</v>
      </c>
      <c r="G372" s="1" t="s">
        <v>43</v>
      </c>
      <c r="H372" s="1" t="s">
        <v>14</v>
      </c>
      <c r="I372" s="10" t="s">
        <v>18</v>
      </c>
      <c r="J372" s="9">
        <v>46</v>
      </c>
      <c r="K372" s="9">
        <v>100</v>
      </c>
      <c r="L372" s="9">
        <v>224</v>
      </c>
      <c r="M372" s="8">
        <v>20</v>
      </c>
      <c r="N372" s="7" t="s">
        <v>33</v>
      </c>
      <c r="P372" s="4" t="s">
        <v>91</v>
      </c>
      <c r="Q372" s="4">
        <v>2020</v>
      </c>
      <c r="R372" s="4" t="s">
        <v>42</v>
      </c>
      <c r="S372" s="4" t="s">
        <v>104</v>
      </c>
      <c r="T372" s="4" t="s">
        <v>93</v>
      </c>
      <c r="U372" s="4" t="s">
        <v>94</v>
      </c>
      <c r="V372" s="4" t="s">
        <v>95</v>
      </c>
      <c r="W372" s="4" t="s">
        <v>96</v>
      </c>
      <c r="X372" s="4" t="s">
        <v>99</v>
      </c>
      <c r="Y372" s="4">
        <v>790</v>
      </c>
      <c r="Z372" s="4">
        <v>1129.7</v>
      </c>
    </row>
    <row r="373" spans="6:26" ht="18" customHeight="1" x14ac:dyDescent="0.3">
      <c r="F373" s="1">
        <v>2022</v>
      </c>
      <c r="G373" s="1" t="s">
        <v>43</v>
      </c>
      <c r="H373" s="1" t="s">
        <v>14</v>
      </c>
      <c r="I373" s="10" t="s">
        <v>17</v>
      </c>
      <c r="J373" s="9">
        <v>34</v>
      </c>
      <c r="K373" s="9">
        <v>2288.4</v>
      </c>
      <c r="L373" s="9">
        <v>5126.0160000000005</v>
      </c>
      <c r="M373" s="8">
        <v>457.68000000000006</v>
      </c>
      <c r="N373" s="7" t="s">
        <v>33</v>
      </c>
      <c r="P373" s="4" t="s">
        <v>98</v>
      </c>
      <c r="Q373" s="4">
        <v>2020</v>
      </c>
      <c r="R373" s="4" t="s">
        <v>42</v>
      </c>
      <c r="S373" s="4" t="s">
        <v>104</v>
      </c>
      <c r="T373" s="4" t="s">
        <v>93</v>
      </c>
      <c r="U373" s="4" t="s">
        <v>94</v>
      </c>
      <c r="V373" s="4" t="s">
        <v>95</v>
      </c>
      <c r="W373" s="4" t="s">
        <v>96</v>
      </c>
      <c r="X373" s="4" t="s">
        <v>99</v>
      </c>
      <c r="Y373" s="4">
        <v>791</v>
      </c>
      <c r="Z373" s="4">
        <v>1131.1300000000001</v>
      </c>
    </row>
    <row r="374" spans="6:26" ht="18" customHeight="1" x14ac:dyDescent="0.3">
      <c r="F374" s="1">
        <v>2022</v>
      </c>
      <c r="G374" s="1" t="s">
        <v>43</v>
      </c>
      <c r="H374" s="1" t="s">
        <v>16</v>
      </c>
      <c r="I374" s="11" t="s">
        <v>15</v>
      </c>
      <c r="J374" s="8">
        <v>7</v>
      </c>
      <c r="K374" s="8">
        <v>200</v>
      </c>
      <c r="L374" s="8">
        <v>224</v>
      </c>
      <c r="M374" s="8">
        <v>40</v>
      </c>
      <c r="N374" s="7" t="s">
        <v>33</v>
      </c>
      <c r="P374" s="4" t="s">
        <v>101</v>
      </c>
      <c r="Q374" s="4">
        <v>2020</v>
      </c>
      <c r="R374" s="4" t="s">
        <v>42</v>
      </c>
      <c r="S374" s="4" t="s">
        <v>104</v>
      </c>
      <c r="T374" s="4" t="s">
        <v>93</v>
      </c>
      <c r="U374" s="4" t="s">
        <v>94</v>
      </c>
      <c r="V374" s="4" t="s">
        <v>95</v>
      </c>
      <c r="W374" s="4" t="s">
        <v>96</v>
      </c>
      <c r="X374" s="4" t="s">
        <v>97</v>
      </c>
      <c r="Y374" s="4">
        <v>341</v>
      </c>
      <c r="Z374" s="4">
        <v>487.63</v>
      </c>
    </row>
    <row r="375" spans="6:26" ht="18" customHeight="1" x14ac:dyDescent="0.3">
      <c r="F375" s="1">
        <v>2022</v>
      </c>
      <c r="G375" s="1" t="s">
        <v>43</v>
      </c>
      <c r="H375" s="1" t="s">
        <v>11</v>
      </c>
      <c r="I375" s="10" t="s">
        <v>11</v>
      </c>
      <c r="J375" s="9">
        <v>3</v>
      </c>
      <c r="K375" s="9">
        <v>4577.3</v>
      </c>
      <c r="L375" s="9">
        <v>7392</v>
      </c>
      <c r="M375" s="8">
        <v>915.46</v>
      </c>
      <c r="N375" s="7" t="s">
        <v>33</v>
      </c>
      <c r="P375" s="4" t="s">
        <v>98</v>
      </c>
      <c r="Q375" s="4">
        <v>2020</v>
      </c>
      <c r="R375" s="4" t="s">
        <v>42</v>
      </c>
      <c r="S375" s="4" t="s">
        <v>104</v>
      </c>
      <c r="T375" s="4" t="s">
        <v>93</v>
      </c>
      <c r="U375" s="4" t="s">
        <v>94</v>
      </c>
      <c r="V375" s="4" t="s">
        <v>95</v>
      </c>
      <c r="W375" s="4" t="s">
        <v>96</v>
      </c>
      <c r="X375" s="4" t="s">
        <v>97</v>
      </c>
      <c r="Y375" s="4">
        <v>143</v>
      </c>
      <c r="Z375" s="4">
        <v>204.49</v>
      </c>
    </row>
    <row r="376" spans="6:26" ht="18" customHeight="1" x14ac:dyDescent="0.3">
      <c r="F376" s="1">
        <v>2022</v>
      </c>
      <c r="G376" s="1" t="s">
        <v>43</v>
      </c>
      <c r="H376" s="1" t="s">
        <v>14</v>
      </c>
      <c r="I376" s="10" t="s">
        <v>13</v>
      </c>
      <c r="J376" s="9">
        <v>3</v>
      </c>
      <c r="K376" s="9">
        <v>3300</v>
      </c>
      <c r="L376" s="9">
        <v>5126.576</v>
      </c>
      <c r="M376" s="8">
        <v>660</v>
      </c>
      <c r="N376" s="7" t="s">
        <v>33</v>
      </c>
      <c r="P376" s="4" t="s">
        <v>91</v>
      </c>
      <c r="Q376" s="4">
        <v>2020</v>
      </c>
      <c r="R376" s="4" t="s">
        <v>42</v>
      </c>
      <c r="S376" s="4" t="s">
        <v>104</v>
      </c>
      <c r="T376" s="4" t="s">
        <v>93</v>
      </c>
      <c r="U376" s="4" t="s">
        <v>94</v>
      </c>
      <c r="V376" s="4" t="s">
        <v>95</v>
      </c>
      <c r="W376" s="4" t="s">
        <v>96</v>
      </c>
      <c r="X376" s="4" t="s">
        <v>97</v>
      </c>
      <c r="Y376" s="4">
        <v>311</v>
      </c>
      <c r="Z376" s="4">
        <v>444.73</v>
      </c>
    </row>
    <row r="377" spans="6:26" ht="18" customHeight="1" x14ac:dyDescent="0.3">
      <c r="F377" s="1">
        <v>2022</v>
      </c>
      <c r="G377" s="1" t="s">
        <v>42</v>
      </c>
      <c r="H377" s="1" t="s">
        <v>30</v>
      </c>
      <c r="I377" s="11" t="s">
        <v>31</v>
      </c>
      <c r="J377" s="8">
        <v>3566</v>
      </c>
      <c r="K377" s="8">
        <v>4577.3</v>
      </c>
      <c r="L377" s="8">
        <v>5126.576</v>
      </c>
      <c r="M377" s="8">
        <v>915.46</v>
      </c>
      <c r="N377" s="7" t="s">
        <v>33</v>
      </c>
      <c r="P377" s="4" t="s">
        <v>91</v>
      </c>
      <c r="Q377" s="4">
        <v>2020</v>
      </c>
      <c r="R377" s="4" t="s">
        <v>43</v>
      </c>
      <c r="S377" s="4" t="s">
        <v>104</v>
      </c>
      <c r="T377" s="4" t="s">
        <v>93</v>
      </c>
      <c r="U377" s="4" t="s">
        <v>94</v>
      </c>
      <c r="V377" s="4" t="s">
        <v>95</v>
      </c>
      <c r="W377" s="4" t="s">
        <v>96</v>
      </c>
      <c r="X377" s="4" t="s">
        <v>97</v>
      </c>
      <c r="Y377" s="4">
        <v>356</v>
      </c>
      <c r="Z377" s="4">
        <v>509.08</v>
      </c>
    </row>
    <row r="378" spans="6:26" ht="18" customHeight="1" x14ac:dyDescent="0.3">
      <c r="F378" s="1">
        <v>2022</v>
      </c>
      <c r="G378" s="1" t="s">
        <v>42</v>
      </c>
      <c r="H378" s="1" t="s">
        <v>30</v>
      </c>
      <c r="I378" s="11" t="s">
        <v>29</v>
      </c>
      <c r="J378" s="8">
        <v>2498</v>
      </c>
      <c r="K378" s="8">
        <v>8000</v>
      </c>
      <c r="L378" s="8">
        <v>8960</v>
      </c>
      <c r="M378" s="8">
        <v>1600</v>
      </c>
      <c r="N378" s="7" t="s">
        <v>33</v>
      </c>
      <c r="P378" s="4" t="s">
        <v>100</v>
      </c>
      <c r="Q378" s="4">
        <v>2020</v>
      </c>
      <c r="R378" s="4" t="s">
        <v>43</v>
      </c>
      <c r="S378" s="4" t="s">
        <v>104</v>
      </c>
      <c r="T378" s="4" t="s">
        <v>93</v>
      </c>
      <c r="U378" s="4" t="s">
        <v>94</v>
      </c>
      <c r="V378" s="4" t="s">
        <v>95</v>
      </c>
      <c r="W378" s="4" t="s">
        <v>96</v>
      </c>
      <c r="X378" s="4" t="s">
        <v>97</v>
      </c>
      <c r="Y378" s="4">
        <v>344</v>
      </c>
      <c r="Z378" s="4">
        <v>491.91999999999996</v>
      </c>
    </row>
    <row r="379" spans="6:26" ht="18" customHeight="1" x14ac:dyDescent="0.3">
      <c r="F379" s="1">
        <v>2022</v>
      </c>
      <c r="G379" s="1" t="s">
        <v>42</v>
      </c>
      <c r="H379" s="1" t="s">
        <v>16</v>
      </c>
      <c r="I379" s="11" t="s">
        <v>28</v>
      </c>
      <c r="J379" s="8">
        <v>1245</v>
      </c>
      <c r="K379" s="8">
        <v>4577.2</v>
      </c>
      <c r="L379" s="8">
        <v>5126.4639999999999</v>
      </c>
      <c r="M379" s="8">
        <v>915.44</v>
      </c>
      <c r="N379" s="7" t="s">
        <v>33</v>
      </c>
      <c r="P379" s="4" t="s">
        <v>98</v>
      </c>
      <c r="Q379" s="4">
        <v>2020</v>
      </c>
      <c r="R379" s="4" t="s">
        <v>43</v>
      </c>
      <c r="S379" s="4" t="s">
        <v>104</v>
      </c>
      <c r="T379" s="4" t="s">
        <v>93</v>
      </c>
      <c r="U379" s="4" t="s">
        <v>94</v>
      </c>
      <c r="V379" s="4" t="s">
        <v>95</v>
      </c>
      <c r="W379" s="4" t="s">
        <v>96</v>
      </c>
      <c r="X379" s="4" t="s">
        <v>97</v>
      </c>
      <c r="Y379" s="4">
        <v>146</v>
      </c>
      <c r="Z379" s="4">
        <v>208.78</v>
      </c>
    </row>
    <row r="380" spans="6:26" ht="18" customHeight="1" x14ac:dyDescent="0.3">
      <c r="F380" s="1">
        <v>2022</v>
      </c>
      <c r="G380" s="1" t="s">
        <v>42</v>
      </c>
      <c r="H380" s="1" t="s">
        <v>25</v>
      </c>
      <c r="I380" s="10" t="s">
        <v>27</v>
      </c>
      <c r="J380" s="9">
        <v>644</v>
      </c>
      <c r="K380" s="9">
        <v>5743.5</v>
      </c>
      <c r="L380" s="9">
        <v>6432.72</v>
      </c>
      <c r="M380" s="8">
        <v>1148.7</v>
      </c>
      <c r="N380" s="7" t="s">
        <v>33</v>
      </c>
      <c r="P380" s="4" t="s">
        <v>98</v>
      </c>
      <c r="Q380" s="4">
        <v>2020</v>
      </c>
      <c r="R380" s="4" t="s">
        <v>43</v>
      </c>
      <c r="S380" s="4" t="s">
        <v>104</v>
      </c>
      <c r="T380" s="4" t="s">
        <v>93</v>
      </c>
      <c r="U380" s="4" t="s">
        <v>94</v>
      </c>
      <c r="V380" s="4" t="s">
        <v>95</v>
      </c>
      <c r="W380" s="4" t="s">
        <v>96</v>
      </c>
      <c r="X380" s="4" t="s">
        <v>97</v>
      </c>
      <c r="Y380" s="4">
        <v>320</v>
      </c>
      <c r="Z380" s="4">
        <v>457.6</v>
      </c>
    </row>
    <row r="381" spans="6:26" ht="18" customHeight="1" x14ac:dyDescent="0.3">
      <c r="F381" s="1">
        <v>2022</v>
      </c>
      <c r="G381" s="1" t="s">
        <v>42</v>
      </c>
      <c r="H381" s="1" t="s">
        <v>23</v>
      </c>
      <c r="I381" s="10" t="s">
        <v>26</v>
      </c>
      <c r="J381" s="9">
        <v>643</v>
      </c>
      <c r="K381" s="9">
        <v>7000</v>
      </c>
      <c r="L381" s="9">
        <v>7840</v>
      </c>
      <c r="M381" s="8">
        <v>1400</v>
      </c>
      <c r="N381" s="7" t="s">
        <v>33</v>
      </c>
      <c r="P381" s="4" t="s">
        <v>98</v>
      </c>
      <c r="Q381" s="4">
        <v>2020</v>
      </c>
      <c r="R381" s="4" t="s">
        <v>43</v>
      </c>
      <c r="S381" s="4" t="s">
        <v>104</v>
      </c>
      <c r="T381" s="4" t="s">
        <v>93</v>
      </c>
      <c r="U381" s="4" t="s">
        <v>94</v>
      </c>
      <c r="V381" s="4" t="s">
        <v>95</v>
      </c>
      <c r="W381" s="4" t="s">
        <v>96</v>
      </c>
      <c r="X381" s="4" t="s">
        <v>97</v>
      </c>
      <c r="Y381" s="4">
        <v>358</v>
      </c>
      <c r="Z381" s="4">
        <v>511.94</v>
      </c>
    </row>
    <row r="382" spans="6:26" ht="18" customHeight="1" x14ac:dyDescent="0.3">
      <c r="F382" s="1">
        <v>2022</v>
      </c>
      <c r="G382" s="1" t="s">
        <v>42</v>
      </c>
      <c r="H382" s="1" t="s">
        <v>25</v>
      </c>
      <c r="I382" s="10" t="s">
        <v>24</v>
      </c>
      <c r="J382" s="9">
        <v>455</v>
      </c>
      <c r="K382" s="9">
        <v>4578.6000000000004</v>
      </c>
      <c r="L382" s="9">
        <v>5128.0320000000002</v>
      </c>
      <c r="M382" s="8">
        <v>915.72000000000014</v>
      </c>
      <c r="N382" s="7" t="s">
        <v>33</v>
      </c>
      <c r="P382" s="4" t="s">
        <v>91</v>
      </c>
      <c r="Q382" s="4">
        <v>2020</v>
      </c>
      <c r="R382" s="4" t="s">
        <v>43</v>
      </c>
      <c r="S382" s="4" t="s">
        <v>104</v>
      </c>
      <c r="T382" s="4" t="s">
        <v>93</v>
      </c>
      <c r="U382" s="4" t="s">
        <v>94</v>
      </c>
      <c r="V382" s="4" t="s">
        <v>95</v>
      </c>
      <c r="W382" s="4" t="s">
        <v>96</v>
      </c>
      <c r="X382" s="4" t="s">
        <v>97</v>
      </c>
      <c r="Y382" s="4">
        <v>262</v>
      </c>
      <c r="Z382" s="4">
        <v>374.65999999999997</v>
      </c>
    </row>
    <row r="383" spans="6:26" ht="18" customHeight="1" x14ac:dyDescent="0.3">
      <c r="F383" s="1">
        <v>2022</v>
      </c>
      <c r="G383" s="1" t="s">
        <v>42</v>
      </c>
      <c r="H383" s="1" t="s">
        <v>23</v>
      </c>
      <c r="I383" s="10" t="s">
        <v>22</v>
      </c>
      <c r="J383" s="12">
        <v>345</v>
      </c>
      <c r="K383" s="12">
        <v>7000</v>
      </c>
      <c r="L383" s="12">
        <v>7840</v>
      </c>
      <c r="M383" s="8">
        <v>1400</v>
      </c>
      <c r="N383" s="7" t="s">
        <v>33</v>
      </c>
      <c r="P383" s="4" t="s">
        <v>100</v>
      </c>
      <c r="Q383" s="4">
        <v>2020</v>
      </c>
      <c r="R383" s="4" t="s">
        <v>43</v>
      </c>
      <c r="S383" s="4" t="s">
        <v>104</v>
      </c>
      <c r="T383" s="4" t="s">
        <v>93</v>
      </c>
      <c r="U383" s="4" t="s">
        <v>94</v>
      </c>
      <c r="V383" s="4" t="s">
        <v>95</v>
      </c>
      <c r="W383" s="4" t="s">
        <v>96</v>
      </c>
      <c r="X383" s="4" t="s">
        <v>97</v>
      </c>
      <c r="Y383" s="4">
        <v>346</v>
      </c>
      <c r="Z383" s="4">
        <v>526.24</v>
      </c>
    </row>
    <row r="384" spans="6:26" ht="18" customHeight="1" x14ac:dyDescent="0.3">
      <c r="F384" s="1">
        <v>2022</v>
      </c>
      <c r="G384" s="1" t="s">
        <v>42</v>
      </c>
      <c r="H384" s="1" t="s">
        <v>16</v>
      </c>
      <c r="I384" s="11" t="s">
        <v>21</v>
      </c>
      <c r="J384" s="8">
        <v>122</v>
      </c>
      <c r="K384" s="8">
        <v>100</v>
      </c>
      <c r="L384" s="8">
        <v>112</v>
      </c>
      <c r="M384" s="8">
        <v>20</v>
      </c>
      <c r="N384" s="7" t="s">
        <v>33</v>
      </c>
      <c r="P384" s="4" t="s">
        <v>100</v>
      </c>
      <c r="Q384" s="4">
        <v>2020</v>
      </c>
      <c r="R384" s="4" t="s">
        <v>43</v>
      </c>
      <c r="S384" s="4" t="s">
        <v>104</v>
      </c>
      <c r="T384" s="4" t="s">
        <v>93</v>
      </c>
      <c r="U384" s="4" t="s">
        <v>94</v>
      </c>
      <c r="V384" s="4" t="s">
        <v>95</v>
      </c>
      <c r="W384" s="4" t="s">
        <v>96</v>
      </c>
      <c r="X384" s="4" t="s">
        <v>97</v>
      </c>
      <c r="Y384" s="4">
        <v>148</v>
      </c>
      <c r="Z384" s="4">
        <v>526.24</v>
      </c>
    </row>
    <row r="385" spans="6:26" ht="18" customHeight="1" x14ac:dyDescent="0.3">
      <c r="F385" s="1">
        <v>2022</v>
      </c>
      <c r="G385" s="1" t="s">
        <v>42</v>
      </c>
      <c r="H385" s="1" t="s">
        <v>14</v>
      </c>
      <c r="I385" s="10" t="s">
        <v>20</v>
      </c>
      <c r="J385" s="9">
        <v>78</v>
      </c>
      <c r="K385" s="9">
        <v>2288.6</v>
      </c>
      <c r="L385" s="9">
        <v>5126.4639999999999</v>
      </c>
      <c r="M385" s="8">
        <v>457.72</v>
      </c>
      <c r="N385" s="7" t="s">
        <v>33</v>
      </c>
      <c r="P385" s="4" t="s">
        <v>98</v>
      </c>
      <c r="Q385" s="4">
        <v>2020</v>
      </c>
      <c r="R385" s="4" t="s">
        <v>43</v>
      </c>
      <c r="S385" s="4" t="s">
        <v>104</v>
      </c>
      <c r="T385" s="4" t="s">
        <v>93</v>
      </c>
      <c r="U385" s="4" t="s">
        <v>94</v>
      </c>
      <c r="V385" s="4" t="s">
        <v>95</v>
      </c>
      <c r="W385" s="4" t="s">
        <v>96</v>
      </c>
      <c r="X385" s="4" t="s">
        <v>97</v>
      </c>
      <c r="Y385" s="4">
        <v>316</v>
      </c>
      <c r="Z385" s="4">
        <v>526.24</v>
      </c>
    </row>
    <row r="386" spans="6:26" ht="18" customHeight="1" x14ac:dyDescent="0.3">
      <c r="F386" s="1">
        <v>2022</v>
      </c>
      <c r="G386" s="1" t="s">
        <v>42</v>
      </c>
      <c r="H386" s="1" t="s">
        <v>14</v>
      </c>
      <c r="I386" s="10" t="s">
        <v>19</v>
      </c>
      <c r="J386" s="9">
        <v>76</v>
      </c>
      <c r="K386" s="9">
        <v>2288.4499999999998</v>
      </c>
      <c r="L386" s="9">
        <v>5126.1279999999997</v>
      </c>
      <c r="M386" s="8">
        <v>457.69</v>
      </c>
      <c r="N386" s="7" t="s">
        <v>33</v>
      </c>
      <c r="P386" s="4" t="s">
        <v>100</v>
      </c>
      <c r="Q386" s="4">
        <v>2020</v>
      </c>
      <c r="R386" s="4" t="s">
        <v>43</v>
      </c>
      <c r="S386" s="4" t="s">
        <v>104</v>
      </c>
      <c r="T386" s="4" t="s">
        <v>93</v>
      </c>
      <c r="U386" s="4" t="s">
        <v>94</v>
      </c>
      <c r="V386" s="4" t="s">
        <v>95</v>
      </c>
      <c r="W386" s="4" t="s">
        <v>96</v>
      </c>
      <c r="X386" s="4" t="s">
        <v>97</v>
      </c>
      <c r="Y386" s="4">
        <v>959</v>
      </c>
      <c r="Z386" s="4">
        <v>1371.37</v>
      </c>
    </row>
    <row r="387" spans="6:26" ht="18" customHeight="1" x14ac:dyDescent="0.3">
      <c r="F387" s="1">
        <v>2022</v>
      </c>
      <c r="G387" s="1" t="s">
        <v>42</v>
      </c>
      <c r="H387" s="1" t="s">
        <v>14</v>
      </c>
      <c r="I387" s="10" t="s">
        <v>18</v>
      </c>
      <c r="J387" s="9">
        <v>46</v>
      </c>
      <c r="K387" s="9">
        <v>100</v>
      </c>
      <c r="L387" s="9">
        <v>224</v>
      </c>
      <c r="M387" s="8">
        <v>20</v>
      </c>
      <c r="N387" s="7" t="s">
        <v>33</v>
      </c>
      <c r="P387" s="4" t="s">
        <v>98</v>
      </c>
      <c r="Q387" s="4">
        <v>2020</v>
      </c>
      <c r="R387" s="4" t="s">
        <v>43</v>
      </c>
      <c r="S387" s="4" t="s">
        <v>104</v>
      </c>
      <c r="T387" s="4" t="s">
        <v>93</v>
      </c>
      <c r="U387" s="4" t="s">
        <v>94</v>
      </c>
      <c r="V387" s="4" t="s">
        <v>95</v>
      </c>
      <c r="W387" s="4" t="s">
        <v>96</v>
      </c>
      <c r="X387" s="4" t="s">
        <v>97</v>
      </c>
      <c r="Y387" s="4">
        <v>1020</v>
      </c>
      <c r="Z387" s="4">
        <v>1458.6</v>
      </c>
    </row>
    <row r="388" spans="6:26" ht="18" customHeight="1" x14ac:dyDescent="0.3">
      <c r="F388" s="1">
        <v>2022</v>
      </c>
      <c r="G388" s="1" t="s">
        <v>42</v>
      </c>
      <c r="H388" s="1" t="s">
        <v>14</v>
      </c>
      <c r="I388" s="10" t="s">
        <v>17</v>
      </c>
      <c r="J388" s="9">
        <v>34</v>
      </c>
      <c r="K388" s="9">
        <v>2288.4</v>
      </c>
      <c r="L388" s="9">
        <v>5126.0160000000005</v>
      </c>
      <c r="M388" s="8">
        <v>457.68000000000006</v>
      </c>
      <c r="N388" s="7" t="s">
        <v>33</v>
      </c>
      <c r="P388" s="4" t="s">
        <v>98</v>
      </c>
      <c r="Q388" s="4">
        <v>2020</v>
      </c>
      <c r="R388" s="4" t="s">
        <v>43</v>
      </c>
      <c r="S388" s="4" t="s">
        <v>104</v>
      </c>
      <c r="T388" s="4" t="s">
        <v>93</v>
      </c>
      <c r="U388" s="4" t="s">
        <v>94</v>
      </c>
      <c r="V388" s="4" t="s">
        <v>95</v>
      </c>
      <c r="W388" s="4" t="s">
        <v>96</v>
      </c>
      <c r="X388" s="4" t="s">
        <v>97</v>
      </c>
      <c r="Y388" s="4">
        <v>318</v>
      </c>
      <c r="Z388" s="4">
        <v>454.74</v>
      </c>
    </row>
    <row r="389" spans="6:26" ht="18" customHeight="1" x14ac:dyDescent="0.3">
      <c r="F389" s="1">
        <v>2022</v>
      </c>
      <c r="G389" s="1" t="s">
        <v>42</v>
      </c>
      <c r="H389" s="1" t="s">
        <v>16</v>
      </c>
      <c r="I389" s="11" t="s">
        <v>15</v>
      </c>
      <c r="J389" s="8">
        <v>7</v>
      </c>
      <c r="K389" s="8">
        <v>200</v>
      </c>
      <c r="L389" s="8">
        <v>224</v>
      </c>
      <c r="M389" s="8">
        <v>40</v>
      </c>
      <c r="N389" s="7" t="s">
        <v>10</v>
      </c>
      <c r="P389" s="4" t="s">
        <v>98</v>
      </c>
      <c r="Q389" s="4">
        <v>2020</v>
      </c>
      <c r="R389" s="4" t="s">
        <v>43</v>
      </c>
      <c r="S389" s="4" t="s">
        <v>104</v>
      </c>
      <c r="T389" s="4" t="s">
        <v>93</v>
      </c>
      <c r="U389" s="4" t="s">
        <v>94</v>
      </c>
      <c r="V389" s="4" t="s">
        <v>95</v>
      </c>
      <c r="W389" s="4" t="s">
        <v>96</v>
      </c>
      <c r="X389" s="4" t="s">
        <v>97</v>
      </c>
      <c r="Y389" s="4">
        <v>345</v>
      </c>
      <c r="Z389" s="4">
        <v>493.35</v>
      </c>
    </row>
    <row r="390" spans="6:26" ht="18" customHeight="1" x14ac:dyDescent="0.3">
      <c r="F390" s="1">
        <v>2022</v>
      </c>
      <c r="G390" s="1" t="s">
        <v>42</v>
      </c>
      <c r="H390" s="1" t="s">
        <v>14</v>
      </c>
      <c r="I390" s="10" t="s">
        <v>13</v>
      </c>
      <c r="J390" s="9">
        <v>3</v>
      </c>
      <c r="K390" s="9">
        <v>3300</v>
      </c>
      <c r="L390" s="9">
        <v>5126.576</v>
      </c>
      <c r="M390" s="8">
        <v>660</v>
      </c>
      <c r="N390" s="7" t="s">
        <v>10</v>
      </c>
      <c r="P390" s="4" t="s">
        <v>100</v>
      </c>
      <c r="Q390" s="4">
        <v>2020</v>
      </c>
      <c r="R390" s="4" t="s">
        <v>43</v>
      </c>
      <c r="S390" s="4" t="s">
        <v>104</v>
      </c>
      <c r="T390" s="4" t="s">
        <v>93</v>
      </c>
      <c r="U390" s="4" t="s">
        <v>94</v>
      </c>
      <c r="V390" s="4" t="s">
        <v>95</v>
      </c>
      <c r="W390" s="4" t="s">
        <v>96</v>
      </c>
      <c r="X390" s="4" t="s">
        <v>97</v>
      </c>
      <c r="Y390" s="4">
        <v>147</v>
      </c>
      <c r="Z390" s="4">
        <v>210.21</v>
      </c>
    </row>
    <row r="391" spans="6:26" ht="18" customHeight="1" x14ac:dyDescent="0.3">
      <c r="F391" s="1">
        <v>2022</v>
      </c>
      <c r="G391" s="1" t="s">
        <v>42</v>
      </c>
      <c r="H391" s="1" t="s">
        <v>11</v>
      </c>
      <c r="I391" s="10" t="s">
        <v>11</v>
      </c>
      <c r="J391" s="9">
        <v>2</v>
      </c>
      <c r="K391" s="9">
        <v>6600</v>
      </c>
      <c r="L391" s="9">
        <v>7392</v>
      </c>
      <c r="M391" s="8">
        <v>1320</v>
      </c>
      <c r="N391" s="7" t="s">
        <v>10</v>
      </c>
      <c r="P391" s="4" t="s">
        <v>100</v>
      </c>
      <c r="Q391" s="4">
        <v>2020</v>
      </c>
      <c r="R391" s="4" t="s">
        <v>43</v>
      </c>
      <c r="S391" s="4" t="s">
        <v>104</v>
      </c>
      <c r="T391" s="4" t="s">
        <v>93</v>
      </c>
      <c r="U391" s="4" t="s">
        <v>94</v>
      </c>
      <c r="V391" s="4" t="s">
        <v>95</v>
      </c>
      <c r="W391" s="4" t="s">
        <v>96</v>
      </c>
      <c r="X391" s="4" t="s">
        <v>97</v>
      </c>
      <c r="Y391" s="4">
        <v>265</v>
      </c>
      <c r="Z391" s="4">
        <v>378.95</v>
      </c>
    </row>
    <row r="392" spans="6:26" ht="18" customHeight="1" x14ac:dyDescent="0.3">
      <c r="F392" s="1">
        <v>2022</v>
      </c>
      <c r="G392" s="1" t="s">
        <v>41</v>
      </c>
      <c r="H392" s="1" t="s">
        <v>30</v>
      </c>
      <c r="I392" s="11" t="s">
        <v>31</v>
      </c>
      <c r="J392" s="8">
        <v>3566</v>
      </c>
      <c r="K392" s="8">
        <v>4577.3</v>
      </c>
      <c r="L392" s="8">
        <v>5126.576</v>
      </c>
      <c r="M392" s="8">
        <v>915.46</v>
      </c>
      <c r="N392" s="7" t="s">
        <v>10</v>
      </c>
      <c r="P392" s="4" t="s">
        <v>98</v>
      </c>
      <c r="Q392" s="4">
        <v>2020</v>
      </c>
      <c r="R392" s="4" t="s">
        <v>43</v>
      </c>
      <c r="S392" s="4" t="s">
        <v>104</v>
      </c>
      <c r="T392" s="4" t="s">
        <v>93</v>
      </c>
      <c r="U392" s="4" t="s">
        <v>94</v>
      </c>
      <c r="V392" s="4" t="s">
        <v>95</v>
      </c>
      <c r="W392" s="4" t="s">
        <v>96</v>
      </c>
      <c r="X392" s="4" t="s">
        <v>97</v>
      </c>
      <c r="Y392" s="4">
        <v>768</v>
      </c>
      <c r="Z392" s="4">
        <v>1098.24</v>
      </c>
    </row>
    <row r="393" spans="6:26" ht="18" customHeight="1" x14ac:dyDescent="0.3">
      <c r="F393" s="1">
        <v>2022</v>
      </c>
      <c r="G393" s="1" t="s">
        <v>41</v>
      </c>
      <c r="H393" s="1" t="s">
        <v>30</v>
      </c>
      <c r="I393" s="11" t="s">
        <v>29</v>
      </c>
      <c r="J393" s="8">
        <v>2498</v>
      </c>
      <c r="K393" s="8">
        <v>8000</v>
      </c>
      <c r="L393" s="8">
        <v>8960</v>
      </c>
      <c r="M393" s="8">
        <v>1600</v>
      </c>
      <c r="N393" s="7" t="s">
        <v>10</v>
      </c>
      <c r="P393" s="4" t="s">
        <v>91</v>
      </c>
      <c r="Q393" s="4">
        <v>2020</v>
      </c>
      <c r="R393" s="4" t="s">
        <v>43</v>
      </c>
      <c r="S393" s="4" t="s">
        <v>104</v>
      </c>
      <c r="T393" s="4" t="s">
        <v>93</v>
      </c>
      <c r="U393" s="4" t="s">
        <v>94</v>
      </c>
      <c r="V393" s="4" t="s">
        <v>95</v>
      </c>
      <c r="W393" s="4" t="s">
        <v>96</v>
      </c>
      <c r="X393" s="4" t="s">
        <v>97</v>
      </c>
      <c r="Y393" s="4">
        <v>801</v>
      </c>
      <c r="Z393" s="4">
        <v>1145.43</v>
      </c>
    </row>
    <row r="394" spans="6:26" ht="18" customHeight="1" x14ac:dyDescent="0.3">
      <c r="F394" s="1">
        <v>2022</v>
      </c>
      <c r="G394" s="1" t="s">
        <v>41</v>
      </c>
      <c r="H394" s="1" t="s">
        <v>16</v>
      </c>
      <c r="I394" s="11" t="s">
        <v>28</v>
      </c>
      <c r="J394" s="8">
        <v>1245</v>
      </c>
      <c r="K394" s="8">
        <v>4577.2</v>
      </c>
      <c r="L394" s="8">
        <v>5126.4639999999999</v>
      </c>
      <c r="M394" s="8">
        <v>915.44</v>
      </c>
      <c r="N394" s="7" t="s">
        <v>10</v>
      </c>
      <c r="P394" s="4" t="s">
        <v>100</v>
      </c>
      <c r="Q394" s="4">
        <v>2020</v>
      </c>
      <c r="R394" s="4" t="s">
        <v>43</v>
      </c>
      <c r="S394" s="4" t="s">
        <v>104</v>
      </c>
      <c r="T394" s="4" t="s">
        <v>93</v>
      </c>
      <c r="U394" s="4" t="s">
        <v>94</v>
      </c>
      <c r="V394" s="4" t="s">
        <v>95</v>
      </c>
      <c r="W394" s="4" t="s">
        <v>96</v>
      </c>
      <c r="X394" s="4" t="s">
        <v>97</v>
      </c>
      <c r="Y394" s="4">
        <v>854</v>
      </c>
      <c r="Z394" s="4">
        <v>1221.22</v>
      </c>
    </row>
    <row r="395" spans="6:26" ht="18" customHeight="1" x14ac:dyDescent="0.3">
      <c r="F395" s="1">
        <v>2022</v>
      </c>
      <c r="G395" s="1" t="s">
        <v>41</v>
      </c>
      <c r="H395" s="1" t="s">
        <v>25</v>
      </c>
      <c r="I395" s="10" t="s">
        <v>27</v>
      </c>
      <c r="J395" s="9">
        <v>644</v>
      </c>
      <c r="K395" s="9">
        <v>5743.5</v>
      </c>
      <c r="L395" s="9">
        <v>6432.72</v>
      </c>
      <c r="M395" s="8">
        <v>1148.7</v>
      </c>
      <c r="N395" s="7" t="s">
        <v>10</v>
      </c>
      <c r="P395" s="4" t="s">
        <v>91</v>
      </c>
      <c r="Q395" s="4">
        <v>2020</v>
      </c>
      <c r="R395" s="4" t="s">
        <v>43</v>
      </c>
      <c r="S395" s="4" t="s">
        <v>104</v>
      </c>
      <c r="T395" s="4" t="s">
        <v>93</v>
      </c>
      <c r="U395" s="4" t="s">
        <v>94</v>
      </c>
      <c r="V395" s="4" t="s">
        <v>95</v>
      </c>
      <c r="W395" s="4" t="s">
        <v>96</v>
      </c>
      <c r="X395" s="4" t="s">
        <v>97</v>
      </c>
      <c r="Y395" s="4">
        <v>788</v>
      </c>
      <c r="Z395" s="4">
        <v>1126.8399999999999</v>
      </c>
    </row>
    <row r="396" spans="6:26" ht="18" customHeight="1" x14ac:dyDescent="0.3">
      <c r="F396" s="1">
        <v>2022</v>
      </c>
      <c r="G396" s="1" t="s">
        <v>41</v>
      </c>
      <c r="H396" s="1" t="s">
        <v>23</v>
      </c>
      <c r="I396" s="10" t="s">
        <v>26</v>
      </c>
      <c r="J396" s="9">
        <v>643</v>
      </c>
      <c r="K396" s="9">
        <v>7000</v>
      </c>
      <c r="L396" s="9">
        <v>7840</v>
      </c>
      <c r="M396" s="8">
        <v>1400</v>
      </c>
      <c r="N396" s="7" t="s">
        <v>10</v>
      </c>
      <c r="P396" s="4" t="s">
        <v>98</v>
      </c>
      <c r="Q396" s="4">
        <v>2020</v>
      </c>
      <c r="R396" s="4" t="s">
        <v>43</v>
      </c>
      <c r="S396" s="4" t="s">
        <v>104</v>
      </c>
      <c r="T396" s="4" t="s">
        <v>93</v>
      </c>
      <c r="U396" s="4" t="s">
        <v>94</v>
      </c>
      <c r="V396" s="4" t="s">
        <v>95</v>
      </c>
      <c r="W396" s="4" t="s">
        <v>96</v>
      </c>
      <c r="X396" s="4" t="s">
        <v>97</v>
      </c>
      <c r="Y396" s="4">
        <v>263</v>
      </c>
      <c r="Z396" s="4">
        <v>376.09000000000003</v>
      </c>
    </row>
    <row r="397" spans="6:26" ht="18" customHeight="1" x14ac:dyDescent="0.3">
      <c r="F397" s="1">
        <v>2022</v>
      </c>
      <c r="G397" s="1" t="s">
        <v>41</v>
      </c>
      <c r="H397" s="1" t="s">
        <v>25</v>
      </c>
      <c r="I397" s="10" t="s">
        <v>24</v>
      </c>
      <c r="J397" s="9">
        <v>455</v>
      </c>
      <c r="K397" s="9">
        <v>4578.6000000000004</v>
      </c>
      <c r="L397" s="9">
        <v>5128.0320000000002</v>
      </c>
      <c r="M397" s="8">
        <v>915.72000000000014</v>
      </c>
      <c r="N397" s="7" t="s">
        <v>10</v>
      </c>
      <c r="P397" s="4" t="s">
        <v>98</v>
      </c>
      <c r="Q397" s="4">
        <v>2020</v>
      </c>
      <c r="R397" s="4" t="s">
        <v>43</v>
      </c>
      <c r="S397" s="4" t="s">
        <v>104</v>
      </c>
      <c r="T397" s="4" t="s">
        <v>93</v>
      </c>
      <c r="U397" s="4" t="s">
        <v>94</v>
      </c>
      <c r="V397" s="4" t="s">
        <v>95</v>
      </c>
      <c r="W397" s="4" t="s">
        <v>96</v>
      </c>
      <c r="X397" s="4" t="s">
        <v>97</v>
      </c>
      <c r="Y397" s="4">
        <v>347</v>
      </c>
      <c r="Z397" s="4">
        <v>496.21000000000004</v>
      </c>
    </row>
    <row r="398" spans="6:26" ht="18" customHeight="1" x14ac:dyDescent="0.3">
      <c r="F398" s="1">
        <v>2022</v>
      </c>
      <c r="G398" s="1" t="s">
        <v>41</v>
      </c>
      <c r="H398" s="1" t="s">
        <v>23</v>
      </c>
      <c r="I398" s="10" t="s">
        <v>22</v>
      </c>
      <c r="J398" s="12">
        <v>345</v>
      </c>
      <c r="K398" s="12">
        <v>7000</v>
      </c>
      <c r="L398" s="12">
        <v>7840</v>
      </c>
      <c r="M398" s="8">
        <v>1400</v>
      </c>
      <c r="N398" s="7" t="s">
        <v>10</v>
      </c>
      <c r="P398" s="4" t="s">
        <v>100</v>
      </c>
      <c r="Q398" s="4">
        <v>2020</v>
      </c>
      <c r="R398" s="4" t="s">
        <v>43</v>
      </c>
      <c r="S398" s="4" t="s">
        <v>104</v>
      </c>
      <c r="T398" s="4" t="s">
        <v>93</v>
      </c>
      <c r="U398" s="4" t="s">
        <v>94</v>
      </c>
      <c r="V398" s="4" t="s">
        <v>95</v>
      </c>
      <c r="W398" s="4" t="s">
        <v>96</v>
      </c>
      <c r="X398" s="4" t="s">
        <v>97</v>
      </c>
      <c r="Y398" s="4">
        <v>317</v>
      </c>
      <c r="Z398" s="4">
        <v>453.31</v>
      </c>
    </row>
    <row r="399" spans="6:26" ht="18" customHeight="1" x14ac:dyDescent="0.3">
      <c r="F399" s="1">
        <v>2022</v>
      </c>
      <c r="G399" s="1" t="s">
        <v>41</v>
      </c>
      <c r="H399" s="1" t="s">
        <v>16</v>
      </c>
      <c r="I399" s="11" t="s">
        <v>21</v>
      </c>
      <c r="J399" s="8">
        <v>122</v>
      </c>
      <c r="K399" s="8">
        <v>100</v>
      </c>
      <c r="L399" s="8">
        <v>112</v>
      </c>
      <c r="M399" s="8">
        <v>20</v>
      </c>
      <c r="N399" s="7" t="s">
        <v>10</v>
      </c>
      <c r="P399" s="4" t="s">
        <v>98</v>
      </c>
      <c r="Q399" s="4">
        <v>2020</v>
      </c>
      <c r="R399" s="4" t="s">
        <v>37</v>
      </c>
      <c r="S399" s="4" t="s">
        <v>104</v>
      </c>
      <c r="T399" s="4" t="s">
        <v>93</v>
      </c>
      <c r="U399" s="4" t="s">
        <v>94</v>
      </c>
      <c r="V399" s="4" t="s">
        <v>95</v>
      </c>
      <c r="W399" s="4" t="s">
        <v>96</v>
      </c>
      <c r="X399" s="4" t="s">
        <v>97</v>
      </c>
      <c r="Y399" s="4">
        <v>314</v>
      </c>
      <c r="Z399" s="4">
        <v>449.02</v>
      </c>
    </row>
    <row r="400" spans="6:26" ht="18" customHeight="1" x14ac:dyDescent="0.3">
      <c r="F400" s="1">
        <v>2022</v>
      </c>
      <c r="G400" s="1" t="s">
        <v>41</v>
      </c>
      <c r="H400" s="1" t="s">
        <v>14</v>
      </c>
      <c r="I400" s="10" t="s">
        <v>20</v>
      </c>
      <c r="J400" s="9">
        <v>78</v>
      </c>
      <c r="K400" s="9">
        <v>2288.6</v>
      </c>
      <c r="L400" s="9">
        <v>5126.4639999999999</v>
      </c>
      <c r="M400" s="8">
        <v>457.72</v>
      </c>
      <c r="N400" s="7" t="s">
        <v>10</v>
      </c>
      <c r="P400" s="4" t="s">
        <v>100</v>
      </c>
      <c r="Q400" s="4">
        <v>2020</v>
      </c>
      <c r="R400" s="4" t="s">
        <v>37</v>
      </c>
      <c r="S400" s="4" t="s">
        <v>104</v>
      </c>
      <c r="T400" s="4" t="s">
        <v>93</v>
      </c>
      <c r="U400" s="4" t="s">
        <v>94</v>
      </c>
      <c r="V400" s="4" t="s">
        <v>95</v>
      </c>
      <c r="W400" s="4" t="s">
        <v>96</v>
      </c>
      <c r="X400" s="4" t="s">
        <v>97</v>
      </c>
      <c r="Y400" s="4">
        <v>362</v>
      </c>
      <c r="Z400" s="4">
        <v>517.66</v>
      </c>
    </row>
    <row r="401" spans="6:26" ht="18" customHeight="1" x14ac:dyDescent="0.3">
      <c r="F401" s="1">
        <v>2022</v>
      </c>
      <c r="G401" s="1" t="s">
        <v>41</v>
      </c>
      <c r="H401" s="1" t="s">
        <v>14</v>
      </c>
      <c r="I401" s="10" t="s">
        <v>19</v>
      </c>
      <c r="J401" s="9">
        <v>76</v>
      </c>
      <c r="K401" s="9">
        <v>2288.4499999999998</v>
      </c>
      <c r="L401" s="9">
        <v>5126.1279999999997</v>
      </c>
      <c r="M401" s="8">
        <v>457.69</v>
      </c>
      <c r="N401" s="7" t="s">
        <v>10</v>
      </c>
      <c r="P401" s="4" t="s">
        <v>98</v>
      </c>
      <c r="Q401" s="4">
        <v>2020</v>
      </c>
      <c r="R401" s="4" t="s">
        <v>37</v>
      </c>
      <c r="S401" s="4" t="s">
        <v>104</v>
      </c>
      <c r="T401" s="4" t="s">
        <v>93</v>
      </c>
      <c r="U401" s="4" t="s">
        <v>94</v>
      </c>
      <c r="V401" s="4" t="s">
        <v>95</v>
      </c>
      <c r="W401" s="4" t="s">
        <v>96</v>
      </c>
      <c r="X401" s="4" t="s">
        <v>97</v>
      </c>
      <c r="Y401" s="4">
        <v>284</v>
      </c>
      <c r="Z401" s="4">
        <v>406.12</v>
      </c>
    </row>
    <row r="402" spans="6:26" ht="18" customHeight="1" x14ac:dyDescent="0.3">
      <c r="F402" s="1">
        <v>2022</v>
      </c>
      <c r="G402" s="1" t="s">
        <v>41</v>
      </c>
      <c r="H402" s="1" t="s">
        <v>14</v>
      </c>
      <c r="I402" s="10" t="s">
        <v>18</v>
      </c>
      <c r="J402" s="9">
        <v>46</v>
      </c>
      <c r="K402" s="9">
        <v>100</v>
      </c>
      <c r="L402" s="9">
        <v>224</v>
      </c>
      <c r="M402" s="8">
        <v>20</v>
      </c>
      <c r="N402" s="7" t="s">
        <v>10</v>
      </c>
      <c r="P402" s="4" t="s">
        <v>98</v>
      </c>
      <c r="Q402" s="4">
        <v>2020</v>
      </c>
      <c r="R402" s="4" t="s">
        <v>37</v>
      </c>
      <c r="S402" s="4" t="s">
        <v>104</v>
      </c>
      <c r="T402" s="4" t="s">
        <v>93</v>
      </c>
      <c r="U402" s="4" t="s">
        <v>94</v>
      </c>
      <c r="V402" s="4" t="s">
        <v>95</v>
      </c>
      <c r="W402" s="4" t="s">
        <v>96</v>
      </c>
      <c r="X402" s="4" t="s">
        <v>97</v>
      </c>
      <c r="Y402" s="4">
        <v>358</v>
      </c>
      <c r="Z402" s="4">
        <v>526.24</v>
      </c>
    </row>
    <row r="403" spans="6:26" ht="18" customHeight="1" x14ac:dyDescent="0.3">
      <c r="F403" s="1">
        <v>2022</v>
      </c>
      <c r="G403" s="1" t="s">
        <v>41</v>
      </c>
      <c r="H403" s="1" t="s">
        <v>14</v>
      </c>
      <c r="I403" s="10" t="s">
        <v>17</v>
      </c>
      <c r="J403" s="9">
        <v>34</v>
      </c>
      <c r="K403" s="9">
        <v>2288.4</v>
      </c>
      <c r="L403" s="9">
        <v>5126.0160000000005</v>
      </c>
      <c r="M403" s="8">
        <v>457.68000000000006</v>
      </c>
      <c r="N403" s="7" t="s">
        <v>10</v>
      </c>
      <c r="P403" s="4" t="s">
        <v>98</v>
      </c>
      <c r="Q403" s="4">
        <v>2020</v>
      </c>
      <c r="R403" s="4" t="s">
        <v>37</v>
      </c>
      <c r="S403" s="4" t="s">
        <v>104</v>
      </c>
      <c r="T403" s="4" t="s">
        <v>93</v>
      </c>
      <c r="U403" s="4" t="s">
        <v>94</v>
      </c>
      <c r="V403" s="4" t="s">
        <v>95</v>
      </c>
      <c r="W403" s="4" t="s">
        <v>96</v>
      </c>
      <c r="X403" s="4" t="s">
        <v>97</v>
      </c>
      <c r="Y403" s="4">
        <v>286</v>
      </c>
      <c r="Z403" s="4">
        <v>526.24</v>
      </c>
    </row>
    <row r="404" spans="6:26" ht="18" customHeight="1" x14ac:dyDescent="0.3">
      <c r="F404" s="1">
        <v>2022</v>
      </c>
      <c r="G404" s="1" t="s">
        <v>41</v>
      </c>
      <c r="H404" s="1" t="s">
        <v>16</v>
      </c>
      <c r="I404" s="11" t="s">
        <v>15</v>
      </c>
      <c r="J404" s="8">
        <v>7</v>
      </c>
      <c r="K404" s="8">
        <v>200</v>
      </c>
      <c r="L404" s="8">
        <v>224</v>
      </c>
      <c r="M404" s="8">
        <v>40</v>
      </c>
      <c r="N404" s="7" t="s">
        <v>10</v>
      </c>
      <c r="P404" s="4" t="s">
        <v>98</v>
      </c>
      <c r="Q404" s="4">
        <v>2020</v>
      </c>
      <c r="R404" s="4" t="s">
        <v>37</v>
      </c>
      <c r="S404" s="4" t="s">
        <v>104</v>
      </c>
      <c r="T404" s="4" t="s">
        <v>93</v>
      </c>
      <c r="U404" s="4" t="s">
        <v>94</v>
      </c>
      <c r="V404" s="4" t="s">
        <v>95</v>
      </c>
      <c r="W404" s="4" t="s">
        <v>96</v>
      </c>
      <c r="X404" s="4" t="s">
        <v>97</v>
      </c>
      <c r="Y404" s="4">
        <v>992</v>
      </c>
      <c r="Z404" s="4">
        <v>1418.56</v>
      </c>
    </row>
    <row r="405" spans="6:26" ht="18" customHeight="1" x14ac:dyDescent="0.3">
      <c r="F405" s="1">
        <v>2022</v>
      </c>
      <c r="G405" s="1" t="s">
        <v>41</v>
      </c>
      <c r="H405" s="1" t="s">
        <v>14</v>
      </c>
      <c r="I405" s="10" t="s">
        <v>13</v>
      </c>
      <c r="J405" s="9">
        <v>3</v>
      </c>
      <c r="K405" s="9">
        <v>2288.65</v>
      </c>
      <c r="L405" s="9">
        <v>5126.576</v>
      </c>
      <c r="M405" s="8">
        <v>457.73</v>
      </c>
      <c r="N405" s="7" t="s">
        <v>10</v>
      </c>
      <c r="P405" s="4" t="s">
        <v>98</v>
      </c>
      <c r="Q405" s="4">
        <v>2020</v>
      </c>
      <c r="R405" s="4" t="s">
        <v>37</v>
      </c>
      <c r="S405" s="4" t="s">
        <v>104</v>
      </c>
      <c r="T405" s="4" t="s">
        <v>93</v>
      </c>
      <c r="U405" s="4" t="s">
        <v>94</v>
      </c>
      <c r="V405" s="4" t="s">
        <v>95</v>
      </c>
      <c r="W405" s="4" t="s">
        <v>96</v>
      </c>
      <c r="X405" s="4" t="s">
        <v>97</v>
      </c>
      <c r="Y405" s="4">
        <v>1025</v>
      </c>
      <c r="Z405" s="4">
        <v>1465.75</v>
      </c>
    </row>
    <row r="406" spans="6:26" ht="18" customHeight="1" x14ac:dyDescent="0.3">
      <c r="F406" s="1">
        <v>2022</v>
      </c>
      <c r="G406" s="1" t="s">
        <v>41</v>
      </c>
      <c r="H406" s="1" t="s">
        <v>11</v>
      </c>
      <c r="I406" s="10" t="s">
        <v>11</v>
      </c>
      <c r="J406" s="9">
        <v>2</v>
      </c>
      <c r="K406" s="9">
        <v>6600</v>
      </c>
      <c r="L406" s="9">
        <v>7392</v>
      </c>
      <c r="M406" s="8">
        <v>1320</v>
      </c>
      <c r="N406" s="7" t="s">
        <v>33</v>
      </c>
      <c r="P406" s="4" t="s">
        <v>91</v>
      </c>
      <c r="Q406" s="4">
        <v>2020</v>
      </c>
      <c r="R406" s="4" t="s">
        <v>37</v>
      </c>
      <c r="S406" s="4" t="s">
        <v>104</v>
      </c>
      <c r="T406" s="4" t="s">
        <v>93</v>
      </c>
      <c r="U406" s="4" t="s">
        <v>94</v>
      </c>
      <c r="V406" s="4" t="s">
        <v>95</v>
      </c>
      <c r="W406" s="4" t="s">
        <v>96</v>
      </c>
      <c r="X406" s="4" t="s">
        <v>97</v>
      </c>
      <c r="Y406" s="4">
        <v>288</v>
      </c>
      <c r="Z406" s="4">
        <v>411.84000000000003</v>
      </c>
    </row>
    <row r="407" spans="6:26" ht="18" customHeight="1" x14ac:dyDescent="0.3">
      <c r="F407" s="1">
        <v>2022</v>
      </c>
      <c r="G407" s="1" t="s">
        <v>40</v>
      </c>
      <c r="H407" s="1" t="s">
        <v>30</v>
      </c>
      <c r="I407" s="11" t="s">
        <v>31</v>
      </c>
      <c r="J407" s="8">
        <v>3566</v>
      </c>
      <c r="K407" s="8">
        <v>4577.3</v>
      </c>
      <c r="L407" s="8">
        <v>5126.576</v>
      </c>
      <c r="M407" s="8">
        <v>915.46</v>
      </c>
      <c r="N407" s="7" t="s">
        <v>33</v>
      </c>
      <c r="P407" s="4" t="s">
        <v>91</v>
      </c>
      <c r="Q407" s="4">
        <v>2020</v>
      </c>
      <c r="R407" s="4" t="s">
        <v>37</v>
      </c>
      <c r="S407" s="4" t="s">
        <v>104</v>
      </c>
      <c r="T407" s="4" t="s">
        <v>93</v>
      </c>
      <c r="U407" s="4" t="s">
        <v>94</v>
      </c>
      <c r="V407" s="4" t="s">
        <v>95</v>
      </c>
      <c r="W407" s="4" t="s">
        <v>96</v>
      </c>
      <c r="X407" s="4" t="s">
        <v>97</v>
      </c>
      <c r="Y407" s="4">
        <v>315</v>
      </c>
      <c r="Z407" s="4">
        <v>450.45</v>
      </c>
    </row>
    <row r="408" spans="6:26" ht="18" customHeight="1" x14ac:dyDescent="0.3">
      <c r="F408" s="1">
        <v>2022</v>
      </c>
      <c r="G408" s="1" t="s">
        <v>40</v>
      </c>
      <c r="H408" s="1" t="s">
        <v>30</v>
      </c>
      <c r="I408" s="11" t="s">
        <v>29</v>
      </c>
      <c r="J408" s="8">
        <v>2498</v>
      </c>
      <c r="K408" s="8">
        <v>8000</v>
      </c>
      <c r="L408" s="8">
        <v>8960</v>
      </c>
      <c r="M408" s="8">
        <v>1600</v>
      </c>
      <c r="N408" s="7" t="s">
        <v>33</v>
      </c>
      <c r="P408" s="4" t="s">
        <v>98</v>
      </c>
      <c r="Q408" s="4">
        <v>2020</v>
      </c>
      <c r="R408" s="4" t="s">
        <v>37</v>
      </c>
      <c r="S408" s="4" t="s">
        <v>104</v>
      </c>
      <c r="T408" s="4" t="s">
        <v>93</v>
      </c>
      <c r="U408" s="4" t="s">
        <v>94</v>
      </c>
      <c r="V408" s="4" t="s">
        <v>95</v>
      </c>
      <c r="W408" s="4" t="s">
        <v>96</v>
      </c>
      <c r="X408" s="4" t="s">
        <v>97</v>
      </c>
      <c r="Y408" s="4">
        <v>285</v>
      </c>
      <c r="Z408" s="4">
        <v>407.55</v>
      </c>
    </row>
    <row r="409" spans="6:26" ht="18" customHeight="1" x14ac:dyDescent="0.3">
      <c r="F409" s="1">
        <v>2022</v>
      </c>
      <c r="G409" s="1" t="s">
        <v>40</v>
      </c>
      <c r="H409" s="1" t="s">
        <v>16</v>
      </c>
      <c r="I409" s="11" t="s">
        <v>28</v>
      </c>
      <c r="J409" s="8">
        <v>1245</v>
      </c>
      <c r="K409" s="8">
        <v>4577.2</v>
      </c>
      <c r="L409" s="8">
        <v>5126.4639999999999</v>
      </c>
      <c r="M409" s="8">
        <v>915.44</v>
      </c>
      <c r="N409" s="7" t="s">
        <v>33</v>
      </c>
      <c r="P409" s="4" t="s">
        <v>98</v>
      </c>
      <c r="Q409" s="4">
        <v>2020</v>
      </c>
      <c r="R409" s="4" t="s">
        <v>37</v>
      </c>
      <c r="S409" s="4" t="s">
        <v>104</v>
      </c>
      <c r="T409" s="4" t="s">
        <v>93</v>
      </c>
      <c r="U409" s="4" t="s">
        <v>94</v>
      </c>
      <c r="V409" s="4" t="s">
        <v>95</v>
      </c>
      <c r="W409" s="4" t="s">
        <v>96</v>
      </c>
      <c r="X409" s="4" t="s">
        <v>97</v>
      </c>
      <c r="Y409" s="4">
        <v>773</v>
      </c>
      <c r="Z409" s="4">
        <v>1105.3899999999999</v>
      </c>
    </row>
    <row r="410" spans="6:26" ht="18" customHeight="1" x14ac:dyDescent="0.3">
      <c r="F410" s="1">
        <v>2022</v>
      </c>
      <c r="G410" s="1" t="s">
        <v>40</v>
      </c>
      <c r="H410" s="1" t="s">
        <v>25</v>
      </c>
      <c r="I410" s="10" t="s">
        <v>27</v>
      </c>
      <c r="J410" s="9">
        <v>644</v>
      </c>
      <c r="K410" s="9">
        <v>5743.5</v>
      </c>
      <c r="L410" s="9">
        <v>6432.72</v>
      </c>
      <c r="M410" s="8">
        <v>1148.7</v>
      </c>
      <c r="N410" s="7" t="s">
        <v>33</v>
      </c>
      <c r="P410" s="4" t="s">
        <v>91</v>
      </c>
      <c r="Q410" s="4">
        <v>2020</v>
      </c>
      <c r="R410" s="4" t="s">
        <v>37</v>
      </c>
      <c r="S410" s="4" t="s">
        <v>104</v>
      </c>
      <c r="T410" s="4" t="s">
        <v>93</v>
      </c>
      <c r="U410" s="4" t="s">
        <v>94</v>
      </c>
      <c r="V410" s="4" t="s">
        <v>95</v>
      </c>
      <c r="W410" s="4" t="s">
        <v>96</v>
      </c>
      <c r="X410" s="4" t="s">
        <v>97</v>
      </c>
      <c r="Y410" s="4">
        <v>806</v>
      </c>
      <c r="Z410" s="4">
        <v>1152.58</v>
      </c>
    </row>
    <row r="411" spans="6:26" ht="18" customHeight="1" x14ac:dyDescent="0.3">
      <c r="F411" s="1">
        <v>2022</v>
      </c>
      <c r="G411" s="1" t="s">
        <v>40</v>
      </c>
      <c r="H411" s="1" t="s">
        <v>23</v>
      </c>
      <c r="I411" s="10" t="s">
        <v>26</v>
      </c>
      <c r="J411" s="9">
        <v>643</v>
      </c>
      <c r="K411" s="9">
        <v>7000</v>
      </c>
      <c r="L411" s="9">
        <v>7840</v>
      </c>
      <c r="M411" s="8">
        <v>1400</v>
      </c>
      <c r="N411" s="7" t="s">
        <v>33</v>
      </c>
      <c r="P411" s="4" t="s">
        <v>98</v>
      </c>
      <c r="Q411" s="4">
        <v>2020</v>
      </c>
      <c r="R411" s="4" t="s">
        <v>37</v>
      </c>
      <c r="S411" s="4" t="s">
        <v>104</v>
      </c>
      <c r="T411" s="4" t="s">
        <v>93</v>
      </c>
      <c r="U411" s="4" t="s">
        <v>94</v>
      </c>
      <c r="V411" s="4" t="s">
        <v>95</v>
      </c>
      <c r="W411" s="4" t="s">
        <v>96</v>
      </c>
      <c r="X411" s="4" t="s">
        <v>97</v>
      </c>
      <c r="Y411" s="4">
        <v>311</v>
      </c>
      <c r="Z411" s="4">
        <v>444.73</v>
      </c>
    </row>
    <row r="412" spans="6:26" ht="18" customHeight="1" x14ac:dyDescent="0.3">
      <c r="F412" s="1">
        <v>2022</v>
      </c>
      <c r="G412" s="1" t="s">
        <v>40</v>
      </c>
      <c r="H412" s="1" t="s">
        <v>25</v>
      </c>
      <c r="I412" s="10" t="s">
        <v>24</v>
      </c>
      <c r="J412" s="9">
        <v>455</v>
      </c>
      <c r="K412" s="9">
        <v>4578.6000000000004</v>
      </c>
      <c r="L412" s="9">
        <v>5128.0320000000002</v>
      </c>
      <c r="M412" s="8">
        <v>915.72000000000014</v>
      </c>
      <c r="N412" s="7" t="s">
        <v>33</v>
      </c>
      <c r="P412" s="4" t="s">
        <v>98</v>
      </c>
      <c r="Q412" s="4">
        <v>2020</v>
      </c>
      <c r="R412" s="4" t="s">
        <v>37</v>
      </c>
      <c r="S412" s="4" t="s">
        <v>104</v>
      </c>
      <c r="T412" s="4" t="s">
        <v>93</v>
      </c>
      <c r="U412" s="4" t="s">
        <v>94</v>
      </c>
      <c r="V412" s="4" t="s">
        <v>95</v>
      </c>
      <c r="W412" s="4" t="s">
        <v>96</v>
      </c>
      <c r="X412" s="4" t="s">
        <v>97</v>
      </c>
      <c r="Y412" s="4">
        <v>359</v>
      </c>
      <c r="Z412" s="4">
        <v>513.37</v>
      </c>
    </row>
    <row r="413" spans="6:26" ht="18" customHeight="1" x14ac:dyDescent="0.3">
      <c r="F413" s="1">
        <v>2022</v>
      </c>
      <c r="G413" s="1" t="s">
        <v>40</v>
      </c>
      <c r="H413" s="1" t="s">
        <v>23</v>
      </c>
      <c r="I413" s="10" t="s">
        <v>22</v>
      </c>
      <c r="J413" s="12">
        <v>345</v>
      </c>
      <c r="K413" s="12">
        <v>7000</v>
      </c>
      <c r="L413" s="12">
        <v>7840</v>
      </c>
      <c r="M413" s="8">
        <v>1400</v>
      </c>
      <c r="N413" s="7" t="s">
        <v>33</v>
      </c>
      <c r="P413" s="4" t="s">
        <v>98</v>
      </c>
      <c r="Q413" s="4">
        <v>2020</v>
      </c>
      <c r="R413" s="4" t="s">
        <v>37</v>
      </c>
      <c r="S413" s="4" t="s">
        <v>104</v>
      </c>
      <c r="T413" s="4" t="s">
        <v>93</v>
      </c>
      <c r="U413" s="4" t="s">
        <v>94</v>
      </c>
      <c r="V413" s="4" t="s">
        <v>95</v>
      </c>
      <c r="W413" s="4" t="s">
        <v>96</v>
      </c>
      <c r="X413" s="4" t="s">
        <v>97</v>
      </c>
      <c r="Y413" s="4">
        <v>287</v>
      </c>
      <c r="Z413" s="4">
        <v>410.40999999999997</v>
      </c>
    </row>
    <row r="414" spans="6:26" ht="18" customHeight="1" x14ac:dyDescent="0.3">
      <c r="F414" s="1">
        <v>2022</v>
      </c>
      <c r="G414" s="1" t="s">
        <v>40</v>
      </c>
      <c r="H414" s="1" t="s">
        <v>16</v>
      </c>
      <c r="I414" s="11" t="s">
        <v>21</v>
      </c>
      <c r="J414" s="8">
        <v>122</v>
      </c>
      <c r="K414" s="8">
        <v>100</v>
      </c>
      <c r="L414" s="8">
        <v>112</v>
      </c>
      <c r="M414" s="8">
        <v>20</v>
      </c>
      <c r="N414" s="7" t="s">
        <v>33</v>
      </c>
      <c r="P414" s="4" t="s">
        <v>98</v>
      </c>
      <c r="Q414" s="4">
        <v>2020</v>
      </c>
      <c r="R414" s="4" t="s">
        <v>38</v>
      </c>
      <c r="S414" s="4" t="s">
        <v>104</v>
      </c>
      <c r="T414" s="4" t="s">
        <v>93</v>
      </c>
      <c r="U414" s="4" t="s">
        <v>94</v>
      </c>
      <c r="V414" s="4" t="s">
        <v>95</v>
      </c>
      <c r="W414" s="4" t="s">
        <v>96</v>
      </c>
      <c r="X414" s="4" t="s">
        <v>97</v>
      </c>
      <c r="Y414" s="4">
        <v>320</v>
      </c>
      <c r="Z414" s="4">
        <v>457.6</v>
      </c>
    </row>
    <row r="415" spans="6:26" ht="18" customHeight="1" x14ac:dyDescent="0.3">
      <c r="F415" s="1">
        <v>2022</v>
      </c>
      <c r="G415" s="1" t="s">
        <v>40</v>
      </c>
      <c r="H415" s="1" t="s">
        <v>14</v>
      </c>
      <c r="I415" s="10" t="s">
        <v>20</v>
      </c>
      <c r="J415" s="9">
        <v>78</v>
      </c>
      <c r="K415" s="9">
        <v>2288.6</v>
      </c>
      <c r="L415" s="9">
        <v>5126.4639999999999</v>
      </c>
      <c r="M415" s="8">
        <v>457.72</v>
      </c>
      <c r="N415" s="7" t="s">
        <v>33</v>
      </c>
      <c r="P415" s="4" t="s">
        <v>98</v>
      </c>
      <c r="Q415" s="4">
        <v>2020</v>
      </c>
      <c r="R415" s="4" t="s">
        <v>38</v>
      </c>
      <c r="S415" s="4" t="s">
        <v>104</v>
      </c>
      <c r="T415" s="4" t="s">
        <v>93</v>
      </c>
      <c r="U415" s="4" t="s">
        <v>94</v>
      </c>
      <c r="V415" s="4" t="s">
        <v>95</v>
      </c>
      <c r="W415" s="4" t="s">
        <v>96</v>
      </c>
      <c r="X415" s="4" t="s">
        <v>97</v>
      </c>
      <c r="Y415" s="4">
        <v>290</v>
      </c>
      <c r="Z415" s="4">
        <v>414.7</v>
      </c>
    </row>
    <row r="416" spans="6:26" ht="18" customHeight="1" x14ac:dyDescent="0.3">
      <c r="F416" s="1">
        <v>2022</v>
      </c>
      <c r="G416" s="1" t="s">
        <v>40</v>
      </c>
      <c r="H416" s="1" t="s">
        <v>14</v>
      </c>
      <c r="I416" s="10" t="s">
        <v>19</v>
      </c>
      <c r="J416" s="9">
        <v>76</v>
      </c>
      <c r="K416" s="9">
        <v>2288.4499999999998</v>
      </c>
      <c r="L416" s="9">
        <v>5126.1279999999997</v>
      </c>
      <c r="M416" s="8">
        <v>457.69</v>
      </c>
      <c r="N416" s="7" t="s">
        <v>33</v>
      </c>
      <c r="P416" s="4" t="s">
        <v>102</v>
      </c>
      <c r="Q416" s="4">
        <v>2020</v>
      </c>
      <c r="R416" s="4" t="s">
        <v>38</v>
      </c>
      <c r="S416" s="4" t="s">
        <v>104</v>
      </c>
      <c r="T416" s="4" t="s">
        <v>93</v>
      </c>
      <c r="U416" s="4" t="s">
        <v>94</v>
      </c>
      <c r="V416" s="4" t="s">
        <v>95</v>
      </c>
      <c r="W416" s="4" t="s">
        <v>96</v>
      </c>
      <c r="X416" s="4" t="s">
        <v>97</v>
      </c>
      <c r="Y416" s="4">
        <v>316</v>
      </c>
      <c r="Z416" s="4">
        <v>526.24</v>
      </c>
    </row>
    <row r="417" spans="6:26" ht="18" customHeight="1" x14ac:dyDescent="0.3">
      <c r="F417" s="1">
        <v>2022</v>
      </c>
      <c r="G417" s="1" t="s">
        <v>40</v>
      </c>
      <c r="H417" s="1" t="s">
        <v>14</v>
      </c>
      <c r="I417" s="10" t="s">
        <v>18</v>
      </c>
      <c r="J417" s="9">
        <v>46</v>
      </c>
      <c r="K417" s="9">
        <v>100</v>
      </c>
      <c r="L417" s="9">
        <v>224</v>
      </c>
      <c r="M417" s="8">
        <v>20</v>
      </c>
      <c r="N417" s="7" t="s">
        <v>33</v>
      </c>
      <c r="P417" s="4" t="s">
        <v>91</v>
      </c>
      <c r="Q417" s="4">
        <v>2020</v>
      </c>
      <c r="R417" s="4" t="s">
        <v>38</v>
      </c>
      <c r="S417" s="4" t="s">
        <v>104</v>
      </c>
      <c r="T417" s="4" t="s">
        <v>93</v>
      </c>
      <c r="U417" s="4" t="s">
        <v>94</v>
      </c>
      <c r="V417" s="4" t="s">
        <v>95</v>
      </c>
      <c r="W417" s="4" t="s">
        <v>96</v>
      </c>
      <c r="X417" s="4" t="s">
        <v>97</v>
      </c>
      <c r="Y417" s="4">
        <v>364</v>
      </c>
      <c r="Z417" s="4">
        <v>526.24</v>
      </c>
    </row>
    <row r="418" spans="6:26" ht="18" customHeight="1" x14ac:dyDescent="0.3">
      <c r="F418" s="1">
        <v>2022</v>
      </c>
      <c r="G418" s="1" t="s">
        <v>40</v>
      </c>
      <c r="H418" s="1" t="s">
        <v>14</v>
      </c>
      <c r="I418" s="10" t="s">
        <v>17</v>
      </c>
      <c r="J418" s="9">
        <v>34</v>
      </c>
      <c r="K418" s="9">
        <v>2288.4</v>
      </c>
      <c r="L418" s="9">
        <v>5126.0160000000005</v>
      </c>
      <c r="M418" s="8">
        <v>457.68000000000006</v>
      </c>
      <c r="N418" s="7" t="s">
        <v>33</v>
      </c>
      <c r="P418" s="4" t="s">
        <v>102</v>
      </c>
      <c r="Q418" s="4">
        <v>2020</v>
      </c>
      <c r="R418" s="4" t="s">
        <v>38</v>
      </c>
      <c r="S418" s="4" t="s">
        <v>104</v>
      </c>
      <c r="T418" s="4" t="s">
        <v>93</v>
      </c>
      <c r="U418" s="4" t="s">
        <v>94</v>
      </c>
      <c r="V418" s="4" t="s">
        <v>95</v>
      </c>
      <c r="W418" s="4" t="s">
        <v>96</v>
      </c>
      <c r="X418" s="4" t="s">
        <v>97</v>
      </c>
      <c r="Y418" s="4">
        <v>292</v>
      </c>
      <c r="Z418" s="4">
        <v>526.24</v>
      </c>
    </row>
    <row r="419" spans="6:26" ht="18" customHeight="1" x14ac:dyDescent="0.3">
      <c r="F419" s="1">
        <v>2022</v>
      </c>
      <c r="G419" s="1" t="s">
        <v>40</v>
      </c>
      <c r="H419" s="1" t="s">
        <v>16</v>
      </c>
      <c r="I419" s="11" t="s">
        <v>15</v>
      </c>
      <c r="J419" s="8">
        <v>7</v>
      </c>
      <c r="K419" s="8">
        <v>200</v>
      </c>
      <c r="L419" s="8">
        <v>224</v>
      </c>
      <c r="M419" s="8">
        <v>40</v>
      </c>
      <c r="N419" s="7" t="s">
        <v>33</v>
      </c>
      <c r="P419" s="4" t="s">
        <v>98</v>
      </c>
      <c r="Q419" s="4">
        <v>2020</v>
      </c>
      <c r="R419" s="4" t="s">
        <v>38</v>
      </c>
      <c r="S419" s="4" t="s">
        <v>104</v>
      </c>
      <c r="T419" s="4" t="s">
        <v>93</v>
      </c>
      <c r="U419" s="4" t="s">
        <v>94</v>
      </c>
      <c r="V419" s="4" t="s">
        <v>95</v>
      </c>
      <c r="W419" s="4" t="s">
        <v>96</v>
      </c>
      <c r="X419" s="4" t="s">
        <v>97</v>
      </c>
      <c r="Y419" s="4">
        <v>991</v>
      </c>
      <c r="Z419" s="4">
        <v>1417.13</v>
      </c>
    </row>
    <row r="420" spans="6:26" ht="18" customHeight="1" x14ac:dyDescent="0.3">
      <c r="F420" s="1">
        <v>2022</v>
      </c>
      <c r="G420" s="1" t="s">
        <v>40</v>
      </c>
      <c r="H420" s="1" t="s">
        <v>14</v>
      </c>
      <c r="I420" s="10" t="s">
        <v>13</v>
      </c>
      <c r="J420" s="9">
        <v>3</v>
      </c>
      <c r="K420" s="9">
        <v>2288.65</v>
      </c>
      <c r="L420" s="9">
        <v>5126.576</v>
      </c>
      <c r="M420" s="8">
        <v>457.73</v>
      </c>
      <c r="N420" s="7" t="s">
        <v>33</v>
      </c>
      <c r="P420" s="4" t="s">
        <v>100</v>
      </c>
      <c r="Q420" s="4">
        <v>2020</v>
      </c>
      <c r="R420" s="4" t="s">
        <v>38</v>
      </c>
      <c r="S420" s="4" t="s">
        <v>104</v>
      </c>
      <c r="T420" s="4" t="s">
        <v>93</v>
      </c>
      <c r="U420" s="4" t="s">
        <v>94</v>
      </c>
      <c r="V420" s="4" t="s">
        <v>95</v>
      </c>
      <c r="W420" s="4" t="s">
        <v>96</v>
      </c>
      <c r="X420" s="4" t="s">
        <v>97</v>
      </c>
      <c r="Y420" s="4">
        <v>1024</v>
      </c>
      <c r="Z420" s="4">
        <v>1464.32</v>
      </c>
    </row>
    <row r="421" spans="6:26" ht="18" customHeight="1" x14ac:dyDescent="0.3">
      <c r="F421" s="1">
        <v>2022</v>
      </c>
      <c r="G421" s="1" t="s">
        <v>40</v>
      </c>
      <c r="H421" s="1" t="s">
        <v>11</v>
      </c>
      <c r="I421" s="10" t="s">
        <v>11</v>
      </c>
      <c r="J421" s="9">
        <v>2</v>
      </c>
      <c r="K421" s="9">
        <v>7920</v>
      </c>
      <c r="L421" s="9">
        <v>7392</v>
      </c>
      <c r="M421" s="8">
        <v>1584</v>
      </c>
      <c r="N421" s="7" t="s">
        <v>33</v>
      </c>
      <c r="P421" s="4" t="s">
        <v>91</v>
      </c>
      <c r="Q421" s="4">
        <v>2020</v>
      </c>
      <c r="R421" s="4" t="s">
        <v>38</v>
      </c>
      <c r="S421" s="4" t="s">
        <v>104</v>
      </c>
      <c r="T421" s="4" t="s">
        <v>93</v>
      </c>
      <c r="U421" s="4" t="s">
        <v>94</v>
      </c>
      <c r="V421" s="4" t="s">
        <v>95</v>
      </c>
      <c r="W421" s="4" t="s">
        <v>96</v>
      </c>
      <c r="X421" s="4" t="s">
        <v>97</v>
      </c>
      <c r="Y421" s="4">
        <v>294</v>
      </c>
      <c r="Z421" s="4">
        <v>420.42</v>
      </c>
    </row>
    <row r="422" spans="6:26" ht="18" customHeight="1" x14ac:dyDescent="0.3">
      <c r="F422" s="1">
        <v>2022</v>
      </c>
      <c r="G422" s="1" t="s">
        <v>39</v>
      </c>
      <c r="H422" s="1" t="s">
        <v>30</v>
      </c>
      <c r="I422" s="11" t="s">
        <v>31</v>
      </c>
      <c r="J422" s="8">
        <v>3566</v>
      </c>
      <c r="K422" s="8">
        <v>4577.3</v>
      </c>
      <c r="L422" s="8">
        <v>5126.576</v>
      </c>
      <c r="M422" s="8">
        <v>915.46</v>
      </c>
      <c r="N422" s="7" t="s">
        <v>10</v>
      </c>
      <c r="P422" s="4" t="s">
        <v>91</v>
      </c>
      <c r="Q422" s="4">
        <v>2020</v>
      </c>
      <c r="R422" s="4" t="s">
        <v>38</v>
      </c>
      <c r="S422" s="4" t="s">
        <v>104</v>
      </c>
      <c r="T422" s="4" t="s">
        <v>93</v>
      </c>
      <c r="U422" s="4" t="s">
        <v>94</v>
      </c>
      <c r="V422" s="4" t="s">
        <v>95</v>
      </c>
      <c r="W422" s="4" t="s">
        <v>96</v>
      </c>
      <c r="X422" s="4" t="s">
        <v>97</v>
      </c>
      <c r="Y422" s="4">
        <v>321</v>
      </c>
      <c r="Z422" s="4">
        <v>459.03</v>
      </c>
    </row>
    <row r="423" spans="6:26" ht="18" customHeight="1" x14ac:dyDescent="0.3">
      <c r="F423" s="1">
        <v>2022</v>
      </c>
      <c r="G423" s="1" t="s">
        <v>39</v>
      </c>
      <c r="H423" s="1" t="s">
        <v>30</v>
      </c>
      <c r="I423" s="11" t="s">
        <v>29</v>
      </c>
      <c r="J423" s="8">
        <v>2498</v>
      </c>
      <c r="K423" s="8">
        <v>8800</v>
      </c>
      <c r="L423" s="8">
        <v>8960</v>
      </c>
      <c r="M423" s="8">
        <v>1760</v>
      </c>
      <c r="N423" s="7" t="s">
        <v>10</v>
      </c>
      <c r="P423" s="4" t="s">
        <v>91</v>
      </c>
      <c r="Q423" s="4">
        <v>2020</v>
      </c>
      <c r="R423" s="4" t="s">
        <v>38</v>
      </c>
      <c r="S423" s="4" t="s">
        <v>104</v>
      </c>
      <c r="T423" s="4" t="s">
        <v>93</v>
      </c>
      <c r="U423" s="4" t="s">
        <v>94</v>
      </c>
      <c r="V423" s="4" t="s">
        <v>95</v>
      </c>
      <c r="W423" s="4" t="s">
        <v>96</v>
      </c>
      <c r="X423" s="4" t="s">
        <v>97</v>
      </c>
      <c r="Y423" s="4">
        <v>363</v>
      </c>
      <c r="Z423" s="4">
        <v>519.09</v>
      </c>
    </row>
    <row r="424" spans="6:26" ht="18" customHeight="1" x14ac:dyDescent="0.3">
      <c r="F424" s="1">
        <v>2022</v>
      </c>
      <c r="G424" s="1" t="s">
        <v>39</v>
      </c>
      <c r="H424" s="1" t="s">
        <v>16</v>
      </c>
      <c r="I424" s="11" t="s">
        <v>28</v>
      </c>
      <c r="J424" s="8">
        <v>1245</v>
      </c>
      <c r="K424" s="8">
        <v>5034.92</v>
      </c>
      <c r="L424" s="8">
        <v>5126.4639999999999</v>
      </c>
      <c r="M424" s="8">
        <v>1006.984</v>
      </c>
      <c r="N424" s="7" t="s">
        <v>10</v>
      </c>
      <c r="P424" s="4" t="s">
        <v>98</v>
      </c>
      <c r="Q424" s="4">
        <v>2020</v>
      </c>
      <c r="R424" s="4" t="s">
        <v>38</v>
      </c>
      <c r="S424" s="4" t="s">
        <v>104</v>
      </c>
      <c r="T424" s="4" t="s">
        <v>93</v>
      </c>
      <c r="U424" s="4" t="s">
        <v>94</v>
      </c>
      <c r="V424" s="4" t="s">
        <v>95</v>
      </c>
      <c r="W424" s="4" t="s">
        <v>96</v>
      </c>
      <c r="X424" s="4" t="s">
        <v>97</v>
      </c>
      <c r="Y424" s="4">
        <v>291</v>
      </c>
      <c r="Z424" s="4">
        <v>416.13</v>
      </c>
    </row>
    <row r="425" spans="6:26" ht="18" customHeight="1" x14ac:dyDescent="0.3">
      <c r="F425" s="1">
        <v>2022</v>
      </c>
      <c r="G425" s="1" t="s">
        <v>39</v>
      </c>
      <c r="H425" s="1" t="s">
        <v>25</v>
      </c>
      <c r="I425" s="10" t="s">
        <v>27</v>
      </c>
      <c r="J425" s="9">
        <v>644</v>
      </c>
      <c r="K425" s="9">
        <v>6317.85</v>
      </c>
      <c r="L425" s="9">
        <v>6432.72</v>
      </c>
      <c r="M425" s="8">
        <v>1263.5700000000002</v>
      </c>
      <c r="N425" s="7" t="s">
        <v>10</v>
      </c>
      <c r="P425" s="4" t="s">
        <v>102</v>
      </c>
      <c r="Q425" s="4">
        <v>2020</v>
      </c>
      <c r="R425" s="4" t="s">
        <v>38</v>
      </c>
      <c r="S425" s="4" t="s">
        <v>104</v>
      </c>
      <c r="T425" s="4" t="s">
        <v>93</v>
      </c>
      <c r="U425" s="4" t="s">
        <v>94</v>
      </c>
      <c r="V425" s="4" t="s">
        <v>95</v>
      </c>
      <c r="W425" s="4" t="s">
        <v>96</v>
      </c>
      <c r="X425" s="4" t="s">
        <v>97</v>
      </c>
      <c r="Y425" s="4">
        <v>772</v>
      </c>
      <c r="Z425" s="4">
        <v>1103.96</v>
      </c>
    </row>
    <row r="426" spans="6:26" ht="18" customHeight="1" x14ac:dyDescent="0.3">
      <c r="F426" s="1">
        <v>2022</v>
      </c>
      <c r="G426" s="1" t="s">
        <v>39</v>
      </c>
      <c r="H426" s="1" t="s">
        <v>23</v>
      </c>
      <c r="I426" s="10" t="s">
        <v>26</v>
      </c>
      <c r="J426" s="9">
        <v>643</v>
      </c>
      <c r="K426" s="9">
        <v>7700</v>
      </c>
      <c r="L426" s="9">
        <v>7840</v>
      </c>
      <c r="M426" s="8">
        <v>1540</v>
      </c>
      <c r="N426" s="7" t="s">
        <v>10</v>
      </c>
      <c r="P426" s="4" t="s">
        <v>91</v>
      </c>
      <c r="Q426" s="4">
        <v>2020</v>
      </c>
      <c r="R426" s="4" t="s">
        <v>38</v>
      </c>
      <c r="S426" s="4" t="s">
        <v>104</v>
      </c>
      <c r="T426" s="4" t="s">
        <v>93</v>
      </c>
      <c r="U426" s="4" t="s">
        <v>94</v>
      </c>
      <c r="V426" s="4" t="s">
        <v>95</v>
      </c>
      <c r="W426" s="4" t="s">
        <v>96</v>
      </c>
      <c r="X426" s="4" t="s">
        <v>97</v>
      </c>
      <c r="Y426" s="4">
        <v>805</v>
      </c>
      <c r="Z426" s="4">
        <v>1151.1500000000001</v>
      </c>
    </row>
    <row r="427" spans="6:26" ht="18" customHeight="1" x14ac:dyDescent="0.3">
      <c r="F427" s="1">
        <v>2022</v>
      </c>
      <c r="G427" s="1" t="s">
        <v>39</v>
      </c>
      <c r="H427" s="1" t="s">
        <v>25</v>
      </c>
      <c r="I427" s="10" t="s">
        <v>24</v>
      </c>
      <c r="J427" s="9">
        <v>455</v>
      </c>
      <c r="K427" s="9">
        <v>5036.46</v>
      </c>
      <c r="L427" s="9">
        <v>5128.0320000000002</v>
      </c>
      <c r="M427" s="8">
        <v>1007.292</v>
      </c>
      <c r="N427" s="7" t="s">
        <v>33</v>
      </c>
      <c r="P427" s="4" t="s">
        <v>102</v>
      </c>
      <c r="Q427" s="4">
        <v>2020</v>
      </c>
      <c r="R427" s="4" t="s">
        <v>38</v>
      </c>
      <c r="S427" s="4" t="s">
        <v>104</v>
      </c>
      <c r="T427" s="4" t="s">
        <v>93</v>
      </c>
      <c r="U427" s="4" t="s">
        <v>94</v>
      </c>
      <c r="V427" s="4" t="s">
        <v>95</v>
      </c>
      <c r="W427" s="4" t="s">
        <v>96</v>
      </c>
      <c r="X427" s="4" t="s">
        <v>97</v>
      </c>
      <c r="Y427" s="4">
        <v>859</v>
      </c>
      <c r="Z427" s="4">
        <v>1228.3699999999999</v>
      </c>
    </row>
    <row r="428" spans="6:26" ht="18" customHeight="1" x14ac:dyDescent="0.3">
      <c r="F428" s="1">
        <v>2022</v>
      </c>
      <c r="G428" s="1" t="s">
        <v>39</v>
      </c>
      <c r="H428" s="1" t="s">
        <v>23</v>
      </c>
      <c r="I428" s="10" t="s">
        <v>22</v>
      </c>
      <c r="J428" s="12">
        <v>345</v>
      </c>
      <c r="K428" s="12">
        <v>7700</v>
      </c>
      <c r="L428" s="12">
        <v>7840</v>
      </c>
      <c r="M428" s="8">
        <v>1540</v>
      </c>
      <c r="N428" s="7" t="s">
        <v>33</v>
      </c>
      <c r="P428" s="4" t="s">
        <v>98</v>
      </c>
      <c r="Q428" s="4">
        <v>2020</v>
      </c>
      <c r="R428" s="4" t="s">
        <v>38</v>
      </c>
      <c r="S428" s="4" t="s">
        <v>104</v>
      </c>
      <c r="T428" s="4" t="s">
        <v>93</v>
      </c>
      <c r="U428" s="4" t="s">
        <v>94</v>
      </c>
      <c r="V428" s="4" t="s">
        <v>95</v>
      </c>
      <c r="W428" s="4" t="s">
        <v>96</v>
      </c>
      <c r="X428" s="4" t="s">
        <v>97</v>
      </c>
      <c r="Y428" s="4">
        <v>317</v>
      </c>
      <c r="Z428" s="4">
        <v>453.31</v>
      </c>
    </row>
    <row r="429" spans="6:26" ht="18" customHeight="1" x14ac:dyDescent="0.3">
      <c r="F429" s="1">
        <v>2022</v>
      </c>
      <c r="G429" s="1" t="s">
        <v>39</v>
      </c>
      <c r="H429" s="1" t="s">
        <v>16</v>
      </c>
      <c r="I429" s="11" t="s">
        <v>21</v>
      </c>
      <c r="J429" s="8">
        <v>122</v>
      </c>
      <c r="K429" s="8">
        <v>110</v>
      </c>
      <c r="L429" s="8">
        <v>112</v>
      </c>
      <c r="M429" s="8">
        <v>22</v>
      </c>
      <c r="N429" s="7" t="s">
        <v>33</v>
      </c>
      <c r="P429" s="4" t="s">
        <v>98</v>
      </c>
      <c r="Q429" s="4">
        <v>2020</v>
      </c>
      <c r="R429" s="4" t="s">
        <v>38</v>
      </c>
      <c r="S429" s="4" t="s">
        <v>104</v>
      </c>
      <c r="T429" s="4" t="s">
        <v>93</v>
      </c>
      <c r="U429" s="4" t="s">
        <v>94</v>
      </c>
      <c r="V429" s="4" t="s">
        <v>95</v>
      </c>
      <c r="W429" s="4" t="s">
        <v>96</v>
      </c>
      <c r="X429" s="4" t="s">
        <v>97</v>
      </c>
      <c r="Y429" s="4">
        <v>365</v>
      </c>
      <c r="Z429" s="4">
        <v>521.95000000000005</v>
      </c>
    </row>
    <row r="430" spans="6:26" ht="18" customHeight="1" x14ac:dyDescent="0.3">
      <c r="F430" s="1">
        <v>2022</v>
      </c>
      <c r="G430" s="1" t="s">
        <v>39</v>
      </c>
      <c r="H430" s="1" t="s">
        <v>14</v>
      </c>
      <c r="I430" s="10" t="s">
        <v>20</v>
      </c>
      <c r="J430" s="9">
        <v>78</v>
      </c>
      <c r="K430" s="9">
        <v>2517.46</v>
      </c>
      <c r="L430" s="9">
        <v>5126.4639999999999</v>
      </c>
      <c r="M430" s="8">
        <v>503.49200000000002</v>
      </c>
      <c r="N430" s="7" t="s">
        <v>33</v>
      </c>
      <c r="P430" s="4" t="s">
        <v>98</v>
      </c>
      <c r="Q430" s="4">
        <v>2020</v>
      </c>
      <c r="R430" s="4" t="s">
        <v>38</v>
      </c>
      <c r="S430" s="4" t="s">
        <v>104</v>
      </c>
      <c r="T430" s="4" t="s">
        <v>93</v>
      </c>
      <c r="U430" s="4" t="s">
        <v>94</v>
      </c>
      <c r="V430" s="4" t="s">
        <v>95</v>
      </c>
      <c r="W430" s="4" t="s">
        <v>96</v>
      </c>
      <c r="X430" s="4" t="s">
        <v>97</v>
      </c>
      <c r="Y430" s="4">
        <v>293</v>
      </c>
      <c r="Z430" s="4">
        <v>418.99</v>
      </c>
    </row>
    <row r="431" spans="6:26" ht="18" customHeight="1" x14ac:dyDescent="0.3">
      <c r="F431" s="1">
        <v>2022</v>
      </c>
      <c r="G431" s="1" t="s">
        <v>39</v>
      </c>
      <c r="H431" s="1" t="s">
        <v>14</v>
      </c>
      <c r="I431" s="10" t="s">
        <v>19</v>
      </c>
      <c r="J431" s="9">
        <v>76</v>
      </c>
      <c r="K431" s="9">
        <v>2288.4499999999998</v>
      </c>
      <c r="L431" s="9">
        <v>5126.1279999999997</v>
      </c>
      <c r="M431" s="8">
        <v>457.69</v>
      </c>
      <c r="N431" s="7" t="s">
        <v>33</v>
      </c>
      <c r="P431" s="4" t="s">
        <v>100</v>
      </c>
      <c r="Q431" s="4">
        <v>2020</v>
      </c>
      <c r="R431" s="4" t="s">
        <v>41</v>
      </c>
      <c r="S431" s="4" t="s">
        <v>104</v>
      </c>
      <c r="T431" s="4" t="s">
        <v>93</v>
      </c>
      <c r="U431" s="4" t="s">
        <v>94</v>
      </c>
      <c r="V431" s="4" t="s">
        <v>95</v>
      </c>
      <c r="W431" s="4" t="s">
        <v>96</v>
      </c>
      <c r="X431" s="4" t="s">
        <v>97</v>
      </c>
      <c r="Y431" s="4">
        <v>332</v>
      </c>
      <c r="Z431" s="4">
        <v>474.76</v>
      </c>
    </row>
    <row r="432" spans="6:26" ht="18" customHeight="1" x14ac:dyDescent="0.3">
      <c r="F432" s="1">
        <v>2022</v>
      </c>
      <c r="G432" s="1" t="s">
        <v>39</v>
      </c>
      <c r="H432" s="1" t="s">
        <v>14</v>
      </c>
      <c r="I432" s="10" t="s">
        <v>18</v>
      </c>
      <c r="J432" s="9">
        <v>46</v>
      </c>
      <c r="K432" s="9">
        <v>100</v>
      </c>
      <c r="L432" s="9">
        <v>224</v>
      </c>
      <c r="M432" s="8">
        <v>20</v>
      </c>
      <c r="N432" s="7" t="s">
        <v>33</v>
      </c>
      <c r="P432" s="4" t="s">
        <v>91</v>
      </c>
      <c r="Q432" s="4">
        <v>2020</v>
      </c>
      <c r="R432" s="4" t="s">
        <v>41</v>
      </c>
      <c r="S432" s="4" t="s">
        <v>104</v>
      </c>
      <c r="T432" s="4" t="s">
        <v>93</v>
      </c>
      <c r="U432" s="4" t="s">
        <v>94</v>
      </c>
      <c r="V432" s="4" t="s">
        <v>95</v>
      </c>
      <c r="W432" s="4" t="s">
        <v>96</v>
      </c>
      <c r="X432" s="4" t="s">
        <v>97</v>
      </c>
      <c r="Y432" s="4">
        <v>134</v>
      </c>
      <c r="Z432" s="4">
        <v>191.62</v>
      </c>
    </row>
    <row r="433" spans="6:26" ht="18" customHeight="1" x14ac:dyDescent="0.3">
      <c r="F433" s="1">
        <v>2022</v>
      </c>
      <c r="G433" s="1" t="s">
        <v>39</v>
      </c>
      <c r="H433" s="1" t="s">
        <v>14</v>
      </c>
      <c r="I433" s="10" t="s">
        <v>17</v>
      </c>
      <c r="J433" s="9">
        <v>34</v>
      </c>
      <c r="K433" s="9">
        <v>2288.4</v>
      </c>
      <c r="L433" s="9">
        <v>5126.0160000000005</v>
      </c>
      <c r="M433" s="8">
        <v>457.68000000000006</v>
      </c>
      <c r="N433" s="7" t="s">
        <v>33</v>
      </c>
      <c r="P433" s="4" t="s">
        <v>98</v>
      </c>
      <c r="Q433" s="4">
        <v>2020</v>
      </c>
      <c r="R433" s="4" t="s">
        <v>41</v>
      </c>
      <c r="S433" s="4" t="s">
        <v>104</v>
      </c>
      <c r="T433" s="4" t="s">
        <v>93</v>
      </c>
      <c r="U433" s="4" t="s">
        <v>94</v>
      </c>
      <c r="V433" s="4" t="s">
        <v>95</v>
      </c>
      <c r="W433" s="4" t="s">
        <v>96</v>
      </c>
      <c r="X433" s="4" t="s">
        <v>97</v>
      </c>
      <c r="Y433" s="4">
        <v>308</v>
      </c>
      <c r="Z433" s="4">
        <v>440.44</v>
      </c>
    </row>
    <row r="434" spans="6:26" ht="18" customHeight="1" x14ac:dyDescent="0.3">
      <c r="F434" s="1">
        <v>2022</v>
      </c>
      <c r="G434" s="1" t="s">
        <v>39</v>
      </c>
      <c r="H434" s="1" t="s">
        <v>16</v>
      </c>
      <c r="I434" s="11" t="s">
        <v>15</v>
      </c>
      <c r="J434" s="8">
        <v>7</v>
      </c>
      <c r="K434" s="8">
        <v>200</v>
      </c>
      <c r="L434" s="8">
        <v>224</v>
      </c>
      <c r="M434" s="8">
        <v>40</v>
      </c>
      <c r="N434" s="7" t="s">
        <v>33</v>
      </c>
      <c r="P434" s="4" t="s">
        <v>100</v>
      </c>
      <c r="Q434" s="4">
        <v>2020</v>
      </c>
      <c r="R434" s="4" t="s">
        <v>41</v>
      </c>
      <c r="S434" s="4" t="s">
        <v>104</v>
      </c>
      <c r="T434" s="4" t="s">
        <v>93</v>
      </c>
      <c r="U434" s="4" t="s">
        <v>94</v>
      </c>
      <c r="V434" s="4" t="s">
        <v>95</v>
      </c>
      <c r="W434" s="4" t="s">
        <v>96</v>
      </c>
      <c r="X434" s="4" t="s">
        <v>97</v>
      </c>
      <c r="Y434" s="4">
        <v>334</v>
      </c>
      <c r="Z434" s="4">
        <v>526.24</v>
      </c>
    </row>
    <row r="435" spans="6:26" ht="18" customHeight="1" x14ac:dyDescent="0.3">
      <c r="F435" s="1">
        <v>2022</v>
      </c>
      <c r="G435" s="1" t="s">
        <v>39</v>
      </c>
      <c r="H435" s="1" t="s">
        <v>14</v>
      </c>
      <c r="I435" s="10" t="s">
        <v>13</v>
      </c>
      <c r="J435" s="9">
        <v>3</v>
      </c>
      <c r="K435" s="9">
        <v>3300</v>
      </c>
      <c r="L435" s="9">
        <v>5126.576</v>
      </c>
      <c r="M435" s="8">
        <v>660</v>
      </c>
      <c r="N435" s="7" t="s">
        <v>33</v>
      </c>
      <c r="P435" s="4" t="s">
        <v>100</v>
      </c>
      <c r="Q435" s="4">
        <v>2020</v>
      </c>
      <c r="R435" s="4" t="s">
        <v>41</v>
      </c>
      <c r="S435" s="4" t="s">
        <v>104</v>
      </c>
      <c r="T435" s="4" t="s">
        <v>93</v>
      </c>
      <c r="U435" s="4" t="s">
        <v>94</v>
      </c>
      <c r="V435" s="4" t="s">
        <v>95</v>
      </c>
      <c r="W435" s="4" t="s">
        <v>96</v>
      </c>
      <c r="X435" s="4" t="s">
        <v>97</v>
      </c>
      <c r="Y435" s="4">
        <v>136</v>
      </c>
      <c r="Z435" s="4">
        <v>526.24</v>
      </c>
    </row>
    <row r="436" spans="6:26" ht="18" customHeight="1" x14ac:dyDescent="0.3">
      <c r="F436" s="1">
        <v>2022</v>
      </c>
      <c r="G436" s="1" t="s">
        <v>39</v>
      </c>
      <c r="H436" s="1" t="s">
        <v>11</v>
      </c>
      <c r="I436" s="10" t="s">
        <v>11</v>
      </c>
      <c r="J436" s="9">
        <v>2</v>
      </c>
      <c r="K436" s="9">
        <v>4577.3</v>
      </c>
      <c r="L436" s="9">
        <v>7392</v>
      </c>
      <c r="M436" s="8">
        <v>915.46</v>
      </c>
      <c r="N436" s="7" t="s">
        <v>10</v>
      </c>
      <c r="P436" s="4" t="s">
        <v>98</v>
      </c>
      <c r="Q436" s="4">
        <v>2020</v>
      </c>
      <c r="R436" s="4" t="s">
        <v>41</v>
      </c>
      <c r="S436" s="4" t="s">
        <v>104</v>
      </c>
      <c r="T436" s="4" t="s">
        <v>93</v>
      </c>
      <c r="U436" s="4" t="s">
        <v>94</v>
      </c>
      <c r="V436" s="4" t="s">
        <v>95</v>
      </c>
      <c r="W436" s="4" t="s">
        <v>96</v>
      </c>
      <c r="X436" s="4" t="s">
        <v>97</v>
      </c>
      <c r="Y436" s="4">
        <v>310</v>
      </c>
      <c r="Z436" s="4">
        <v>526.24</v>
      </c>
    </row>
    <row r="437" spans="6:26" ht="18" customHeight="1" x14ac:dyDescent="0.3">
      <c r="F437" s="1">
        <v>2022</v>
      </c>
      <c r="G437" s="1" t="s">
        <v>38</v>
      </c>
      <c r="H437" s="1" t="s">
        <v>30</v>
      </c>
      <c r="I437" s="11" t="s">
        <v>31</v>
      </c>
      <c r="J437" s="8">
        <v>3566</v>
      </c>
      <c r="K437" s="8">
        <v>4577.3</v>
      </c>
      <c r="L437" s="8">
        <v>5126.576</v>
      </c>
      <c r="M437" s="8">
        <v>915.46</v>
      </c>
      <c r="N437" s="7" t="s">
        <v>33</v>
      </c>
      <c r="P437" s="4" t="s">
        <v>98</v>
      </c>
      <c r="Q437" s="4">
        <v>2020</v>
      </c>
      <c r="R437" s="4" t="s">
        <v>41</v>
      </c>
      <c r="S437" s="4" t="s">
        <v>104</v>
      </c>
      <c r="T437" s="4" t="s">
        <v>93</v>
      </c>
      <c r="U437" s="4" t="s">
        <v>94</v>
      </c>
      <c r="V437" s="4" t="s">
        <v>95</v>
      </c>
      <c r="W437" s="4" t="s">
        <v>96</v>
      </c>
      <c r="X437" s="4" t="s">
        <v>97</v>
      </c>
      <c r="Y437" s="4">
        <v>988</v>
      </c>
      <c r="Z437" s="4">
        <v>1412.84</v>
      </c>
    </row>
    <row r="438" spans="6:26" ht="18" customHeight="1" x14ac:dyDescent="0.3">
      <c r="F438" s="1">
        <v>2022</v>
      </c>
      <c r="G438" s="1" t="s">
        <v>38</v>
      </c>
      <c r="H438" s="1" t="s">
        <v>30</v>
      </c>
      <c r="I438" s="11" t="s">
        <v>29</v>
      </c>
      <c r="J438" s="8">
        <v>2498</v>
      </c>
      <c r="K438" s="8">
        <v>8000</v>
      </c>
      <c r="L438" s="8">
        <v>8960</v>
      </c>
      <c r="M438" s="8">
        <v>1600</v>
      </c>
      <c r="N438" s="7" t="s">
        <v>10</v>
      </c>
      <c r="P438" s="4" t="s">
        <v>91</v>
      </c>
      <c r="Q438" s="4">
        <v>2020</v>
      </c>
      <c r="R438" s="4" t="s">
        <v>41</v>
      </c>
      <c r="S438" s="4" t="s">
        <v>104</v>
      </c>
      <c r="T438" s="4" t="s">
        <v>93</v>
      </c>
      <c r="U438" s="4" t="s">
        <v>94</v>
      </c>
      <c r="V438" s="4" t="s">
        <v>95</v>
      </c>
      <c r="W438" s="4" t="s">
        <v>96</v>
      </c>
      <c r="X438" s="4" t="s">
        <v>97</v>
      </c>
      <c r="Y438" s="4">
        <v>306</v>
      </c>
      <c r="Z438" s="4">
        <v>437.58</v>
      </c>
    </row>
    <row r="439" spans="6:26" ht="18" customHeight="1" x14ac:dyDescent="0.3">
      <c r="F439" s="1">
        <v>2022</v>
      </c>
      <c r="G439" s="1" t="s">
        <v>38</v>
      </c>
      <c r="H439" s="1" t="s">
        <v>16</v>
      </c>
      <c r="I439" s="11" t="s">
        <v>28</v>
      </c>
      <c r="J439" s="8">
        <v>1245</v>
      </c>
      <c r="K439" s="8">
        <v>4577.2</v>
      </c>
      <c r="L439" s="8">
        <v>5126.4639999999999</v>
      </c>
      <c r="M439" s="8">
        <v>915.44</v>
      </c>
      <c r="N439" s="7" t="s">
        <v>10</v>
      </c>
      <c r="P439" s="4" t="s">
        <v>91</v>
      </c>
      <c r="Q439" s="4">
        <v>2020</v>
      </c>
      <c r="R439" s="4" t="s">
        <v>41</v>
      </c>
      <c r="S439" s="4" t="s">
        <v>104</v>
      </c>
      <c r="T439" s="4" t="s">
        <v>93</v>
      </c>
      <c r="U439" s="4" t="s">
        <v>94</v>
      </c>
      <c r="V439" s="4" t="s">
        <v>95</v>
      </c>
      <c r="W439" s="4" t="s">
        <v>96</v>
      </c>
      <c r="X439" s="4" t="s">
        <v>97</v>
      </c>
      <c r="Y439" s="4">
        <v>333</v>
      </c>
      <c r="Z439" s="4">
        <v>476.19</v>
      </c>
    </row>
    <row r="440" spans="6:26" ht="18" customHeight="1" x14ac:dyDescent="0.3">
      <c r="F440" s="1">
        <v>2022</v>
      </c>
      <c r="G440" s="1" t="s">
        <v>38</v>
      </c>
      <c r="H440" s="1" t="s">
        <v>25</v>
      </c>
      <c r="I440" s="10" t="s">
        <v>27</v>
      </c>
      <c r="J440" s="9">
        <v>644</v>
      </c>
      <c r="K440" s="9">
        <v>5743.5</v>
      </c>
      <c r="L440" s="9">
        <v>6432.72</v>
      </c>
      <c r="M440" s="8">
        <v>1148.7</v>
      </c>
      <c r="N440" s="7" t="s">
        <v>10</v>
      </c>
      <c r="P440" s="4" t="s">
        <v>100</v>
      </c>
      <c r="Q440" s="4">
        <v>2020</v>
      </c>
      <c r="R440" s="4" t="s">
        <v>41</v>
      </c>
      <c r="S440" s="4" t="s">
        <v>104</v>
      </c>
      <c r="T440" s="4" t="s">
        <v>93</v>
      </c>
      <c r="U440" s="4" t="s">
        <v>94</v>
      </c>
      <c r="V440" s="4" t="s">
        <v>95</v>
      </c>
      <c r="W440" s="4" t="s">
        <v>96</v>
      </c>
      <c r="X440" s="4" t="s">
        <v>97</v>
      </c>
      <c r="Y440" s="4">
        <v>135</v>
      </c>
      <c r="Z440" s="4">
        <v>193.05</v>
      </c>
    </row>
    <row r="441" spans="6:26" ht="18" customHeight="1" x14ac:dyDescent="0.3">
      <c r="F441" s="1">
        <v>2022</v>
      </c>
      <c r="G441" s="1" t="s">
        <v>38</v>
      </c>
      <c r="H441" s="1" t="s">
        <v>23</v>
      </c>
      <c r="I441" s="10" t="s">
        <v>26</v>
      </c>
      <c r="J441" s="9">
        <v>643</v>
      </c>
      <c r="K441" s="9">
        <v>7000</v>
      </c>
      <c r="L441" s="9">
        <v>7840</v>
      </c>
      <c r="M441" s="8">
        <v>1400</v>
      </c>
      <c r="N441" s="7" t="s">
        <v>10</v>
      </c>
      <c r="P441" s="4" t="s">
        <v>98</v>
      </c>
      <c r="Q441" s="4">
        <v>2020</v>
      </c>
      <c r="R441" s="4" t="s">
        <v>41</v>
      </c>
      <c r="S441" s="4" t="s">
        <v>104</v>
      </c>
      <c r="T441" s="4" t="s">
        <v>93</v>
      </c>
      <c r="U441" s="4" t="s">
        <v>94</v>
      </c>
      <c r="V441" s="4" t="s">
        <v>95</v>
      </c>
      <c r="W441" s="4" t="s">
        <v>96</v>
      </c>
      <c r="X441" s="4" t="s">
        <v>97</v>
      </c>
      <c r="Y441" s="4">
        <v>309</v>
      </c>
      <c r="Z441" s="4">
        <v>441.87</v>
      </c>
    </row>
    <row r="442" spans="6:26" ht="18" customHeight="1" x14ac:dyDescent="0.3">
      <c r="F442" s="1">
        <v>2022</v>
      </c>
      <c r="G442" s="1" t="s">
        <v>38</v>
      </c>
      <c r="H442" s="1" t="s">
        <v>25</v>
      </c>
      <c r="I442" s="10" t="s">
        <v>24</v>
      </c>
      <c r="J442" s="9">
        <v>455</v>
      </c>
      <c r="K442" s="9">
        <v>4578.6000000000004</v>
      </c>
      <c r="L442" s="9">
        <v>5128.0320000000002</v>
      </c>
      <c r="M442" s="8">
        <v>915.72000000000014</v>
      </c>
      <c r="N442" s="7" t="s">
        <v>10</v>
      </c>
      <c r="P442" s="4" t="s">
        <v>98</v>
      </c>
      <c r="Q442" s="4">
        <v>2020</v>
      </c>
      <c r="R442" s="4" t="s">
        <v>41</v>
      </c>
      <c r="S442" s="4" t="s">
        <v>104</v>
      </c>
      <c r="T442" s="4" t="s">
        <v>93</v>
      </c>
      <c r="U442" s="4" t="s">
        <v>94</v>
      </c>
      <c r="V442" s="4" t="s">
        <v>95</v>
      </c>
      <c r="W442" s="4" t="s">
        <v>96</v>
      </c>
      <c r="X442" s="4" t="s">
        <v>97</v>
      </c>
      <c r="Y442" s="4">
        <v>769</v>
      </c>
      <c r="Z442" s="4">
        <v>1099.67</v>
      </c>
    </row>
    <row r="443" spans="6:26" ht="18" customHeight="1" x14ac:dyDescent="0.3">
      <c r="F443" s="1">
        <v>2022</v>
      </c>
      <c r="G443" s="1" t="s">
        <v>38</v>
      </c>
      <c r="H443" s="1" t="s">
        <v>23</v>
      </c>
      <c r="I443" s="10" t="s">
        <v>22</v>
      </c>
      <c r="J443" s="12">
        <v>345</v>
      </c>
      <c r="K443" s="12">
        <v>7000</v>
      </c>
      <c r="L443" s="12">
        <v>7840</v>
      </c>
      <c r="M443" s="8">
        <v>1400</v>
      </c>
      <c r="N443" s="7" t="s">
        <v>10</v>
      </c>
      <c r="P443" s="4" t="s">
        <v>100</v>
      </c>
      <c r="Q443" s="4">
        <v>2020</v>
      </c>
      <c r="R443" s="4" t="s">
        <v>41</v>
      </c>
      <c r="S443" s="4" t="s">
        <v>104</v>
      </c>
      <c r="T443" s="4" t="s">
        <v>93</v>
      </c>
      <c r="U443" s="4" t="s">
        <v>94</v>
      </c>
      <c r="V443" s="4" t="s">
        <v>95</v>
      </c>
      <c r="W443" s="4" t="s">
        <v>96</v>
      </c>
      <c r="X443" s="4" t="s">
        <v>97</v>
      </c>
      <c r="Y443" s="4">
        <v>803</v>
      </c>
      <c r="Z443" s="4">
        <v>1148.29</v>
      </c>
    </row>
    <row r="444" spans="6:26" ht="18" customHeight="1" x14ac:dyDescent="0.3">
      <c r="F444" s="1">
        <v>2022</v>
      </c>
      <c r="G444" s="1" t="s">
        <v>38</v>
      </c>
      <c r="H444" s="1" t="s">
        <v>16</v>
      </c>
      <c r="I444" s="11" t="s">
        <v>21</v>
      </c>
      <c r="J444" s="8">
        <v>122</v>
      </c>
      <c r="K444" s="8">
        <v>100</v>
      </c>
      <c r="L444" s="8">
        <v>112</v>
      </c>
      <c r="M444" s="8">
        <v>20</v>
      </c>
      <c r="N444" s="7" t="s">
        <v>10</v>
      </c>
      <c r="P444" s="4" t="s">
        <v>100</v>
      </c>
      <c r="Q444" s="4">
        <v>2020</v>
      </c>
      <c r="R444" s="4" t="s">
        <v>41</v>
      </c>
      <c r="S444" s="4" t="s">
        <v>104</v>
      </c>
      <c r="T444" s="4" t="s">
        <v>93</v>
      </c>
      <c r="U444" s="4" t="s">
        <v>94</v>
      </c>
      <c r="V444" s="4" t="s">
        <v>95</v>
      </c>
      <c r="W444" s="4" t="s">
        <v>96</v>
      </c>
      <c r="X444" s="4" t="s">
        <v>97</v>
      </c>
      <c r="Y444" s="4">
        <v>856</v>
      </c>
      <c r="Z444" s="4">
        <v>1224.08</v>
      </c>
    </row>
    <row r="445" spans="6:26" ht="18" customHeight="1" x14ac:dyDescent="0.3">
      <c r="F445" s="1">
        <v>2022</v>
      </c>
      <c r="G445" s="1" t="s">
        <v>38</v>
      </c>
      <c r="H445" s="1" t="s">
        <v>14</v>
      </c>
      <c r="I445" s="10" t="s">
        <v>20</v>
      </c>
      <c r="J445" s="9">
        <v>78</v>
      </c>
      <c r="K445" s="9">
        <v>2288.6</v>
      </c>
      <c r="L445" s="9">
        <v>5126.4639999999999</v>
      </c>
      <c r="M445" s="8">
        <v>457.72</v>
      </c>
      <c r="N445" s="7" t="s">
        <v>10</v>
      </c>
      <c r="P445" s="4" t="s">
        <v>98</v>
      </c>
      <c r="Q445" s="4">
        <v>2020</v>
      </c>
      <c r="R445" s="4" t="s">
        <v>41</v>
      </c>
      <c r="S445" s="4" t="s">
        <v>104</v>
      </c>
      <c r="T445" s="4" t="s">
        <v>93</v>
      </c>
      <c r="U445" s="4" t="s">
        <v>94</v>
      </c>
      <c r="V445" s="4" t="s">
        <v>95</v>
      </c>
      <c r="W445" s="4" t="s">
        <v>96</v>
      </c>
      <c r="X445" s="4" t="s">
        <v>97</v>
      </c>
      <c r="Y445" s="4">
        <v>335</v>
      </c>
      <c r="Z445" s="4">
        <v>479.05</v>
      </c>
    </row>
    <row r="446" spans="6:26" ht="18" customHeight="1" x14ac:dyDescent="0.3">
      <c r="F446" s="1">
        <v>2022</v>
      </c>
      <c r="G446" s="1" t="s">
        <v>38</v>
      </c>
      <c r="H446" s="1" t="s">
        <v>14</v>
      </c>
      <c r="I446" s="10" t="s">
        <v>19</v>
      </c>
      <c r="J446" s="9">
        <v>76</v>
      </c>
      <c r="K446" s="9">
        <v>2288.4499999999998</v>
      </c>
      <c r="L446" s="9">
        <v>5126.1279999999997</v>
      </c>
      <c r="M446" s="8">
        <v>457.69</v>
      </c>
      <c r="N446" s="7" t="s">
        <v>10</v>
      </c>
      <c r="P446" s="4" t="s">
        <v>100</v>
      </c>
      <c r="Q446" s="4">
        <v>2020</v>
      </c>
      <c r="R446" s="4" t="s">
        <v>41</v>
      </c>
      <c r="S446" s="4" t="s">
        <v>104</v>
      </c>
      <c r="T446" s="4" t="s">
        <v>93</v>
      </c>
      <c r="U446" s="4" t="s">
        <v>94</v>
      </c>
      <c r="V446" s="4" t="s">
        <v>95</v>
      </c>
      <c r="W446" s="4" t="s">
        <v>96</v>
      </c>
      <c r="X446" s="4" t="s">
        <v>97</v>
      </c>
      <c r="Y446" s="4">
        <v>137</v>
      </c>
      <c r="Z446" s="4">
        <v>195.91</v>
      </c>
    </row>
    <row r="447" spans="6:26" ht="18" customHeight="1" x14ac:dyDescent="0.3">
      <c r="F447" s="1">
        <v>2022</v>
      </c>
      <c r="G447" s="1" t="s">
        <v>38</v>
      </c>
      <c r="H447" s="1" t="s">
        <v>14</v>
      </c>
      <c r="I447" s="10" t="s">
        <v>18</v>
      </c>
      <c r="J447" s="9">
        <v>46</v>
      </c>
      <c r="K447" s="9">
        <v>100</v>
      </c>
      <c r="L447" s="9">
        <v>224</v>
      </c>
      <c r="M447" s="8">
        <v>20</v>
      </c>
      <c r="N447" s="7" t="s">
        <v>10</v>
      </c>
      <c r="P447" s="4" t="s">
        <v>100</v>
      </c>
      <c r="Q447" s="4">
        <v>2020</v>
      </c>
      <c r="R447" s="4" t="s">
        <v>41</v>
      </c>
      <c r="S447" s="4" t="s">
        <v>104</v>
      </c>
      <c r="T447" s="4" t="s">
        <v>93</v>
      </c>
      <c r="U447" s="4" t="s">
        <v>94</v>
      </c>
      <c r="V447" s="4" t="s">
        <v>95</v>
      </c>
      <c r="W447" s="4" t="s">
        <v>96</v>
      </c>
      <c r="X447" s="4" t="s">
        <v>97</v>
      </c>
      <c r="Y447" s="4">
        <v>305</v>
      </c>
      <c r="Z447" s="4">
        <v>436.15</v>
      </c>
    </row>
    <row r="448" spans="6:26" ht="18" customHeight="1" x14ac:dyDescent="0.3">
      <c r="F448" s="1">
        <v>2022</v>
      </c>
      <c r="G448" s="1" t="s">
        <v>38</v>
      </c>
      <c r="H448" s="1" t="s">
        <v>14</v>
      </c>
      <c r="I448" s="10" t="s">
        <v>17</v>
      </c>
      <c r="J448" s="9">
        <v>34</v>
      </c>
      <c r="K448" s="9">
        <v>2288.4</v>
      </c>
      <c r="L448" s="9">
        <v>5126.0160000000005</v>
      </c>
      <c r="M448" s="8">
        <v>457.68000000000006</v>
      </c>
      <c r="N448" s="7" t="s">
        <v>10</v>
      </c>
      <c r="P448" s="4" t="s">
        <v>91</v>
      </c>
      <c r="Q448" s="4">
        <v>2020</v>
      </c>
      <c r="R448" s="4" t="s">
        <v>39</v>
      </c>
      <c r="S448" s="4" t="s">
        <v>104</v>
      </c>
      <c r="T448" s="4" t="s">
        <v>93</v>
      </c>
      <c r="U448" s="4" t="s">
        <v>94</v>
      </c>
      <c r="V448" s="4" t="s">
        <v>95</v>
      </c>
      <c r="W448" s="4" t="s">
        <v>96</v>
      </c>
      <c r="X448" s="4" t="s">
        <v>97</v>
      </c>
      <c r="Y448" s="4">
        <v>326</v>
      </c>
      <c r="Z448" s="4">
        <v>466.18</v>
      </c>
    </row>
    <row r="449" spans="6:26" ht="18" customHeight="1" x14ac:dyDescent="0.3">
      <c r="F449" s="1">
        <v>2022</v>
      </c>
      <c r="G449" s="1" t="s">
        <v>38</v>
      </c>
      <c r="H449" s="1" t="s">
        <v>16</v>
      </c>
      <c r="I449" s="11" t="s">
        <v>15</v>
      </c>
      <c r="J449" s="8">
        <v>7</v>
      </c>
      <c r="K449" s="8">
        <v>200</v>
      </c>
      <c r="L449" s="8">
        <v>224</v>
      </c>
      <c r="M449" s="8">
        <v>40</v>
      </c>
      <c r="N449" s="7" t="s">
        <v>10</v>
      </c>
      <c r="P449" s="4" t="s">
        <v>98</v>
      </c>
      <c r="Q449" s="4">
        <v>2020</v>
      </c>
      <c r="R449" s="4" t="s">
        <v>39</v>
      </c>
      <c r="S449" s="4" t="s">
        <v>104</v>
      </c>
      <c r="T449" s="4" t="s">
        <v>93</v>
      </c>
      <c r="U449" s="4" t="s">
        <v>94</v>
      </c>
      <c r="V449" s="4" t="s">
        <v>95</v>
      </c>
      <c r="W449" s="4" t="s">
        <v>96</v>
      </c>
      <c r="X449" s="4" t="s">
        <v>97</v>
      </c>
      <c r="Y449" s="4">
        <v>368</v>
      </c>
      <c r="Z449" s="4">
        <v>526.24</v>
      </c>
    </row>
    <row r="450" spans="6:26" ht="18" customHeight="1" x14ac:dyDescent="0.3">
      <c r="F450" s="1">
        <v>2022</v>
      </c>
      <c r="G450" s="1" t="s">
        <v>38</v>
      </c>
      <c r="H450" s="1" t="s">
        <v>11</v>
      </c>
      <c r="I450" s="10" t="s">
        <v>11</v>
      </c>
      <c r="J450" s="9">
        <v>3</v>
      </c>
      <c r="K450" s="9">
        <v>4577.3</v>
      </c>
      <c r="L450" s="9">
        <v>7392</v>
      </c>
      <c r="M450" s="8">
        <v>915.46</v>
      </c>
      <c r="N450" s="7" t="s">
        <v>10</v>
      </c>
      <c r="P450" s="4" t="s">
        <v>98</v>
      </c>
      <c r="Q450" s="4">
        <v>2020</v>
      </c>
      <c r="R450" s="4" t="s">
        <v>39</v>
      </c>
      <c r="S450" s="4" t="s">
        <v>104</v>
      </c>
      <c r="T450" s="4" t="s">
        <v>93</v>
      </c>
      <c r="U450" s="4" t="s">
        <v>94</v>
      </c>
      <c r="V450" s="4" t="s">
        <v>95</v>
      </c>
      <c r="W450" s="4" t="s">
        <v>96</v>
      </c>
      <c r="X450" s="4" t="s">
        <v>97</v>
      </c>
      <c r="Y450" s="4">
        <v>296</v>
      </c>
      <c r="Z450" s="4">
        <v>423.28</v>
      </c>
    </row>
    <row r="451" spans="6:26" ht="18" customHeight="1" x14ac:dyDescent="0.3">
      <c r="F451" s="1">
        <v>2022</v>
      </c>
      <c r="G451" s="1" t="s">
        <v>38</v>
      </c>
      <c r="H451" s="1" t="s">
        <v>14</v>
      </c>
      <c r="I451" s="10" t="s">
        <v>13</v>
      </c>
      <c r="J451" s="9">
        <v>3</v>
      </c>
      <c r="K451" s="9">
        <v>2288.65</v>
      </c>
      <c r="L451" s="9">
        <v>5126.576</v>
      </c>
      <c r="M451" s="8">
        <v>457.73</v>
      </c>
      <c r="N451" s="7" t="s">
        <v>10</v>
      </c>
      <c r="P451" s="4" t="s">
        <v>98</v>
      </c>
      <c r="Q451" s="4">
        <v>2020</v>
      </c>
      <c r="R451" s="4" t="s">
        <v>39</v>
      </c>
      <c r="S451" s="4" t="s">
        <v>104</v>
      </c>
      <c r="T451" s="4" t="s">
        <v>93</v>
      </c>
      <c r="U451" s="4" t="s">
        <v>94</v>
      </c>
      <c r="V451" s="4" t="s">
        <v>95</v>
      </c>
      <c r="W451" s="4" t="s">
        <v>96</v>
      </c>
      <c r="X451" s="4" t="s">
        <v>97</v>
      </c>
      <c r="Y451" s="4">
        <v>322</v>
      </c>
      <c r="Z451" s="4">
        <v>526.24</v>
      </c>
    </row>
    <row r="452" spans="6:26" ht="18" customHeight="1" x14ac:dyDescent="0.3">
      <c r="F452" s="1">
        <v>2022</v>
      </c>
      <c r="G452" s="1" t="s">
        <v>37</v>
      </c>
      <c r="H452" s="1" t="s">
        <v>30</v>
      </c>
      <c r="I452" s="11" t="s">
        <v>31</v>
      </c>
      <c r="J452" s="8">
        <v>3566</v>
      </c>
      <c r="K452" s="8">
        <v>4577.3</v>
      </c>
      <c r="L452" s="8">
        <v>5126.576</v>
      </c>
      <c r="M452" s="8">
        <v>915.46</v>
      </c>
      <c r="N452" s="7" t="s">
        <v>10</v>
      </c>
      <c r="P452" s="4" t="s">
        <v>102</v>
      </c>
      <c r="Q452" s="4">
        <v>2020</v>
      </c>
      <c r="R452" s="4" t="s">
        <v>39</v>
      </c>
      <c r="S452" s="4" t="s">
        <v>104</v>
      </c>
      <c r="T452" s="4" t="s">
        <v>93</v>
      </c>
      <c r="U452" s="4" t="s">
        <v>94</v>
      </c>
      <c r="V452" s="4" t="s">
        <v>95</v>
      </c>
      <c r="W452" s="4" t="s">
        <v>96</v>
      </c>
      <c r="X452" s="4" t="s">
        <v>97</v>
      </c>
      <c r="Y452" s="4">
        <v>370</v>
      </c>
      <c r="Z452" s="4">
        <v>526.24</v>
      </c>
    </row>
    <row r="453" spans="6:26" ht="18" customHeight="1" x14ac:dyDescent="0.3">
      <c r="F453" s="1">
        <v>2022</v>
      </c>
      <c r="G453" s="1" t="s">
        <v>37</v>
      </c>
      <c r="H453" s="1" t="s">
        <v>30</v>
      </c>
      <c r="I453" s="11" t="s">
        <v>29</v>
      </c>
      <c r="J453" s="8">
        <v>2498</v>
      </c>
      <c r="K453" s="8">
        <v>8000</v>
      </c>
      <c r="L453" s="8">
        <v>8960</v>
      </c>
      <c r="M453" s="8">
        <v>1600</v>
      </c>
      <c r="N453" s="7" t="s">
        <v>10</v>
      </c>
      <c r="P453" s="4" t="s">
        <v>100</v>
      </c>
      <c r="Q453" s="4">
        <v>2020</v>
      </c>
      <c r="R453" s="4" t="s">
        <v>39</v>
      </c>
      <c r="S453" s="4" t="s">
        <v>104</v>
      </c>
      <c r="T453" s="4" t="s">
        <v>93</v>
      </c>
      <c r="U453" s="4" t="s">
        <v>94</v>
      </c>
      <c r="V453" s="4" t="s">
        <v>95</v>
      </c>
      <c r="W453" s="4" t="s">
        <v>96</v>
      </c>
      <c r="X453" s="4" t="s">
        <v>97</v>
      </c>
      <c r="Y453" s="4">
        <v>298</v>
      </c>
      <c r="Z453" s="4">
        <v>526.24</v>
      </c>
    </row>
    <row r="454" spans="6:26" ht="18" customHeight="1" x14ac:dyDescent="0.3">
      <c r="F454" s="1">
        <v>2022</v>
      </c>
      <c r="G454" s="1" t="s">
        <v>37</v>
      </c>
      <c r="H454" s="1" t="s">
        <v>16</v>
      </c>
      <c r="I454" s="11" t="s">
        <v>28</v>
      </c>
      <c r="J454" s="8">
        <v>1245</v>
      </c>
      <c r="K454" s="8">
        <v>4577.2</v>
      </c>
      <c r="L454" s="8">
        <v>5126.4639999999999</v>
      </c>
      <c r="M454" s="8">
        <v>915.44</v>
      </c>
      <c r="N454" s="7" t="s">
        <v>10</v>
      </c>
      <c r="P454" s="4" t="s">
        <v>100</v>
      </c>
      <c r="Q454" s="4">
        <v>2020</v>
      </c>
      <c r="R454" s="4" t="s">
        <v>39</v>
      </c>
      <c r="S454" s="4" t="s">
        <v>104</v>
      </c>
      <c r="T454" s="4" t="s">
        <v>93</v>
      </c>
      <c r="U454" s="4" t="s">
        <v>94</v>
      </c>
      <c r="V454" s="4" t="s">
        <v>95</v>
      </c>
      <c r="W454" s="4" t="s">
        <v>96</v>
      </c>
      <c r="X454" s="4" t="s">
        <v>97</v>
      </c>
      <c r="Y454" s="4">
        <v>990</v>
      </c>
      <c r="Z454" s="4">
        <v>1415.7</v>
      </c>
    </row>
    <row r="455" spans="6:26" ht="18" customHeight="1" x14ac:dyDescent="0.3">
      <c r="F455" s="1">
        <v>2022</v>
      </c>
      <c r="G455" s="1" t="s">
        <v>37</v>
      </c>
      <c r="H455" s="1" t="s">
        <v>25</v>
      </c>
      <c r="I455" s="10" t="s">
        <v>27</v>
      </c>
      <c r="J455" s="9">
        <v>644</v>
      </c>
      <c r="K455" s="9">
        <v>5743.5</v>
      </c>
      <c r="L455" s="9">
        <v>6432.72</v>
      </c>
      <c r="M455" s="8">
        <v>1148.7</v>
      </c>
      <c r="N455" s="7" t="s">
        <v>10</v>
      </c>
      <c r="P455" s="4" t="s">
        <v>91</v>
      </c>
      <c r="Q455" s="4">
        <v>2020</v>
      </c>
      <c r="R455" s="4" t="s">
        <v>39</v>
      </c>
      <c r="S455" s="4" t="s">
        <v>104</v>
      </c>
      <c r="T455" s="4" t="s">
        <v>93</v>
      </c>
      <c r="U455" s="4" t="s">
        <v>94</v>
      </c>
      <c r="V455" s="4" t="s">
        <v>95</v>
      </c>
      <c r="W455" s="4" t="s">
        <v>96</v>
      </c>
      <c r="X455" s="4" t="s">
        <v>97</v>
      </c>
      <c r="Y455" s="4">
        <v>1023</v>
      </c>
      <c r="Z455" s="4">
        <v>1462.8899999999999</v>
      </c>
    </row>
    <row r="456" spans="6:26" ht="18" customHeight="1" x14ac:dyDescent="0.3">
      <c r="F456" s="1">
        <v>2022</v>
      </c>
      <c r="G456" s="1" t="s">
        <v>37</v>
      </c>
      <c r="H456" s="1" t="s">
        <v>23</v>
      </c>
      <c r="I456" s="10" t="s">
        <v>26</v>
      </c>
      <c r="J456" s="9">
        <v>643</v>
      </c>
      <c r="K456" s="9">
        <v>7000</v>
      </c>
      <c r="L456" s="9">
        <v>7840</v>
      </c>
      <c r="M456" s="8">
        <v>1400</v>
      </c>
      <c r="N456" s="7" t="s">
        <v>10</v>
      </c>
      <c r="P456" s="4" t="s">
        <v>98</v>
      </c>
      <c r="Q456" s="4">
        <v>2020</v>
      </c>
      <c r="R456" s="4" t="s">
        <v>39</v>
      </c>
      <c r="S456" s="4" t="s">
        <v>104</v>
      </c>
      <c r="T456" s="4" t="s">
        <v>93</v>
      </c>
      <c r="U456" s="4" t="s">
        <v>94</v>
      </c>
      <c r="V456" s="4" t="s">
        <v>95</v>
      </c>
      <c r="W456" s="4" t="s">
        <v>96</v>
      </c>
      <c r="X456" s="4" t="s">
        <v>97</v>
      </c>
      <c r="Y456" s="4">
        <v>369</v>
      </c>
      <c r="Z456" s="4">
        <v>527.66999999999996</v>
      </c>
    </row>
    <row r="457" spans="6:26" ht="18" customHeight="1" x14ac:dyDescent="0.3">
      <c r="F457" s="1">
        <v>2022</v>
      </c>
      <c r="G457" s="1" t="s">
        <v>37</v>
      </c>
      <c r="H457" s="1" t="s">
        <v>25</v>
      </c>
      <c r="I457" s="10" t="s">
        <v>24</v>
      </c>
      <c r="J457" s="9">
        <v>455</v>
      </c>
      <c r="K457" s="9">
        <v>4578.6000000000004</v>
      </c>
      <c r="L457" s="9">
        <v>5128.0320000000002</v>
      </c>
      <c r="M457" s="8">
        <v>915.72000000000014</v>
      </c>
      <c r="N457" s="7" t="s">
        <v>10</v>
      </c>
      <c r="P457" s="4" t="s">
        <v>100</v>
      </c>
      <c r="Q457" s="4">
        <v>2020</v>
      </c>
      <c r="R457" s="4" t="s">
        <v>39</v>
      </c>
      <c r="S457" s="4" t="s">
        <v>104</v>
      </c>
      <c r="T457" s="4" t="s">
        <v>93</v>
      </c>
      <c r="U457" s="4" t="s">
        <v>94</v>
      </c>
      <c r="V457" s="4" t="s">
        <v>95</v>
      </c>
      <c r="W457" s="4" t="s">
        <v>96</v>
      </c>
      <c r="X457" s="4" t="s">
        <v>97</v>
      </c>
      <c r="Y457" s="4">
        <v>297</v>
      </c>
      <c r="Z457" s="4">
        <v>424.71</v>
      </c>
    </row>
    <row r="458" spans="6:26" ht="18" customHeight="1" x14ac:dyDescent="0.3">
      <c r="F458" s="1">
        <v>2022</v>
      </c>
      <c r="G458" s="1" t="s">
        <v>37</v>
      </c>
      <c r="H458" s="1" t="s">
        <v>23</v>
      </c>
      <c r="I458" s="10" t="s">
        <v>22</v>
      </c>
      <c r="J458" s="12">
        <v>345</v>
      </c>
      <c r="K458" s="12">
        <v>7000</v>
      </c>
      <c r="L458" s="12">
        <v>7840</v>
      </c>
      <c r="M458" s="8">
        <v>1400</v>
      </c>
      <c r="N458" s="7" t="s">
        <v>10</v>
      </c>
      <c r="P458" s="4" t="s">
        <v>100</v>
      </c>
      <c r="Q458" s="4">
        <v>2020</v>
      </c>
      <c r="R458" s="4" t="s">
        <v>39</v>
      </c>
      <c r="S458" s="4" t="s">
        <v>104</v>
      </c>
      <c r="T458" s="4" t="s">
        <v>93</v>
      </c>
      <c r="U458" s="4" t="s">
        <v>94</v>
      </c>
      <c r="V458" s="4" t="s">
        <v>95</v>
      </c>
      <c r="W458" s="4" t="s">
        <v>96</v>
      </c>
      <c r="X458" s="4" t="s">
        <v>97</v>
      </c>
      <c r="Y458" s="4">
        <v>771</v>
      </c>
      <c r="Z458" s="4">
        <v>1102.53</v>
      </c>
    </row>
    <row r="459" spans="6:26" ht="18" customHeight="1" x14ac:dyDescent="0.3">
      <c r="F459" s="1">
        <v>2022</v>
      </c>
      <c r="G459" s="1" t="s">
        <v>37</v>
      </c>
      <c r="H459" s="1" t="s">
        <v>16</v>
      </c>
      <c r="I459" s="11" t="s">
        <v>21</v>
      </c>
      <c r="J459" s="8">
        <v>122</v>
      </c>
      <c r="K459" s="8">
        <v>100</v>
      </c>
      <c r="L459" s="8">
        <v>112</v>
      </c>
      <c r="M459" s="8">
        <v>20</v>
      </c>
      <c r="N459" s="7" t="s">
        <v>10</v>
      </c>
      <c r="P459" s="4" t="s">
        <v>91</v>
      </c>
      <c r="Q459" s="4">
        <v>2020</v>
      </c>
      <c r="R459" s="4" t="s">
        <v>39</v>
      </c>
      <c r="S459" s="4" t="s">
        <v>104</v>
      </c>
      <c r="T459" s="4" t="s">
        <v>93</v>
      </c>
      <c r="U459" s="4" t="s">
        <v>94</v>
      </c>
      <c r="V459" s="4" t="s">
        <v>95</v>
      </c>
      <c r="W459" s="4" t="s">
        <v>96</v>
      </c>
      <c r="X459" s="4" t="s">
        <v>97</v>
      </c>
      <c r="Y459" s="4">
        <v>804</v>
      </c>
      <c r="Z459" s="4">
        <v>1149.72</v>
      </c>
    </row>
    <row r="460" spans="6:26" ht="18" customHeight="1" x14ac:dyDescent="0.3">
      <c r="F460" s="1">
        <v>2022</v>
      </c>
      <c r="G460" s="1" t="s">
        <v>37</v>
      </c>
      <c r="H460" s="1" t="s">
        <v>14</v>
      </c>
      <c r="I460" s="10" t="s">
        <v>20</v>
      </c>
      <c r="J460" s="9">
        <v>78</v>
      </c>
      <c r="K460" s="9">
        <v>2288.6</v>
      </c>
      <c r="L460" s="9">
        <v>5126.4639999999999</v>
      </c>
      <c r="M460" s="8">
        <v>457.72</v>
      </c>
      <c r="N460" s="7" t="s">
        <v>10</v>
      </c>
      <c r="P460" s="4" t="s">
        <v>98</v>
      </c>
      <c r="Q460" s="4">
        <v>2020</v>
      </c>
      <c r="R460" s="4" t="s">
        <v>39</v>
      </c>
      <c r="S460" s="4" t="s">
        <v>104</v>
      </c>
      <c r="T460" s="4" t="s">
        <v>93</v>
      </c>
      <c r="U460" s="4" t="s">
        <v>94</v>
      </c>
      <c r="V460" s="4" t="s">
        <v>95</v>
      </c>
      <c r="W460" s="4" t="s">
        <v>96</v>
      </c>
      <c r="X460" s="4" t="s">
        <v>97</v>
      </c>
      <c r="Y460" s="4">
        <v>858</v>
      </c>
      <c r="Z460" s="4">
        <v>1226.94</v>
      </c>
    </row>
    <row r="461" spans="6:26" ht="18" customHeight="1" x14ac:dyDescent="0.3">
      <c r="F461" s="1">
        <v>2022</v>
      </c>
      <c r="G461" s="1" t="s">
        <v>37</v>
      </c>
      <c r="H461" s="1" t="s">
        <v>14</v>
      </c>
      <c r="I461" s="10" t="s">
        <v>19</v>
      </c>
      <c r="J461" s="9">
        <v>76</v>
      </c>
      <c r="K461" s="9">
        <v>2288.4499999999998</v>
      </c>
      <c r="L461" s="9">
        <v>5126.1279999999997</v>
      </c>
      <c r="M461" s="8">
        <v>457.69</v>
      </c>
      <c r="N461" s="7" t="s">
        <v>10</v>
      </c>
      <c r="P461" s="4" t="s">
        <v>98</v>
      </c>
      <c r="Q461" s="4">
        <v>2020</v>
      </c>
      <c r="R461" s="4" t="s">
        <v>39</v>
      </c>
      <c r="S461" s="4" t="s">
        <v>104</v>
      </c>
      <c r="T461" s="4" t="s">
        <v>93</v>
      </c>
      <c r="U461" s="4" t="s">
        <v>94</v>
      </c>
      <c r="V461" s="4" t="s">
        <v>95</v>
      </c>
      <c r="W461" s="4" t="s">
        <v>96</v>
      </c>
      <c r="X461" s="4" t="s">
        <v>97</v>
      </c>
      <c r="Y461" s="4">
        <v>323</v>
      </c>
      <c r="Z461" s="4">
        <v>461.89</v>
      </c>
    </row>
    <row r="462" spans="6:26" ht="18" customHeight="1" x14ac:dyDescent="0.3">
      <c r="F462" s="1">
        <v>2022</v>
      </c>
      <c r="G462" s="1" t="s">
        <v>37</v>
      </c>
      <c r="H462" s="1" t="s">
        <v>14</v>
      </c>
      <c r="I462" s="10" t="s">
        <v>18</v>
      </c>
      <c r="J462" s="9">
        <v>46</v>
      </c>
      <c r="K462" s="9">
        <v>100</v>
      </c>
      <c r="L462" s="9">
        <v>224</v>
      </c>
      <c r="M462" s="8">
        <v>20</v>
      </c>
      <c r="N462" s="7" t="s">
        <v>10</v>
      </c>
      <c r="P462" s="4" t="s">
        <v>91</v>
      </c>
      <c r="Q462" s="4">
        <v>2020</v>
      </c>
      <c r="R462" s="4" t="s">
        <v>39</v>
      </c>
      <c r="S462" s="4" t="s">
        <v>104</v>
      </c>
      <c r="T462" s="4" t="s">
        <v>93</v>
      </c>
      <c r="U462" s="4" t="s">
        <v>94</v>
      </c>
      <c r="V462" s="4" t="s">
        <v>95</v>
      </c>
      <c r="W462" s="4" t="s">
        <v>96</v>
      </c>
      <c r="X462" s="4" t="s">
        <v>97</v>
      </c>
      <c r="Y462" s="4">
        <v>371</v>
      </c>
      <c r="Z462" s="4">
        <v>530.53</v>
      </c>
    </row>
    <row r="463" spans="6:26" ht="18" customHeight="1" x14ac:dyDescent="0.3">
      <c r="F463" s="1">
        <v>2022</v>
      </c>
      <c r="G463" s="1" t="s">
        <v>37</v>
      </c>
      <c r="H463" s="1" t="s">
        <v>14</v>
      </c>
      <c r="I463" s="10" t="s">
        <v>17</v>
      </c>
      <c r="J463" s="9">
        <v>34</v>
      </c>
      <c r="K463" s="9">
        <v>2288.4</v>
      </c>
      <c r="L463" s="9">
        <v>5126.0160000000005</v>
      </c>
      <c r="M463" s="8">
        <v>457.68000000000006</v>
      </c>
      <c r="N463" s="7" t="s">
        <v>10</v>
      </c>
      <c r="P463" s="4" t="s">
        <v>91</v>
      </c>
      <c r="Q463" s="4">
        <v>2020</v>
      </c>
      <c r="R463" s="4" t="s">
        <v>39</v>
      </c>
      <c r="S463" s="4" t="s">
        <v>104</v>
      </c>
      <c r="T463" s="4" t="s">
        <v>93</v>
      </c>
      <c r="U463" s="4" t="s">
        <v>94</v>
      </c>
      <c r="V463" s="4" t="s">
        <v>95</v>
      </c>
      <c r="W463" s="4" t="s">
        <v>96</v>
      </c>
      <c r="X463" s="4" t="s">
        <v>97</v>
      </c>
      <c r="Y463" s="4">
        <v>299</v>
      </c>
      <c r="Z463" s="4">
        <v>427.57</v>
      </c>
    </row>
    <row r="464" spans="6:26" ht="18" customHeight="1" x14ac:dyDescent="0.3">
      <c r="F464" s="1">
        <v>2022</v>
      </c>
      <c r="G464" s="1" t="s">
        <v>37</v>
      </c>
      <c r="H464" s="1" t="s">
        <v>16</v>
      </c>
      <c r="I464" s="11" t="s">
        <v>15</v>
      </c>
      <c r="J464" s="8">
        <v>7</v>
      </c>
      <c r="K464" s="8">
        <v>200</v>
      </c>
      <c r="L464" s="8">
        <v>224</v>
      </c>
      <c r="M464" s="8">
        <v>40</v>
      </c>
      <c r="N464" s="7" t="s">
        <v>10</v>
      </c>
      <c r="P464" s="4" t="s">
        <v>91</v>
      </c>
      <c r="Q464" s="4">
        <v>2020</v>
      </c>
      <c r="R464" s="4" t="s">
        <v>32</v>
      </c>
      <c r="S464" s="4" t="s">
        <v>104</v>
      </c>
      <c r="T464" s="4" t="s">
        <v>93</v>
      </c>
      <c r="U464" s="4" t="s">
        <v>94</v>
      </c>
      <c r="V464" s="4" t="s">
        <v>95</v>
      </c>
      <c r="W464" s="4" t="s">
        <v>96</v>
      </c>
      <c r="X464" s="4" t="s">
        <v>97</v>
      </c>
      <c r="Y464" s="4">
        <v>290</v>
      </c>
      <c r="Z464" s="4">
        <v>414.7</v>
      </c>
    </row>
    <row r="465" spans="6:26" ht="18" customHeight="1" x14ac:dyDescent="0.3">
      <c r="F465" s="1">
        <v>2022</v>
      </c>
      <c r="G465" s="1" t="s">
        <v>37</v>
      </c>
      <c r="H465" s="1" t="s">
        <v>14</v>
      </c>
      <c r="I465" s="10" t="s">
        <v>13</v>
      </c>
      <c r="J465" s="9">
        <v>3</v>
      </c>
      <c r="K465" s="9">
        <v>2288.65</v>
      </c>
      <c r="L465" s="9">
        <v>5126.576</v>
      </c>
      <c r="M465" s="8">
        <v>457.73</v>
      </c>
      <c r="N465" s="7" t="s">
        <v>10</v>
      </c>
      <c r="P465" s="4" t="s">
        <v>98</v>
      </c>
      <c r="Q465" s="4">
        <v>2020</v>
      </c>
      <c r="R465" s="4" t="s">
        <v>32</v>
      </c>
      <c r="S465" s="4" t="s">
        <v>104</v>
      </c>
      <c r="T465" s="4" t="s">
        <v>93</v>
      </c>
      <c r="U465" s="4" t="s">
        <v>94</v>
      </c>
      <c r="V465" s="4" t="s">
        <v>95</v>
      </c>
      <c r="W465" s="4" t="s">
        <v>96</v>
      </c>
      <c r="X465" s="4" t="s">
        <v>97</v>
      </c>
      <c r="Y465" s="4">
        <v>338</v>
      </c>
      <c r="Z465" s="4">
        <v>483.34000000000003</v>
      </c>
    </row>
    <row r="466" spans="6:26" ht="18" customHeight="1" x14ac:dyDescent="0.3">
      <c r="F466" s="1">
        <v>2022</v>
      </c>
      <c r="G466" s="1" t="s">
        <v>37</v>
      </c>
      <c r="H466" s="1" t="s">
        <v>11</v>
      </c>
      <c r="I466" s="10" t="s">
        <v>11</v>
      </c>
      <c r="J466" s="9">
        <v>2</v>
      </c>
      <c r="K466" s="9">
        <v>6600</v>
      </c>
      <c r="L466" s="9">
        <v>7392</v>
      </c>
      <c r="M466" s="8">
        <v>1320</v>
      </c>
      <c r="N466" s="7" t="s">
        <v>10</v>
      </c>
      <c r="P466" s="4" t="s">
        <v>98</v>
      </c>
      <c r="Q466" s="4">
        <v>2020</v>
      </c>
      <c r="R466" s="4" t="s">
        <v>32</v>
      </c>
      <c r="S466" s="4" t="s">
        <v>104</v>
      </c>
      <c r="T466" s="4" t="s">
        <v>93</v>
      </c>
      <c r="U466" s="4" t="s">
        <v>94</v>
      </c>
      <c r="V466" s="4" t="s">
        <v>95</v>
      </c>
      <c r="W466" s="4" t="s">
        <v>96</v>
      </c>
      <c r="X466" s="4" t="s">
        <v>97</v>
      </c>
      <c r="Y466" s="4">
        <v>266</v>
      </c>
      <c r="Z466" s="4">
        <v>380.38</v>
      </c>
    </row>
    <row r="467" spans="6:26" ht="18" customHeight="1" x14ac:dyDescent="0.3">
      <c r="F467" s="1">
        <v>2022</v>
      </c>
      <c r="G467" s="1" t="s">
        <v>36</v>
      </c>
      <c r="H467" s="1" t="s">
        <v>30</v>
      </c>
      <c r="I467" s="11" t="s">
        <v>31</v>
      </c>
      <c r="J467" s="8">
        <v>3566</v>
      </c>
      <c r="K467" s="8">
        <v>4577.3</v>
      </c>
      <c r="L467" s="8">
        <v>5126.576</v>
      </c>
      <c r="M467" s="8">
        <v>915.46</v>
      </c>
      <c r="N467" s="7" t="s">
        <v>10</v>
      </c>
      <c r="P467" s="4" t="s">
        <v>91</v>
      </c>
      <c r="Q467" s="4">
        <v>2020</v>
      </c>
      <c r="R467" s="4" t="s">
        <v>32</v>
      </c>
      <c r="S467" s="4" t="s">
        <v>104</v>
      </c>
      <c r="T467" s="4" t="s">
        <v>93</v>
      </c>
      <c r="U467" s="4" t="s">
        <v>94</v>
      </c>
      <c r="V467" s="4" t="s">
        <v>95</v>
      </c>
      <c r="W467" s="4" t="s">
        <v>96</v>
      </c>
      <c r="X467" s="4" t="s">
        <v>97</v>
      </c>
      <c r="Y467" s="4">
        <v>292</v>
      </c>
      <c r="Z467" s="4">
        <v>526.24</v>
      </c>
    </row>
    <row r="468" spans="6:26" ht="18" customHeight="1" x14ac:dyDescent="0.3">
      <c r="F468" s="1">
        <v>2022</v>
      </c>
      <c r="G468" s="1" t="s">
        <v>36</v>
      </c>
      <c r="H468" s="1" t="s">
        <v>30</v>
      </c>
      <c r="I468" s="11" t="s">
        <v>29</v>
      </c>
      <c r="J468" s="8">
        <v>2498</v>
      </c>
      <c r="K468" s="8">
        <v>8000</v>
      </c>
      <c r="L468" s="8">
        <v>8960</v>
      </c>
      <c r="M468" s="8">
        <v>1600</v>
      </c>
      <c r="N468" s="7" t="s">
        <v>10</v>
      </c>
      <c r="P468" s="4" t="s">
        <v>91</v>
      </c>
      <c r="Q468" s="4">
        <v>2020</v>
      </c>
      <c r="R468" s="4" t="s">
        <v>32</v>
      </c>
      <c r="S468" s="4" t="s">
        <v>104</v>
      </c>
      <c r="T468" s="4" t="s">
        <v>93</v>
      </c>
      <c r="U468" s="4" t="s">
        <v>94</v>
      </c>
      <c r="V468" s="4" t="s">
        <v>95</v>
      </c>
      <c r="W468" s="4" t="s">
        <v>96</v>
      </c>
      <c r="X468" s="4" t="s">
        <v>97</v>
      </c>
      <c r="Y468" s="4">
        <v>340</v>
      </c>
      <c r="Z468" s="4">
        <v>526.24</v>
      </c>
    </row>
    <row r="469" spans="6:26" ht="18" customHeight="1" x14ac:dyDescent="0.3">
      <c r="F469" s="1">
        <v>2022</v>
      </c>
      <c r="G469" s="1" t="s">
        <v>36</v>
      </c>
      <c r="H469" s="1" t="s">
        <v>16</v>
      </c>
      <c r="I469" s="11" t="s">
        <v>28</v>
      </c>
      <c r="J469" s="8">
        <v>1245</v>
      </c>
      <c r="K469" s="8">
        <v>4577.2</v>
      </c>
      <c r="L469" s="8">
        <v>5126.4639999999999</v>
      </c>
      <c r="M469" s="8">
        <v>915.44</v>
      </c>
      <c r="N469" s="7" t="s">
        <v>10</v>
      </c>
      <c r="P469" s="4" t="s">
        <v>98</v>
      </c>
      <c r="Q469" s="4">
        <v>2020</v>
      </c>
      <c r="R469" s="4" t="s">
        <v>32</v>
      </c>
      <c r="S469" s="4" t="s">
        <v>104</v>
      </c>
      <c r="T469" s="4" t="s">
        <v>93</v>
      </c>
      <c r="U469" s="4" t="s">
        <v>94</v>
      </c>
      <c r="V469" s="4" t="s">
        <v>95</v>
      </c>
      <c r="W469" s="4" t="s">
        <v>96</v>
      </c>
      <c r="X469" s="4" t="s">
        <v>97</v>
      </c>
      <c r="Y469" s="4">
        <v>995</v>
      </c>
      <c r="Z469" s="4">
        <v>1422.85</v>
      </c>
    </row>
    <row r="470" spans="6:26" ht="18" customHeight="1" x14ac:dyDescent="0.3">
      <c r="F470" s="1">
        <v>2022</v>
      </c>
      <c r="G470" s="1" t="s">
        <v>36</v>
      </c>
      <c r="H470" s="1" t="s">
        <v>25</v>
      </c>
      <c r="I470" s="10" t="s">
        <v>27</v>
      </c>
      <c r="J470" s="9">
        <v>644</v>
      </c>
      <c r="K470" s="9">
        <v>5743.5</v>
      </c>
      <c r="L470" s="9">
        <v>6432.72</v>
      </c>
      <c r="M470" s="8">
        <v>1148.7</v>
      </c>
      <c r="N470" s="7" t="s">
        <v>10</v>
      </c>
      <c r="P470" s="4" t="s">
        <v>100</v>
      </c>
      <c r="Q470" s="4">
        <v>2020</v>
      </c>
      <c r="R470" s="4" t="s">
        <v>32</v>
      </c>
      <c r="S470" s="4" t="s">
        <v>104</v>
      </c>
      <c r="T470" s="4" t="s">
        <v>93</v>
      </c>
      <c r="U470" s="4" t="s">
        <v>94</v>
      </c>
      <c r="V470" s="4" t="s">
        <v>95</v>
      </c>
      <c r="W470" s="4" t="s">
        <v>96</v>
      </c>
      <c r="X470" s="4" t="s">
        <v>97</v>
      </c>
      <c r="Y470" s="4">
        <v>1029</v>
      </c>
      <c r="Z470" s="4">
        <v>1471.47</v>
      </c>
    </row>
    <row r="471" spans="6:26" ht="18" customHeight="1" x14ac:dyDescent="0.3">
      <c r="F471" s="1">
        <v>2022</v>
      </c>
      <c r="G471" s="1" t="s">
        <v>36</v>
      </c>
      <c r="H471" s="1" t="s">
        <v>23</v>
      </c>
      <c r="I471" s="10" t="s">
        <v>26</v>
      </c>
      <c r="J471" s="9">
        <v>643</v>
      </c>
      <c r="K471" s="9">
        <v>7000</v>
      </c>
      <c r="L471" s="9">
        <v>7840</v>
      </c>
      <c r="M471" s="8">
        <v>1400</v>
      </c>
      <c r="N471" s="7" t="s">
        <v>10</v>
      </c>
      <c r="P471" s="4" t="s">
        <v>98</v>
      </c>
      <c r="Q471" s="4">
        <v>2020</v>
      </c>
      <c r="R471" s="4" t="s">
        <v>32</v>
      </c>
      <c r="S471" s="4" t="s">
        <v>104</v>
      </c>
      <c r="T471" s="4" t="s">
        <v>93</v>
      </c>
      <c r="U471" s="4" t="s">
        <v>94</v>
      </c>
      <c r="V471" s="4" t="s">
        <v>95</v>
      </c>
      <c r="W471" s="4" t="s">
        <v>96</v>
      </c>
      <c r="X471" s="4" t="s">
        <v>97</v>
      </c>
      <c r="Y471" s="4">
        <v>264</v>
      </c>
      <c r="Z471" s="4">
        <v>377.52</v>
      </c>
    </row>
    <row r="472" spans="6:26" ht="18" customHeight="1" x14ac:dyDescent="0.3">
      <c r="F472" s="1">
        <v>2022</v>
      </c>
      <c r="G472" s="1" t="s">
        <v>36</v>
      </c>
      <c r="H472" s="1" t="s">
        <v>25</v>
      </c>
      <c r="I472" s="10" t="s">
        <v>24</v>
      </c>
      <c r="J472" s="9">
        <v>455</v>
      </c>
      <c r="K472" s="9">
        <v>5036.46</v>
      </c>
      <c r="L472" s="9">
        <v>5128.0320000000002</v>
      </c>
      <c r="M472" s="8">
        <v>1007.292</v>
      </c>
      <c r="N472" s="7" t="s">
        <v>10</v>
      </c>
      <c r="P472" s="4" t="s">
        <v>98</v>
      </c>
      <c r="Q472" s="4">
        <v>2020</v>
      </c>
      <c r="R472" s="4" t="s">
        <v>32</v>
      </c>
      <c r="S472" s="4" t="s">
        <v>104</v>
      </c>
      <c r="T472" s="4" t="s">
        <v>93</v>
      </c>
      <c r="U472" s="4" t="s">
        <v>94</v>
      </c>
      <c r="V472" s="4" t="s">
        <v>95</v>
      </c>
      <c r="W472" s="4" t="s">
        <v>96</v>
      </c>
      <c r="X472" s="4" t="s">
        <v>97</v>
      </c>
      <c r="Y472" s="4">
        <v>291</v>
      </c>
      <c r="Z472" s="4">
        <v>416.13</v>
      </c>
    </row>
    <row r="473" spans="6:26" ht="18" customHeight="1" x14ac:dyDescent="0.3">
      <c r="F473" s="1">
        <v>2022</v>
      </c>
      <c r="G473" s="1" t="s">
        <v>36</v>
      </c>
      <c r="H473" s="1" t="s">
        <v>23</v>
      </c>
      <c r="I473" s="10" t="s">
        <v>22</v>
      </c>
      <c r="J473" s="12">
        <v>345</v>
      </c>
      <c r="K473" s="12">
        <v>7700</v>
      </c>
      <c r="L473" s="12">
        <v>7840</v>
      </c>
      <c r="M473" s="8">
        <v>1540</v>
      </c>
      <c r="N473" s="7" t="s">
        <v>10</v>
      </c>
      <c r="P473" s="4" t="s">
        <v>98</v>
      </c>
      <c r="Q473" s="4">
        <v>2020</v>
      </c>
      <c r="R473" s="4" t="s">
        <v>32</v>
      </c>
      <c r="S473" s="4" t="s">
        <v>104</v>
      </c>
      <c r="T473" s="4" t="s">
        <v>93</v>
      </c>
      <c r="U473" s="4" t="s">
        <v>94</v>
      </c>
      <c r="V473" s="4" t="s">
        <v>95</v>
      </c>
      <c r="W473" s="4" t="s">
        <v>96</v>
      </c>
      <c r="X473" s="4" t="s">
        <v>97</v>
      </c>
      <c r="Y473" s="4">
        <v>339</v>
      </c>
      <c r="Z473" s="4">
        <v>484.77</v>
      </c>
    </row>
    <row r="474" spans="6:26" ht="18" customHeight="1" x14ac:dyDescent="0.3">
      <c r="F474" s="1">
        <v>2022</v>
      </c>
      <c r="G474" s="1" t="s">
        <v>36</v>
      </c>
      <c r="H474" s="1" t="s">
        <v>16</v>
      </c>
      <c r="I474" s="11" t="s">
        <v>21</v>
      </c>
      <c r="J474" s="8">
        <v>122</v>
      </c>
      <c r="K474" s="8">
        <v>110</v>
      </c>
      <c r="L474" s="8">
        <v>112</v>
      </c>
      <c r="M474" s="8">
        <v>22</v>
      </c>
      <c r="N474" s="7" t="s">
        <v>10</v>
      </c>
      <c r="P474" s="4" t="s">
        <v>98</v>
      </c>
      <c r="Q474" s="4">
        <v>2020</v>
      </c>
      <c r="R474" s="4" t="s">
        <v>32</v>
      </c>
      <c r="S474" s="4" t="s">
        <v>104</v>
      </c>
      <c r="T474" s="4" t="s">
        <v>93</v>
      </c>
      <c r="U474" s="4" t="s">
        <v>94</v>
      </c>
      <c r="V474" s="4" t="s">
        <v>95</v>
      </c>
      <c r="W474" s="4" t="s">
        <v>96</v>
      </c>
      <c r="X474" s="4" t="s">
        <v>97</v>
      </c>
      <c r="Y474" s="4">
        <v>267</v>
      </c>
      <c r="Z474" s="4">
        <v>381.81</v>
      </c>
    </row>
    <row r="475" spans="6:26" ht="18" customHeight="1" x14ac:dyDescent="0.3">
      <c r="F475" s="1">
        <v>2022</v>
      </c>
      <c r="G475" s="1" t="s">
        <v>36</v>
      </c>
      <c r="H475" s="1" t="s">
        <v>14</v>
      </c>
      <c r="I475" s="10" t="s">
        <v>20</v>
      </c>
      <c r="J475" s="9">
        <v>78</v>
      </c>
      <c r="K475" s="9">
        <v>2517.46</v>
      </c>
      <c r="L475" s="9">
        <v>5126.4639999999999</v>
      </c>
      <c r="M475" s="8">
        <v>503.49200000000002</v>
      </c>
      <c r="N475" s="7" t="s">
        <v>10</v>
      </c>
      <c r="P475" s="4" t="s">
        <v>100</v>
      </c>
      <c r="Q475" s="4">
        <v>2020</v>
      </c>
      <c r="R475" s="4" t="s">
        <v>32</v>
      </c>
      <c r="S475" s="4" t="s">
        <v>104</v>
      </c>
      <c r="T475" s="4" t="s">
        <v>93</v>
      </c>
      <c r="U475" s="4" t="s">
        <v>94</v>
      </c>
      <c r="V475" s="4" t="s">
        <v>95</v>
      </c>
      <c r="W475" s="4" t="s">
        <v>96</v>
      </c>
      <c r="X475" s="4" t="s">
        <v>97</v>
      </c>
      <c r="Y475" s="4">
        <v>810</v>
      </c>
      <c r="Z475" s="4">
        <v>1158.3</v>
      </c>
    </row>
    <row r="476" spans="6:26" ht="18" customHeight="1" x14ac:dyDescent="0.3">
      <c r="F476" s="1">
        <v>2022</v>
      </c>
      <c r="G476" s="1" t="s">
        <v>36</v>
      </c>
      <c r="H476" s="1" t="s">
        <v>14</v>
      </c>
      <c r="I476" s="10" t="s">
        <v>19</v>
      </c>
      <c r="J476" s="9">
        <v>76</v>
      </c>
      <c r="K476" s="9">
        <v>2517.2949999999996</v>
      </c>
      <c r="L476" s="9">
        <v>5126.1279999999997</v>
      </c>
      <c r="M476" s="8">
        <v>503.45899999999995</v>
      </c>
      <c r="N476" s="7" t="s">
        <v>10</v>
      </c>
      <c r="P476" s="4" t="s">
        <v>91</v>
      </c>
      <c r="Q476" s="4">
        <v>2020</v>
      </c>
      <c r="R476" s="4" t="s">
        <v>32</v>
      </c>
      <c r="S476" s="4" t="s">
        <v>104</v>
      </c>
      <c r="T476" s="4" t="s">
        <v>93</v>
      </c>
      <c r="U476" s="4" t="s">
        <v>94</v>
      </c>
      <c r="V476" s="4" t="s">
        <v>95</v>
      </c>
      <c r="W476" s="4" t="s">
        <v>96</v>
      </c>
      <c r="X476" s="4" t="s">
        <v>97</v>
      </c>
      <c r="Y476" s="4">
        <v>863</v>
      </c>
      <c r="Z476" s="4">
        <v>1234.0899999999999</v>
      </c>
    </row>
    <row r="477" spans="6:26" ht="18" customHeight="1" x14ac:dyDescent="0.3">
      <c r="F477" s="1">
        <v>2022</v>
      </c>
      <c r="G477" s="1" t="s">
        <v>36</v>
      </c>
      <c r="H477" s="1" t="s">
        <v>14</v>
      </c>
      <c r="I477" s="10" t="s">
        <v>18</v>
      </c>
      <c r="J477" s="9">
        <v>46</v>
      </c>
      <c r="K477" s="9">
        <v>115</v>
      </c>
      <c r="L477" s="9">
        <v>224</v>
      </c>
      <c r="M477" s="8">
        <v>23</v>
      </c>
      <c r="N477" s="7" t="s">
        <v>10</v>
      </c>
      <c r="P477" s="4" t="s">
        <v>98</v>
      </c>
      <c r="Q477" s="4">
        <v>2020</v>
      </c>
      <c r="R477" s="4" t="s">
        <v>32</v>
      </c>
      <c r="S477" s="4" t="s">
        <v>104</v>
      </c>
      <c r="T477" s="4" t="s">
        <v>93</v>
      </c>
      <c r="U477" s="4" t="s">
        <v>94</v>
      </c>
      <c r="V477" s="4" t="s">
        <v>95</v>
      </c>
      <c r="W477" s="4" t="s">
        <v>105</v>
      </c>
      <c r="X477" s="4" t="s">
        <v>97</v>
      </c>
      <c r="Y477" s="4">
        <v>293</v>
      </c>
      <c r="Z477" s="4">
        <v>418.99</v>
      </c>
    </row>
    <row r="478" spans="6:26" ht="18" customHeight="1" x14ac:dyDescent="0.3">
      <c r="F478" s="1">
        <v>2022</v>
      </c>
      <c r="G478" s="1" t="s">
        <v>36</v>
      </c>
      <c r="H478" s="1" t="s">
        <v>14</v>
      </c>
      <c r="I478" s="10" t="s">
        <v>17</v>
      </c>
      <c r="J478" s="9">
        <v>34</v>
      </c>
      <c r="K478" s="9">
        <v>2631.66</v>
      </c>
      <c r="L478" s="9">
        <v>5126.0160000000005</v>
      </c>
      <c r="M478" s="8">
        <v>526.33199999999999</v>
      </c>
      <c r="N478" s="7" t="s">
        <v>10</v>
      </c>
      <c r="P478" s="4" t="s">
        <v>101</v>
      </c>
      <c r="Q478" s="4">
        <v>2020</v>
      </c>
      <c r="R478" s="4" t="s">
        <v>32</v>
      </c>
      <c r="S478" s="4" t="s">
        <v>104</v>
      </c>
      <c r="T478" s="4" t="s">
        <v>93</v>
      </c>
      <c r="U478" s="4" t="s">
        <v>94</v>
      </c>
      <c r="V478" s="4" t="s">
        <v>95</v>
      </c>
      <c r="W478" s="4" t="s">
        <v>105</v>
      </c>
      <c r="X478" s="4" t="s">
        <v>97</v>
      </c>
      <c r="Y478" s="4">
        <v>341</v>
      </c>
      <c r="Z478" s="4">
        <v>487.63</v>
      </c>
    </row>
    <row r="479" spans="6:26" ht="18" customHeight="1" x14ac:dyDescent="0.3">
      <c r="F479" s="1">
        <v>2022</v>
      </c>
      <c r="G479" s="1" t="s">
        <v>36</v>
      </c>
      <c r="H479" s="1" t="s">
        <v>16</v>
      </c>
      <c r="I479" s="11" t="s">
        <v>15</v>
      </c>
      <c r="J479" s="8">
        <v>7</v>
      </c>
      <c r="K479" s="8">
        <v>230</v>
      </c>
      <c r="L479" s="8">
        <v>224</v>
      </c>
      <c r="M479" s="8">
        <v>46</v>
      </c>
      <c r="N479" s="7" t="s">
        <v>10</v>
      </c>
      <c r="P479" s="4" t="s">
        <v>91</v>
      </c>
      <c r="Q479" s="4">
        <v>2020</v>
      </c>
      <c r="R479" s="4" t="s">
        <v>32</v>
      </c>
      <c r="S479" s="4" t="s">
        <v>104</v>
      </c>
      <c r="T479" s="4" t="s">
        <v>93</v>
      </c>
      <c r="U479" s="4" t="s">
        <v>94</v>
      </c>
      <c r="V479" s="4" t="s">
        <v>95</v>
      </c>
      <c r="W479" s="4" t="s">
        <v>105</v>
      </c>
      <c r="X479" s="4" t="s">
        <v>97</v>
      </c>
      <c r="Y479" s="4">
        <v>263</v>
      </c>
      <c r="Z479" s="4">
        <v>376.09000000000003</v>
      </c>
    </row>
    <row r="480" spans="6:26" ht="18" customHeight="1" x14ac:dyDescent="0.3">
      <c r="F480" s="1">
        <v>2022</v>
      </c>
      <c r="G480" s="1" t="s">
        <v>36</v>
      </c>
      <c r="H480" s="1" t="s">
        <v>14</v>
      </c>
      <c r="I480" s="10" t="s">
        <v>13</v>
      </c>
      <c r="J480" s="9">
        <v>3</v>
      </c>
      <c r="K480" s="9">
        <v>2631.9475000000002</v>
      </c>
      <c r="L480" s="9">
        <v>5126.576</v>
      </c>
      <c r="M480" s="8">
        <v>526.38950000000011</v>
      </c>
      <c r="N480" s="7" t="s">
        <v>10</v>
      </c>
      <c r="P480" s="4" t="s">
        <v>98</v>
      </c>
      <c r="Q480" s="4">
        <v>2020</v>
      </c>
      <c r="R480" s="4" t="s">
        <v>34</v>
      </c>
      <c r="S480" s="4" t="s">
        <v>104</v>
      </c>
      <c r="T480" s="4" t="s">
        <v>93</v>
      </c>
      <c r="U480" s="4" t="s">
        <v>94</v>
      </c>
      <c r="V480" s="4" t="s">
        <v>95</v>
      </c>
      <c r="W480" s="4" t="s">
        <v>105</v>
      </c>
      <c r="X480" s="4" t="s">
        <v>97</v>
      </c>
      <c r="Y480" s="4">
        <v>296</v>
      </c>
      <c r="Z480" s="4">
        <v>423.28</v>
      </c>
    </row>
    <row r="481" spans="6:26" ht="18" customHeight="1" x14ac:dyDescent="0.3">
      <c r="F481" s="1">
        <v>2022</v>
      </c>
      <c r="G481" s="1" t="s">
        <v>36</v>
      </c>
      <c r="H481" s="1" t="s">
        <v>11</v>
      </c>
      <c r="I481" s="10" t="s">
        <v>11</v>
      </c>
      <c r="J481" s="9">
        <v>2</v>
      </c>
      <c r="K481" s="9">
        <v>7590</v>
      </c>
      <c r="L481" s="9">
        <v>7392</v>
      </c>
      <c r="M481" s="8">
        <v>1518</v>
      </c>
      <c r="N481" s="7" t="s">
        <v>10</v>
      </c>
      <c r="P481" s="4" t="s">
        <v>101</v>
      </c>
      <c r="Q481" s="4">
        <v>2020</v>
      </c>
      <c r="R481" s="4" t="s">
        <v>34</v>
      </c>
      <c r="S481" s="4" t="s">
        <v>104</v>
      </c>
      <c r="T481" s="4" t="s">
        <v>93</v>
      </c>
      <c r="U481" s="4" t="s">
        <v>94</v>
      </c>
      <c r="V481" s="4" t="s">
        <v>95</v>
      </c>
      <c r="W481" s="4" t="s">
        <v>105</v>
      </c>
      <c r="X481" s="4" t="s">
        <v>97</v>
      </c>
      <c r="Y481" s="4">
        <v>344</v>
      </c>
      <c r="Z481" s="4">
        <v>491.91999999999996</v>
      </c>
    </row>
    <row r="482" spans="6:26" ht="18" customHeight="1" x14ac:dyDescent="0.3">
      <c r="F482" s="1">
        <v>2022</v>
      </c>
      <c r="G482" s="1" t="s">
        <v>35</v>
      </c>
      <c r="H482" s="1" t="s">
        <v>30</v>
      </c>
      <c r="I482" s="11" t="s">
        <v>31</v>
      </c>
      <c r="J482" s="8">
        <v>3566</v>
      </c>
      <c r="K482" s="8">
        <v>4577.3</v>
      </c>
      <c r="L482" s="8">
        <v>5126.576</v>
      </c>
      <c r="M482" s="8">
        <v>915.46</v>
      </c>
      <c r="N482" s="7" t="s">
        <v>10</v>
      </c>
      <c r="P482" s="4" t="s">
        <v>98</v>
      </c>
      <c r="Q482" s="4">
        <v>2020</v>
      </c>
      <c r="R482" s="4" t="s">
        <v>34</v>
      </c>
      <c r="S482" s="4" t="s">
        <v>104</v>
      </c>
      <c r="T482" s="4" t="s">
        <v>93</v>
      </c>
      <c r="U482" s="4" t="s">
        <v>94</v>
      </c>
      <c r="V482" s="4" t="s">
        <v>95</v>
      </c>
      <c r="W482" s="4" t="s">
        <v>105</v>
      </c>
      <c r="X482" s="4" t="s">
        <v>97</v>
      </c>
      <c r="Y482" s="4">
        <v>272</v>
      </c>
      <c r="Z482" s="4">
        <v>388.96</v>
      </c>
    </row>
    <row r="483" spans="6:26" ht="18" customHeight="1" x14ac:dyDescent="0.3">
      <c r="F483" s="1">
        <v>2022</v>
      </c>
      <c r="G483" s="1" t="s">
        <v>35</v>
      </c>
      <c r="H483" s="1" t="s">
        <v>30</v>
      </c>
      <c r="I483" s="11" t="s">
        <v>29</v>
      </c>
      <c r="J483" s="8">
        <v>2498</v>
      </c>
      <c r="K483" s="8">
        <v>8000</v>
      </c>
      <c r="L483" s="8">
        <v>8960</v>
      </c>
      <c r="M483" s="8">
        <v>1600</v>
      </c>
      <c r="N483" s="7" t="s">
        <v>10</v>
      </c>
      <c r="P483" s="4" t="s">
        <v>91</v>
      </c>
      <c r="Q483" s="4">
        <v>2020</v>
      </c>
      <c r="R483" s="4" t="s">
        <v>34</v>
      </c>
      <c r="S483" s="4" t="s">
        <v>104</v>
      </c>
      <c r="T483" s="4" t="s">
        <v>93</v>
      </c>
      <c r="U483" s="4" t="s">
        <v>94</v>
      </c>
      <c r="V483" s="4" t="s">
        <v>95</v>
      </c>
      <c r="W483" s="4" t="s">
        <v>105</v>
      </c>
      <c r="X483" s="4" t="s">
        <v>97</v>
      </c>
      <c r="Y483" s="4">
        <v>298</v>
      </c>
      <c r="Z483" s="4">
        <v>526.24</v>
      </c>
    </row>
    <row r="484" spans="6:26" ht="18" customHeight="1" x14ac:dyDescent="0.3">
      <c r="F484" s="1">
        <v>2022</v>
      </c>
      <c r="G484" s="1" t="s">
        <v>35</v>
      </c>
      <c r="H484" s="1" t="s">
        <v>16</v>
      </c>
      <c r="I484" s="11" t="s">
        <v>28</v>
      </c>
      <c r="J484" s="8">
        <v>1245</v>
      </c>
      <c r="K484" s="8">
        <v>4577.2</v>
      </c>
      <c r="L484" s="8">
        <v>5126.4639999999999</v>
      </c>
      <c r="M484" s="8">
        <v>915.44</v>
      </c>
      <c r="N484" s="7" t="s">
        <v>10</v>
      </c>
      <c r="P484" s="4" t="s">
        <v>101</v>
      </c>
      <c r="Q484" s="4">
        <v>2020</v>
      </c>
      <c r="R484" s="4" t="s">
        <v>34</v>
      </c>
      <c r="S484" s="4" t="s">
        <v>104</v>
      </c>
      <c r="T484" s="4" t="s">
        <v>93</v>
      </c>
      <c r="U484" s="4" t="s">
        <v>94</v>
      </c>
      <c r="V484" s="4" t="s">
        <v>95</v>
      </c>
      <c r="W484" s="4" t="s">
        <v>105</v>
      </c>
      <c r="X484" s="4" t="s">
        <v>97</v>
      </c>
      <c r="Y484" s="4">
        <v>346</v>
      </c>
      <c r="Z484" s="4">
        <v>526.24</v>
      </c>
    </row>
    <row r="485" spans="6:26" ht="18" customHeight="1" x14ac:dyDescent="0.3">
      <c r="F485" s="1">
        <v>2022</v>
      </c>
      <c r="G485" s="1" t="s">
        <v>35</v>
      </c>
      <c r="H485" s="1" t="s">
        <v>25</v>
      </c>
      <c r="I485" s="10" t="s">
        <v>27</v>
      </c>
      <c r="J485" s="9">
        <v>644</v>
      </c>
      <c r="K485" s="9">
        <v>5743.5</v>
      </c>
      <c r="L485" s="9">
        <v>6432.72</v>
      </c>
      <c r="M485" s="8">
        <v>1148.7</v>
      </c>
      <c r="N485" s="7" t="s">
        <v>10</v>
      </c>
      <c r="P485" s="4" t="s">
        <v>102</v>
      </c>
      <c r="Q485" s="4">
        <v>2020</v>
      </c>
      <c r="R485" s="4" t="s">
        <v>34</v>
      </c>
      <c r="S485" s="4" t="s">
        <v>104</v>
      </c>
      <c r="T485" s="4" t="s">
        <v>93</v>
      </c>
      <c r="U485" s="4" t="s">
        <v>94</v>
      </c>
      <c r="V485" s="4" t="s">
        <v>95</v>
      </c>
      <c r="W485" s="4" t="s">
        <v>105</v>
      </c>
      <c r="X485" s="4" t="s">
        <v>97</v>
      </c>
      <c r="Y485" s="4">
        <v>268</v>
      </c>
      <c r="Z485" s="4">
        <v>526.24</v>
      </c>
    </row>
    <row r="486" spans="6:26" ht="18" customHeight="1" x14ac:dyDescent="0.3">
      <c r="F486" s="1">
        <v>2022</v>
      </c>
      <c r="G486" s="1" t="s">
        <v>35</v>
      </c>
      <c r="H486" s="1" t="s">
        <v>23</v>
      </c>
      <c r="I486" s="10" t="s">
        <v>26</v>
      </c>
      <c r="J486" s="9">
        <v>643</v>
      </c>
      <c r="K486" s="9">
        <v>7000</v>
      </c>
      <c r="L486" s="9">
        <v>7840</v>
      </c>
      <c r="M486" s="8">
        <v>1400</v>
      </c>
      <c r="N486" s="7" t="s">
        <v>10</v>
      </c>
      <c r="P486" s="4" t="s">
        <v>98</v>
      </c>
      <c r="Q486" s="4">
        <v>2020</v>
      </c>
      <c r="R486" s="4" t="s">
        <v>34</v>
      </c>
      <c r="S486" s="4" t="s">
        <v>104</v>
      </c>
      <c r="T486" s="4" t="s">
        <v>93</v>
      </c>
      <c r="U486" s="4" t="s">
        <v>94</v>
      </c>
      <c r="V486" s="4" t="s">
        <v>95</v>
      </c>
      <c r="W486" s="4" t="s">
        <v>105</v>
      </c>
      <c r="X486" s="4" t="s">
        <v>97</v>
      </c>
      <c r="Y486" s="4">
        <v>1028</v>
      </c>
      <c r="Z486" s="4">
        <v>1470.04</v>
      </c>
    </row>
    <row r="487" spans="6:26" ht="18" customHeight="1" x14ac:dyDescent="0.3">
      <c r="F487" s="1">
        <v>2022</v>
      </c>
      <c r="G487" s="1" t="s">
        <v>35</v>
      </c>
      <c r="H487" s="1" t="s">
        <v>25</v>
      </c>
      <c r="I487" s="10" t="s">
        <v>24</v>
      </c>
      <c r="J487" s="9">
        <v>455</v>
      </c>
      <c r="K487" s="9">
        <v>4578.6000000000004</v>
      </c>
      <c r="L487" s="9">
        <v>5128.0320000000002</v>
      </c>
      <c r="M487" s="8">
        <v>915.72000000000014</v>
      </c>
      <c r="N487" s="7" t="s">
        <v>10</v>
      </c>
      <c r="P487" s="4" t="s">
        <v>100</v>
      </c>
      <c r="Q487" s="4">
        <v>2020</v>
      </c>
      <c r="R487" s="4" t="s">
        <v>34</v>
      </c>
      <c r="S487" s="4" t="s">
        <v>104</v>
      </c>
      <c r="T487" s="4" t="s">
        <v>93</v>
      </c>
      <c r="U487" s="4" t="s">
        <v>94</v>
      </c>
      <c r="V487" s="4" t="s">
        <v>95</v>
      </c>
      <c r="W487" s="4" t="s">
        <v>105</v>
      </c>
      <c r="X487" s="4" t="s">
        <v>97</v>
      </c>
      <c r="Y487" s="4">
        <v>270</v>
      </c>
      <c r="Z487" s="4">
        <v>386.1</v>
      </c>
    </row>
    <row r="488" spans="6:26" ht="18" customHeight="1" x14ac:dyDescent="0.3">
      <c r="F488" s="1">
        <v>2022</v>
      </c>
      <c r="G488" s="1" t="s">
        <v>35</v>
      </c>
      <c r="H488" s="1" t="s">
        <v>23</v>
      </c>
      <c r="I488" s="10" t="s">
        <v>22</v>
      </c>
      <c r="J488" s="12">
        <v>345</v>
      </c>
      <c r="K488" s="12">
        <v>7000</v>
      </c>
      <c r="L488" s="12">
        <v>7840</v>
      </c>
      <c r="M488" s="8">
        <v>1400</v>
      </c>
      <c r="N488" s="7" t="s">
        <v>10</v>
      </c>
      <c r="P488" s="4" t="s">
        <v>100</v>
      </c>
      <c r="Q488" s="4">
        <v>2020</v>
      </c>
      <c r="R488" s="4" t="s">
        <v>34</v>
      </c>
      <c r="S488" s="4" t="s">
        <v>104</v>
      </c>
      <c r="T488" s="4" t="s">
        <v>93</v>
      </c>
      <c r="U488" s="4" t="s">
        <v>94</v>
      </c>
      <c r="V488" s="4" t="s">
        <v>95</v>
      </c>
      <c r="W488" s="4" t="s">
        <v>105</v>
      </c>
      <c r="X488" s="4" t="s">
        <v>97</v>
      </c>
      <c r="Y488" s="4">
        <v>297</v>
      </c>
      <c r="Z488" s="4">
        <v>424.71</v>
      </c>
    </row>
    <row r="489" spans="6:26" ht="18" customHeight="1" x14ac:dyDescent="0.3">
      <c r="F489" s="1">
        <v>2022</v>
      </c>
      <c r="G489" s="1" t="s">
        <v>35</v>
      </c>
      <c r="H489" s="1" t="s">
        <v>16</v>
      </c>
      <c r="I489" s="11" t="s">
        <v>21</v>
      </c>
      <c r="J489" s="8">
        <v>122</v>
      </c>
      <c r="K489" s="8">
        <v>100</v>
      </c>
      <c r="L489" s="8">
        <v>112</v>
      </c>
      <c r="M489" s="8">
        <v>20</v>
      </c>
      <c r="N489" s="7" t="s">
        <v>10</v>
      </c>
      <c r="P489" s="4" t="s">
        <v>98</v>
      </c>
      <c r="Q489" s="4">
        <v>2020</v>
      </c>
      <c r="R489" s="4" t="s">
        <v>34</v>
      </c>
      <c r="S489" s="4" t="s">
        <v>104</v>
      </c>
      <c r="T489" s="4" t="s">
        <v>93</v>
      </c>
      <c r="U489" s="4" t="s">
        <v>94</v>
      </c>
      <c r="V489" s="4" t="s">
        <v>95</v>
      </c>
      <c r="W489" s="4" t="s">
        <v>105</v>
      </c>
      <c r="X489" s="4" t="s">
        <v>97</v>
      </c>
      <c r="Y489" s="4">
        <v>345</v>
      </c>
      <c r="Z489" s="4">
        <v>493.35</v>
      </c>
    </row>
    <row r="490" spans="6:26" ht="18" customHeight="1" x14ac:dyDescent="0.3">
      <c r="F490" s="1">
        <v>2022</v>
      </c>
      <c r="G490" s="1" t="s">
        <v>35</v>
      </c>
      <c r="H490" s="1" t="s">
        <v>14</v>
      </c>
      <c r="I490" s="10" t="s">
        <v>20</v>
      </c>
      <c r="J490" s="9">
        <v>78</v>
      </c>
      <c r="K490" s="9">
        <v>2288.6</v>
      </c>
      <c r="L490" s="9">
        <v>5126.4639999999999</v>
      </c>
      <c r="M490" s="8">
        <v>457.72</v>
      </c>
      <c r="N490" s="7" t="s">
        <v>10</v>
      </c>
      <c r="P490" s="4" t="s">
        <v>102</v>
      </c>
      <c r="Q490" s="4">
        <v>2020</v>
      </c>
      <c r="R490" s="4" t="s">
        <v>34</v>
      </c>
      <c r="S490" s="4" t="s">
        <v>104</v>
      </c>
      <c r="T490" s="4" t="s">
        <v>93</v>
      </c>
      <c r="U490" s="4" t="s">
        <v>94</v>
      </c>
      <c r="V490" s="4" t="s">
        <v>95</v>
      </c>
      <c r="W490" s="4" t="s">
        <v>105</v>
      </c>
      <c r="X490" s="4" t="s">
        <v>97</v>
      </c>
      <c r="Y490" s="4">
        <v>776</v>
      </c>
      <c r="Z490" s="4">
        <v>1109.68</v>
      </c>
    </row>
    <row r="491" spans="6:26" ht="18" customHeight="1" x14ac:dyDescent="0.3">
      <c r="F491" s="1">
        <v>2022</v>
      </c>
      <c r="G491" s="1" t="s">
        <v>35</v>
      </c>
      <c r="H491" s="1" t="s">
        <v>14</v>
      </c>
      <c r="I491" s="10" t="s">
        <v>19</v>
      </c>
      <c r="J491" s="9">
        <v>76</v>
      </c>
      <c r="K491" s="9">
        <v>2288.4499999999998</v>
      </c>
      <c r="L491" s="9">
        <v>5126.1279999999997</v>
      </c>
      <c r="M491" s="8">
        <v>457.69</v>
      </c>
      <c r="N491" s="7" t="s">
        <v>10</v>
      </c>
      <c r="P491" s="4" t="s">
        <v>98</v>
      </c>
      <c r="Q491" s="4">
        <v>2020</v>
      </c>
      <c r="R491" s="4" t="s">
        <v>34</v>
      </c>
      <c r="S491" s="4" t="s">
        <v>104</v>
      </c>
      <c r="T491" s="4" t="s">
        <v>93</v>
      </c>
      <c r="U491" s="4" t="s">
        <v>94</v>
      </c>
      <c r="V491" s="4" t="s">
        <v>95</v>
      </c>
      <c r="W491" s="4" t="s">
        <v>105</v>
      </c>
      <c r="X491" s="4" t="s">
        <v>97</v>
      </c>
      <c r="Y491" s="4">
        <v>809</v>
      </c>
      <c r="Z491" s="4">
        <v>1156.8699999999999</v>
      </c>
    </row>
    <row r="492" spans="6:26" ht="18" customHeight="1" x14ac:dyDescent="0.3">
      <c r="F492" s="1">
        <v>2022</v>
      </c>
      <c r="G492" s="1" t="s">
        <v>35</v>
      </c>
      <c r="H492" s="1" t="s">
        <v>14</v>
      </c>
      <c r="I492" s="10" t="s">
        <v>18</v>
      </c>
      <c r="J492" s="9">
        <v>46</v>
      </c>
      <c r="K492" s="9">
        <v>100</v>
      </c>
      <c r="L492" s="9">
        <v>224</v>
      </c>
      <c r="M492" s="8">
        <v>20</v>
      </c>
      <c r="N492" s="7" t="s">
        <v>10</v>
      </c>
      <c r="P492" s="4" t="s">
        <v>91</v>
      </c>
      <c r="Q492" s="4">
        <v>2020</v>
      </c>
      <c r="R492" s="4" t="s">
        <v>34</v>
      </c>
      <c r="S492" s="4" t="s">
        <v>104</v>
      </c>
      <c r="T492" s="4" t="s">
        <v>93</v>
      </c>
      <c r="U492" s="4" t="s">
        <v>94</v>
      </c>
      <c r="V492" s="4" t="s">
        <v>95</v>
      </c>
      <c r="W492" s="4" t="s">
        <v>105</v>
      </c>
      <c r="X492" s="4" t="s">
        <v>97</v>
      </c>
      <c r="Y492" s="4">
        <v>862</v>
      </c>
      <c r="Z492" s="4">
        <v>1232.6599999999999</v>
      </c>
    </row>
    <row r="493" spans="6:26" ht="18" customHeight="1" x14ac:dyDescent="0.3">
      <c r="F493" s="1">
        <v>2022</v>
      </c>
      <c r="G493" s="1" t="s">
        <v>35</v>
      </c>
      <c r="H493" s="1" t="s">
        <v>14</v>
      </c>
      <c r="I493" s="10" t="s">
        <v>17</v>
      </c>
      <c r="J493" s="9">
        <v>34</v>
      </c>
      <c r="K493" s="9">
        <v>2746.08</v>
      </c>
      <c r="L493" s="9">
        <v>5126.0160000000005</v>
      </c>
      <c r="M493" s="8">
        <v>549.21600000000001</v>
      </c>
      <c r="N493" s="7" t="s">
        <v>10</v>
      </c>
      <c r="P493" s="4" t="s">
        <v>98</v>
      </c>
      <c r="Q493" s="4">
        <v>2020</v>
      </c>
      <c r="R493" s="4" t="s">
        <v>34</v>
      </c>
      <c r="S493" s="4" t="s">
        <v>104</v>
      </c>
      <c r="T493" s="4" t="s">
        <v>93</v>
      </c>
      <c r="U493" s="4" t="s">
        <v>94</v>
      </c>
      <c r="V493" s="4" t="s">
        <v>95</v>
      </c>
      <c r="W493" s="4" t="s">
        <v>105</v>
      </c>
      <c r="X493" s="4" t="s">
        <v>97</v>
      </c>
      <c r="Y493" s="4">
        <v>299</v>
      </c>
      <c r="Z493" s="4">
        <v>427.57</v>
      </c>
    </row>
    <row r="494" spans="6:26" ht="18" customHeight="1" x14ac:dyDescent="0.3">
      <c r="F494" s="1">
        <v>2022</v>
      </c>
      <c r="G494" s="1" t="s">
        <v>35</v>
      </c>
      <c r="H494" s="1" t="s">
        <v>16</v>
      </c>
      <c r="I494" s="11" t="s">
        <v>15</v>
      </c>
      <c r="J494" s="8">
        <v>7</v>
      </c>
      <c r="K494" s="8">
        <v>240</v>
      </c>
      <c r="L494" s="8">
        <v>224</v>
      </c>
      <c r="M494" s="8">
        <v>48</v>
      </c>
      <c r="N494" s="7" t="s">
        <v>10</v>
      </c>
      <c r="P494" s="4" t="s">
        <v>98</v>
      </c>
      <c r="Q494" s="4">
        <v>2020</v>
      </c>
      <c r="R494" s="4" t="s">
        <v>34</v>
      </c>
      <c r="S494" s="4" t="s">
        <v>104</v>
      </c>
      <c r="T494" s="4" t="s">
        <v>93</v>
      </c>
      <c r="U494" s="4" t="s">
        <v>94</v>
      </c>
      <c r="V494" s="4" t="s">
        <v>95</v>
      </c>
      <c r="W494" s="4" t="s">
        <v>105</v>
      </c>
      <c r="X494" s="4" t="s">
        <v>97</v>
      </c>
      <c r="Y494" s="4">
        <v>269</v>
      </c>
      <c r="Z494" s="4">
        <v>384.67</v>
      </c>
    </row>
    <row r="495" spans="6:26" ht="18" customHeight="1" x14ac:dyDescent="0.3">
      <c r="F495" s="1">
        <v>2022</v>
      </c>
      <c r="G495" s="1" t="s">
        <v>35</v>
      </c>
      <c r="H495" s="1" t="s">
        <v>14</v>
      </c>
      <c r="I495" s="10" t="s">
        <v>13</v>
      </c>
      <c r="J495" s="9">
        <v>3</v>
      </c>
      <c r="K495" s="9">
        <v>2746.38</v>
      </c>
      <c r="L495" s="9">
        <v>5126.576</v>
      </c>
      <c r="M495" s="8">
        <v>549.27600000000007</v>
      </c>
      <c r="N495" s="7" t="s">
        <v>10</v>
      </c>
      <c r="P495" s="4" t="s">
        <v>98</v>
      </c>
      <c r="Q495" s="4">
        <v>2020</v>
      </c>
      <c r="R495" s="4" t="s">
        <v>35</v>
      </c>
      <c r="S495" s="4" t="s">
        <v>104</v>
      </c>
      <c r="T495" s="4" t="s">
        <v>93</v>
      </c>
      <c r="U495" s="4" t="s">
        <v>94</v>
      </c>
      <c r="V495" s="4" t="s">
        <v>95</v>
      </c>
      <c r="W495" s="4" t="s">
        <v>105</v>
      </c>
      <c r="X495" s="4" t="s">
        <v>97</v>
      </c>
      <c r="Y495" s="4">
        <v>302</v>
      </c>
      <c r="Z495" s="4">
        <v>431.86</v>
      </c>
    </row>
    <row r="496" spans="6:26" ht="18" customHeight="1" x14ac:dyDescent="0.3">
      <c r="F496" s="1">
        <v>2022</v>
      </c>
      <c r="G496" s="1" t="s">
        <v>35</v>
      </c>
      <c r="H496" s="1" t="s">
        <v>11</v>
      </c>
      <c r="I496" s="10" t="s">
        <v>11</v>
      </c>
      <c r="J496" s="9">
        <v>2</v>
      </c>
      <c r="K496" s="9">
        <v>7920</v>
      </c>
      <c r="L496" s="9">
        <v>7392</v>
      </c>
      <c r="M496" s="8">
        <v>1584</v>
      </c>
      <c r="N496" s="7" t="s">
        <v>10</v>
      </c>
      <c r="P496" s="4" t="s">
        <v>91</v>
      </c>
      <c r="Q496" s="4">
        <v>2020</v>
      </c>
      <c r="R496" s="4" t="s">
        <v>35</v>
      </c>
      <c r="S496" s="4" t="s">
        <v>104</v>
      </c>
      <c r="T496" s="4" t="s">
        <v>93</v>
      </c>
      <c r="U496" s="4" t="s">
        <v>94</v>
      </c>
      <c r="V496" s="4" t="s">
        <v>95</v>
      </c>
      <c r="W496" s="4" t="s">
        <v>105</v>
      </c>
      <c r="X496" s="4" t="s">
        <v>97</v>
      </c>
      <c r="Y496" s="4">
        <v>350</v>
      </c>
      <c r="Z496" s="4">
        <v>500.5</v>
      </c>
    </row>
    <row r="497" spans="6:26" ht="18" customHeight="1" x14ac:dyDescent="0.3">
      <c r="F497" s="1">
        <v>2022</v>
      </c>
      <c r="G497" s="1" t="s">
        <v>34</v>
      </c>
      <c r="H497" s="1" t="s">
        <v>30</v>
      </c>
      <c r="I497" s="11" t="s">
        <v>31</v>
      </c>
      <c r="J497" s="8">
        <v>3566</v>
      </c>
      <c r="K497" s="8">
        <v>5035.0300000000007</v>
      </c>
      <c r="L497" s="8">
        <v>5126.576</v>
      </c>
      <c r="M497" s="8">
        <v>1007.0060000000002</v>
      </c>
      <c r="N497" s="7" t="s">
        <v>10</v>
      </c>
      <c r="P497" s="4" t="s">
        <v>91</v>
      </c>
      <c r="Q497" s="4">
        <v>2020</v>
      </c>
      <c r="R497" s="4" t="s">
        <v>35</v>
      </c>
      <c r="S497" s="4" t="s">
        <v>104</v>
      </c>
      <c r="T497" s="4" t="s">
        <v>93</v>
      </c>
      <c r="U497" s="4" t="s">
        <v>94</v>
      </c>
      <c r="V497" s="4" t="s">
        <v>95</v>
      </c>
      <c r="W497" s="4" t="s">
        <v>105</v>
      </c>
      <c r="X497" s="4" t="s">
        <v>97</v>
      </c>
      <c r="Y497" s="4">
        <v>278</v>
      </c>
      <c r="Z497" s="4">
        <v>397.53999999999996</v>
      </c>
    </row>
    <row r="498" spans="6:26" ht="18" customHeight="1" x14ac:dyDescent="0.3">
      <c r="F498" s="1">
        <v>2022</v>
      </c>
      <c r="G498" s="1" t="s">
        <v>34</v>
      </c>
      <c r="H498" s="1" t="s">
        <v>30</v>
      </c>
      <c r="I498" s="11" t="s">
        <v>29</v>
      </c>
      <c r="J498" s="8">
        <v>2498</v>
      </c>
      <c r="K498" s="8">
        <v>9200</v>
      </c>
      <c r="L498" s="8">
        <v>8960</v>
      </c>
      <c r="M498" s="8">
        <v>1840</v>
      </c>
      <c r="N498" s="7" t="s">
        <v>10</v>
      </c>
      <c r="P498" s="4" t="s">
        <v>98</v>
      </c>
      <c r="Q498" s="4">
        <v>2020</v>
      </c>
      <c r="R498" s="4" t="s">
        <v>35</v>
      </c>
      <c r="S498" s="4" t="s">
        <v>104</v>
      </c>
      <c r="T498" s="4" t="s">
        <v>93</v>
      </c>
      <c r="U498" s="4" t="s">
        <v>94</v>
      </c>
      <c r="V498" s="4" t="s">
        <v>95</v>
      </c>
      <c r="W498" s="4" t="s">
        <v>105</v>
      </c>
      <c r="X498" s="4" t="s">
        <v>97</v>
      </c>
      <c r="Y498" s="4">
        <v>304</v>
      </c>
      <c r="Z498" s="4">
        <v>526.24</v>
      </c>
    </row>
    <row r="499" spans="6:26" ht="18" customHeight="1" x14ac:dyDescent="0.3">
      <c r="F499" s="1">
        <v>2022</v>
      </c>
      <c r="G499" s="1" t="s">
        <v>34</v>
      </c>
      <c r="H499" s="1" t="s">
        <v>16</v>
      </c>
      <c r="I499" s="11" t="s">
        <v>28</v>
      </c>
      <c r="J499" s="8">
        <v>1245</v>
      </c>
      <c r="K499" s="8">
        <v>5263.78</v>
      </c>
      <c r="L499" s="8">
        <v>5126.4639999999999</v>
      </c>
      <c r="M499" s="8">
        <v>1052.7560000000001</v>
      </c>
      <c r="N499" s="7" t="s">
        <v>10</v>
      </c>
      <c r="P499" s="4" t="s">
        <v>91</v>
      </c>
      <c r="Q499" s="4">
        <v>2020</v>
      </c>
      <c r="R499" s="4" t="s">
        <v>35</v>
      </c>
      <c r="S499" s="4" t="s">
        <v>104</v>
      </c>
      <c r="T499" s="4" t="s">
        <v>93</v>
      </c>
      <c r="U499" s="4" t="s">
        <v>94</v>
      </c>
      <c r="V499" s="4" t="s">
        <v>95</v>
      </c>
      <c r="W499" s="4" t="s">
        <v>105</v>
      </c>
      <c r="X499" s="4" t="s">
        <v>97</v>
      </c>
      <c r="Y499" s="4">
        <v>274</v>
      </c>
      <c r="Z499" s="4">
        <v>526.24</v>
      </c>
    </row>
    <row r="500" spans="6:26" ht="18" customHeight="1" x14ac:dyDescent="0.3">
      <c r="F500" s="1">
        <v>2022</v>
      </c>
      <c r="G500" s="1" t="s">
        <v>34</v>
      </c>
      <c r="H500" s="1" t="s">
        <v>25</v>
      </c>
      <c r="I500" s="10" t="s">
        <v>27</v>
      </c>
      <c r="J500" s="9">
        <v>644</v>
      </c>
      <c r="K500" s="9">
        <v>6605.0249999999996</v>
      </c>
      <c r="L500" s="9">
        <v>6432.72</v>
      </c>
      <c r="M500" s="8">
        <v>1321.0050000000001</v>
      </c>
      <c r="N500" s="7" t="s">
        <v>10</v>
      </c>
      <c r="P500" s="4" t="s">
        <v>101</v>
      </c>
      <c r="Q500" s="4">
        <v>2020</v>
      </c>
      <c r="R500" s="4" t="s">
        <v>35</v>
      </c>
      <c r="S500" s="4" t="s">
        <v>104</v>
      </c>
      <c r="T500" s="4" t="s">
        <v>93</v>
      </c>
      <c r="U500" s="4" t="s">
        <v>94</v>
      </c>
      <c r="V500" s="4" t="s">
        <v>95</v>
      </c>
      <c r="W500" s="4" t="s">
        <v>105</v>
      </c>
      <c r="X500" s="4" t="s">
        <v>97</v>
      </c>
      <c r="Y500" s="4">
        <v>994</v>
      </c>
      <c r="Z500" s="4">
        <v>1421.42</v>
      </c>
    </row>
    <row r="501" spans="6:26" ht="18" customHeight="1" x14ac:dyDescent="0.3">
      <c r="F501" s="1">
        <v>2022</v>
      </c>
      <c r="G501" s="1" t="s">
        <v>34</v>
      </c>
      <c r="H501" s="1" t="s">
        <v>23</v>
      </c>
      <c r="I501" s="10" t="s">
        <v>26</v>
      </c>
      <c r="J501" s="9">
        <v>643</v>
      </c>
      <c r="K501" s="9">
        <v>8400</v>
      </c>
      <c r="L501" s="9">
        <v>7840</v>
      </c>
      <c r="M501" s="8">
        <v>1680</v>
      </c>
      <c r="N501" s="7" t="s">
        <v>10</v>
      </c>
      <c r="P501" s="4" t="s">
        <v>98</v>
      </c>
      <c r="Q501" s="4">
        <v>2020</v>
      </c>
      <c r="R501" s="4" t="s">
        <v>35</v>
      </c>
      <c r="S501" s="4" t="s">
        <v>104</v>
      </c>
      <c r="T501" s="4" t="s">
        <v>93</v>
      </c>
      <c r="U501" s="4" t="s">
        <v>94</v>
      </c>
      <c r="V501" s="4" t="s">
        <v>95</v>
      </c>
      <c r="W501" s="4" t="s">
        <v>105</v>
      </c>
      <c r="X501" s="4" t="s">
        <v>97</v>
      </c>
      <c r="Y501" s="4">
        <v>1027</v>
      </c>
      <c r="Z501" s="4">
        <v>1468.6100000000001</v>
      </c>
    </row>
    <row r="502" spans="6:26" ht="18" customHeight="1" x14ac:dyDescent="0.3">
      <c r="F502" s="1">
        <v>2022</v>
      </c>
      <c r="G502" s="1" t="s">
        <v>34</v>
      </c>
      <c r="H502" s="1" t="s">
        <v>25</v>
      </c>
      <c r="I502" s="10" t="s">
        <v>24</v>
      </c>
      <c r="J502" s="9">
        <v>455</v>
      </c>
      <c r="K502" s="9">
        <v>5494.3200000000006</v>
      </c>
      <c r="L502" s="9">
        <v>5128.0320000000002</v>
      </c>
      <c r="M502" s="8">
        <v>1098.8640000000003</v>
      </c>
      <c r="N502" s="7" t="s">
        <v>10</v>
      </c>
      <c r="P502" s="4" t="s">
        <v>91</v>
      </c>
      <c r="Q502" s="4">
        <v>2020</v>
      </c>
      <c r="R502" s="4" t="s">
        <v>35</v>
      </c>
      <c r="S502" s="4" t="s">
        <v>104</v>
      </c>
      <c r="T502" s="4" t="s">
        <v>93</v>
      </c>
      <c r="U502" s="4" t="s">
        <v>94</v>
      </c>
      <c r="V502" s="4" t="s">
        <v>95</v>
      </c>
      <c r="W502" s="4" t="s">
        <v>105</v>
      </c>
      <c r="X502" s="4" t="s">
        <v>97</v>
      </c>
      <c r="Y502" s="4">
        <v>276</v>
      </c>
      <c r="Z502" s="4">
        <v>394.68</v>
      </c>
    </row>
    <row r="503" spans="6:26" ht="18" customHeight="1" x14ac:dyDescent="0.3">
      <c r="F503" s="1">
        <v>2022</v>
      </c>
      <c r="G503" s="1" t="s">
        <v>34</v>
      </c>
      <c r="H503" s="1" t="s">
        <v>23</v>
      </c>
      <c r="I503" s="10" t="s">
        <v>22</v>
      </c>
      <c r="J503" s="12">
        <v>345</v>
      </c>
      <c r="K503" s="12">
        <v>8400</v>
      </c>
      <c r="L503" s="12">
        <v>7840</v>
      </c>
      <c r="M503" s="8">
        <v>1680</v>
      </c>
      <c r="N503" s="7" t="s">
        <v>10</v>
      </c>
      <c r="P503" s="4" t="s">
        <v>91</v>
      </c>
      <c r="Q503" s="4">
        <v>2020</v>
      </c>
      <c r="R503" s="4" t="s">
        <v>35</v>
      </c>
      <c r="S503" s="4" t="s">
        <v>104</v>
      </c>
      <c r="T503" s="4" t="s">
        <v>93</v>
      </c>
      <c r="U503" s="4" t="s">
        <v>94</v>
      </c>
      <c r="V503" s="4" t="s">
        <v>95</v>
      </c>
      <c r="W503" s="4" t="s">
        <v>105</v>
      </c>
      <c r="X503" s="4" t="s">
        <v>97</v>
      </c>
      <c r="Y503" s="4">
        <v>303</v>
      </c>
      <c r="Z503" s="4">
        <v>433.28999999999996</v>
      </c>
    </row>
    <row r="504" spans="6:26" ht="18" customHeight="1" x14ac:dyDescent="0.3">
      <c r="F504" s="1">
        <v>2022</v>
      </c>
      <c r="G504" s="1" t="s">
        <v>34</v>
      </c>
      <c r="H504" s="1" t="s">
        <v>16</v>
      </c>
      <c r="I504" s="11" t="s">
        <v>21</v>
      </c>
      <c r="J504" s="8">
        <v>122</v>
      </c>
      <c r="K504" s="8">
        <v>120</v>
      </c>
      <c r="L504" s="8">
        <v>112</v>
      </c>
      <c r="M504" s="8">
        <v>24</v>
      </c>
      <c r="N504" s="7" t="s">
        <v>10</v>
      </c>
      <c r="P504" s="4" t="s">
        <v>91</v>
      </c>
      <c r="Q504" s="4">
        <v>2020</v>
      </c>
      <c r="R504" s="4" t="s">
        <v>35</v>
      </c>
      <c r="S504" s="4" t="s">
        <v>104</v>
      </c>
      <c r="T504" s="4" t="s">
        <v>93</v>
      </c>
      <c r="U504" s="4" t="s">
        <v>94</v>
      </c>
      <c r="V504" s="4" t="s">
        <v>95</v>
      </c>
      <c r="W504" s="4" t="s">
        <v>105</v>
      </c>
      <c r="X504" s="4" t="s">
        <v>97</v>
      </c>
      <c r="Y504" s="4">
        <v>351</v>
      </c>
      <c r="Z504" s="4">
        <v>501.93</v>
      </c>
    </row>
    <row r="505" spans="6:26" ht="18" customHeight="1" x14ac:dyDescent="0.3">
      <c r="F505" s="1">
        <v>2022</v>
      </c>
      <c r="G505" s="1" t="s">
        <v>34</v>
      </c>
      <c r="H505" s="1" t="s">
        <v>14</v>
      </c>
      <c r="I505" s="10" t="s">
        <v>20</v>
      </c>
      <c r="J505" s="9">
        <v>78</v>
      </c>
      <c r="K505" s="9">
        <v>2517.46</v>
      </c>
      <c r="L505" s="9">
        <v>5126.4639999999999</v>
      </c>
      <c r="M505" s="8">
        <v>503.49200000000002</v>
      </c>
      <c r="N505" s="7" t="s">
        <v>10</v>
      </c>
      <c r="P505" s="4" t="s">
        <v>101</v>
      </c>
      <c r="Q505" s="4">
        <v>2020</v>
      </c>
      <c r="R505" s="4" t="s">
        <v>35</v>
      </c>
      <c r="S505" s="4" t="s">
        <v>104</v>
      </c>
      <c r="T505" s="4" t="s">
        <v>93</v>
      </c>
      <c r="U505" s="4" t="s">
        <v>94</v>
      </c>
      <c r="V505" s="4" t="s">
        <v>95</v>
      </c>
      <c r="W505" s="4" t="s">
        <v>105</v>
      </c>
      <c r="X505" s="4" t="s">
        <v>97</v>
      </c>
      <c r="Y505" s="4">
        <v>273</v>
      </c>
      <c r="Z505" s="4">
        <v>390.39</v>
      </c>
    </row>
    <row r="506" spans="6:26" ht="18" customHeight="1" x14ac:dyDescent="0.3">
      <c r="F506" s="1">
        <v>2022</v>
      </c>
      <c r="G506" s="1" t="s">
        <v>34</v>
      </c>
      <c r="H506" s="1" t="s">
        <v>14</v>
      </c>
      <c r="I506" s="10" t="s">
        <v>19</v>
      </c>
      <c r="J506" s="9">
        <v>76</v>
      </c>
      <c r="K506" s="9">
        <v>2517.2949999999996</v>
      </c>
      <c r="L506" s="9">
        <v>5126.1279999999997</v>
      </c>
      <c r="M506" s="8">
        <v>503.45899999999995</v>
      </c>
      <c r="N506" s="7" t="s">
        <v>10</v>
      </c>
      <c r="P506" s="4" t="s">
        <v>91</v>
      </c>
      <c r="Q506" s="4">
        <v>2020</v>
      </c>
      <c r="R506" s="4" t="s">
        <v>35</v>
      </c>
      <c r="S506" s="4" t="s">
        <v>104</v>
      </c>
      <c r="T506" s="4" t="s">
        <v>93</v>
      </c>
      <c r="U506" s="4" t="s">
        <v>94</v>
      </c>
      <c r="V506" s="4" t="s">
        <v>95</v>
      </c>
      <c r="W506" s="4" t="s">
        <v>105</v>
      </c>
      <c r="X506" s="4" t="s">
        <v>97</v>
      </c>
      <c r="Y506" s="4">
        <v>775</v>
      </c>
      <c r="Z506" s="4">
        <v>1108.25</v>
      </c>
    </row>
    <row r="507" spans="6:26" ht="18" customHeight="1" x14ac:dyDescent="0.3">
      <c r="F507" s="1">
        <v>2022</v>
      </c>
      <c r="G507" s="1" t="s">
        <v>34</v>
      </c>
      <c r="H507" s="1" t="s">
        <v>14</v>
      </c>
      <c r="I507" s="10" t="s">
        <v>18</v>
      </c>
      <c r="J507" s="9">
        <v>46</v>
      </c>
      <c r="K507" s="9">
        <v>110</v>
      </c>
      <c r="L507" s="9">
        <v>224</v>
      </c>
      <c r="M507" s="8">
        <v>22</v>
      </c>
      <c r="N507" s="7" t="s">
        <v>10</v>
      </c>
      <c r="P507" s="4" t="s">
        <v>91</v>
      </c>
      <c r="Q507" s="4">
        <v>2020</v>
      </c>
      <c r="R507" s="4" t="s">
        <v>35</v>
      </c>
      <c r="S507" s="4" t="s">
        <v>104</v>
      </c>
      <c r="T507" s="4" t="s">
        <v>93</v>
      </c>
      <c r="U507" s="4" t="s">
        <v>94</v>
      </c>
      <c r="V507" s="4" t="s">
        <v>95</v>
      </c>
      <c r="W507" s="4" t="s">
        <v>105</v>
      </c>
      <c r="X507" s="4" t="s">
        <v>97</v>
      </c>
      <c r="Y507" s="4">
        <v>808</v>
      </c>
      <c r="Z507" s="4">
        <v>1155.44</v>
      </c>
    </row>
    <row r="508" spans="6:26" ht="18" customHeight="1" x14ac:dyDescent="0.3">
      <c r="F508" s="1">
        <v>2022</v>
      </c>
      <c r="G508" s="1" t="s">
        <v>34</v>
      </c>
      <c r="H508" s="1" t="s">
        <v>14</v>
      </c>
      <c r="I508" s="10" t="s">
        <v>17</v>
      </c>
      <c r="J508" s="9">
        <v>34</v>
      </c>
      <c r="K508" s="9">
        <v>2517.2400000000002</v>
      </c>
      <c r="L508" s="9">
        <v>5126.0160000000005</v>
      </c>
      <c r="M508" s="8">
        <v>503.44800000000009</v>
      </c>
      <c r="N508" s="7" t="s">
        <v>10</v>
      </c>
      <c r="P508" s="4" t="s">
        <v>98</v>
      </c>
      <c r="Q508" s="4">
        <v>2020</v>
      </c>
      <c r="R508" s="4" t="s">
        <v>35</v>
      </c>
      <c r="S508" s="4" t="s">
        <v>104</v>
      </c>
      <c r="T508" s="4" t="s">
        <v>93</v>
      </c>
      <c r="U508" s="4" t="s">
        <v>94</v>
      </c>
      <c r="V508" s="4" t="s">
        <v>95</v>
      </c>
      <c r="W508" s="4" t="s">
        <v>105</v>
      </c>
      <c r="X508" s="4" t="s">
        <v>97</v>
      </c>
      <c r="Y508" s="4">
        <v>861</v>
      </c>
      <c r="Z508" s="4">
        <v>1231.23</v>
      </c>
    </row>
    <row r="509" spans="6:26" ht="18" customHeight="1" x14ac:dyDescent="0.3">
      <c r="F509" s="1">
        <v>2022</v>
      </c>
      <c r="G509" s="1" t="s">
        <v>34</v>
      </c>
      <c r="H509" s="1" t="s">
        <v>16</v>
      </c>
      <c r="I509" s="11" t="s">
        <v>15</v>
      </c>
      <c r="J509" s="8">
        <v>7</v>
      </c>
      <c r="K509" s="8">
        <v>220</v>
      </c>
      <c r="L509" s="8">
        <v>224</v>
      </c>
      <c r="M509" s="8">
        <v>44</v>
      </c>
      <c r="N509" s="7" t="s">
        <v>10</v>
      </c>
      <c r="P509" s="4" t="s">
        <v>91</v>
      </c>
      <c r="Q509" s="4">
        <v>2020</v>
      </c>
      <c r="R509" s="4" t="s">
        <v>35</v>
      </c>
      <c r="S509" s="4" t="s">
        <v>104</v>
      </c>
      <c r="T509" s="4" t="s">
        <v>93</v>
      </c>
      <c r="U509" s="4" t="s">
        <v>94</v>
      </c>
      <c r="V509" s="4" t="s">
        <v>95</v>
      </c>
      <c r="W509" s="4" t="s">
        <v>105</v>
      </c>
      <c r="X509" s="4" t="s">
        <v>97</v>
      </c>
      <c r="Y509" s="4">
        <v>305</v>
      </c>
      <c r="Z509" s="4">
        <v>436.15</v>
      </c>
    </row>
    <row r="510" spans="6:26" ht="18" customHeight="1" x14ac:dyDescent="0.3">
      <c r="F510" s="1">
        <v>2022</v>
      </c>
      <c r="G510" s="1" t="s">
        <v>34</v>
      </c>
      <c r="H510" s="1" t="s">
        <v>14</v>
      </c>
      <c r="I510" s="10" t="s">
        <v>13</v>
      </c>
      <c r="J510" s="9">
        <v>3</v>
      </c>
      <c r="K510" s="9">
        <v>2517.5150000000003</v>
      </c>
      <c r="L510" s="9">
        <v>5126.576</v>
      </c>
      <c r="M510" s="8">
        <v>503.5030000000001</v>
      </c>
      <c r="N510" s="7" t="s">
        <v>10</v>
      </c>
      <c r="P510" s="4" t="s">
        <v>91</v>
      </c>
      <c r="Q510" s="4">
        <v>2020</v>
      </c>
      <c r="R510" s="4" t="s">
        <v>35</v>
      </c>
      <c r="S510" s="4" t="s">
        <v>104</v>
      </c>
      <c r="T510" s="4" t="s">
        <v>93</v>
      </c>
      <c r="U510" s="4" t="s">
        <v>94</v>
      </c>
      <c r="V510" s="4" t="s">
        <v>95</v>
      </c>
      <c r="W510" s="4" t="s">
        <v>105</v>
      </c>
      <c r="X510" s="4" t="s">
        <v>97</v>
      </c>
      <c r="Y510" s="4">
        <v>347</v>
      </c>
      <c r="Z510" s="4">
        <v>496.21000000000004</v>
      </c>
    </row>
    <row r="511" spans="6:26" ht="18" customHeight="1" x14ac:dyDescent="0.3">
      <c r="F511" s="1">
        <v>2022</v>
      </c>
      <c r="G511" s="1" t="s">
        <v>34</v>
      </c>
      <c r="H511" s="1" t="s">
        <v>11</v>
      </c>
      <c r="I511" s="10" t="s">
        <v>11</v>
      </c>
      <c r="J511" s="9">
        <v>2</v>
      </c>
      <c r="K511" s="9">
        <v>7260</v>
      </c>
      <c r="L511" s="9">
        <v>7392</v>
      </c>
      <c r="M511" s="8">
        <v>1452</v>
      </c>
      <c r="N511" s="7" t="s">
        <v>10</v>
      </c>
      <c r="P511" s="4" t="s">
        <v>98</v>
      </c>
      <c r="Q511" s="4">
        <v>2020</v>
      </c>
      <c r="R511" s="4" t="s">
        <v>35</v>
      </c>
      <c r="S511" s="4" t="s">
        <v>104</v>
      </c>
      <c r="T511" s="4" t="s">
        <v>93</v>
      </c>
      <c r="U511" s="4" t="s">
        <v>94</v>
      </c>
      <c r="V511" s="4" t="s">
        <v>95</v>
      </c>
      <c r="W511" s="4" t="s">
        <v>105</v>
      </c>
      <c r="X511" s="4" t="s">
        <v>97</v>
      </c>
      <c r="Y511" s="4">
        <v>1111</v>
      </c>
      <c r="Z511" s="4">
        <v>1588.73</v>
      </c>
    </row>
    <row r="512" spans="6:26" ht="18" customHeight="1" x14ac:dyDescent="0.3">
      <c r="F512" s="1">
        <v>2022</v>
      </c>
      <c r="G512" s="1" t="s">
        <v>32</v>
      </c>
      <c r="H512" s="1" t="s">
        <v>30</v>
      </c>
      <c r="I512" s="11" t="s">
        <v>31</v>
      </c>
      <c r="J512" s="8">
        <v>3566</v>
      </c>
      <c r="K512" s="8">
        <v>5263.8950000000004</v>
      </c>
      <c r="L512" s="8">
        <v>5126.576</v>
      </c>
      <c r="M512" s="8">
        <v>1052.7790000000002</v>
      </c>
      <c r="N512" s="7" t="s">
        <v>10</v>
      </c>
      <c r="P512" s="4" t="s">
        <v>98</v>
      </c>
      <c r="Q512" s="4">
        <v>2020</v>
      </c>
      <c r="R512" s="4" t="s">
        <v>40</v>
      </c>
      <c r="S512" s="4" t="s">
        <v>92</v>
      </c>
      <c r="T512" s="4" t="s">
        <v>106</v>
      </c>
      <c r="U512" s="4" t="s">
        <v>107</v>
      </c>
      <c r="V512" s="4" t="s">
        <v>103</v>
      </c>
      <c r="W512" s="4" t="s">
        <v>105</v>
      </c>
      <c r="X512" s="4" t="s">
        <v>97</v>
      </c>
      <c r="Y512" s="4">
        <v>352</v>
      </c>
      <c r="Z512" s="4">
        <v>503.36</v>
      </c>
    </row>
    <row r="513" spans="6:26" ht="18" customHeight="1" x14ac:dyDescent="0.3">
      <c r="F513" s="1">
        <v>2022</v>
      </c>
      <c r="G513" s="1" t="s">
        <v>32</v>
      </c>
      <c r="H513" s="1" t="s">
        <v>30</v>
      </c>
      <c r="I513" s="11" t="s">
        <v>29</v>
      </c>
      <c r="J513" s="8">
        <v>2498</v>
      </c>
      <c r="K513" s="8">
        <v>8800</v>
      </c>
      <c r="L513" s="8">
        <v>8960</v>
      </c>
      <c r="M513" s="8">
        <v>1760</v>
      </c>
      <c r="N513" s="7" t="s">
        <v>10</v>
      </c>
      <c r="P513" s="4" t="s">
        <v>98</v>
      </c>
      <c r="Q513" s="4">
        <v>2020</v>
      </c>
      <c r="R513" s="4" t="s">
        <v>40</v>
      </c>
      <c r="S513" s="4" t="s">
        <v>92</v>
      </c>
      <c r="T513" s="4" t="s">
        <v>106</v>
      </c>
      <c r="U513" s="4" t="s">
        <v>107</v>
      </c>
      <c r="V513" s="4" t="s">
        <v>103</v>
      </c>
      <c r="W513" s="4" t="s">
        <v>105</v>
      </c>
      <c r="X513" s="4" t="s">
        <v>97</v>
      </c>
      <c r="Y513" s="4">
        <v>346</v>
      </c>
      <c r="Z513" s="4">
        <v>494.78</v>
      </c>
    </row>
    <row r="514" spans="6:26" ht="18" customHeight="1" x14ac:dyDescent="0.3">
      <c r="F514" s="1">
        <v>2022</v>
      </c>
      <c r="G514" s="1" t="s">
        <v>32</v>
      </c>
      <c r="H514" s="1" t="s">
        <v>16</v>
      </c>
      <c r="I514" s="11" t="s">
        <v>28</v>
      </c>
      <c r="J514" s="8">
        <v>1245</v>
      </c>
      <c r="K514" s="8">
        <v>5034.92</v>
      </c>
      <c r="L514" s="8">
        <v>5126.4639999999999</v>
      </c>
      <c r="M514" s="8">
        <v>1006.984</v>
      </c>
      <c r="N514" s="7" t="s">
        <v>10</v>
      </c>
      <c r="P514" s="4" t="s">
        <v>98</v>
      </c>
      <c r="Q514" s="4">
        <v>2020</v>
      </c>
      <c r="R514" s="4" t="s">
        <v>40</v>
      </c>
      <c r="S514" s="4" t="s">
        <v>92</v>
      </c>
      <c r="T514" s="4" t="s">
        <v>106</v>
      </c>
      <c r="U514" s="4" t="s">
        <v>107</v>
      </c>
      <c r="V514" s="4" t="s">
        <v>103</v>
      </c>
      <c r="W514" s="4" t="s">
        <v>105</v>
      </c>
      <c r="X514" s="4" t="s">
        <v>97</v>
      </c>
      <c r="Y514" s="4">
        <v>340</v>
      </c>
      <c r="Z514" s="4">
        <v>486.2</v>
      </c>
    </row>
    <row r="515" spans="6:26" ht="18" customHeight="1" x14ac:dyDescent="0.3">
      <c r="F515" s="1">
        <v>2022</v>
      </c>
      <c r="G515" s="1" t="s">
        <v>32</v>
      </c>
      <c r="H515" s="1" t="s">
        <v>25</v>
      </c>
      <c r="I515" s="10" t="s">
        <v>27</v>
      </c>
      <c r="J515" s="9">
        <v>644</v>
      </c>
      <c r="K515" s="9">
        <v>6317.85</v>
      </c>
      <c r="L515" s="9">
        <v>6432.72</v>
      </c>
      <c r="M515" s="8">
        <v>1263.5700000000002</v>
      </c>
      <c r="N515" s="7" t="s">
        <v>10</v>
      </c>
      <c r="P515" s="4" t="s">
        <v>100</v>
      </c>
      <c r="Q515" s="4">
        <v>2020</v>
      </c>
      <c r="R515" s="4" t="s">
        <v>40</v>
      </c>
      <c r="S515" s="4" t="s">
        <v>92</v>
      </c>
      <c r="T515" s="4" t="s">
        <v>106</v>
      </c>
      <c r="U515" s="4" t="s">
        <v>107</v>
      </c>
      <c r="V515" s="4" t="s">
        <v>103</v>
      </c>
      <c r="W515" s="4" t="s">
        <v>105</v>
      </c>
      <c r="X515" s="4" t="s">
        <v>97</v>
      </c>
      <c r="Y515" s="4">
        <v>349</v>
      </c>
      <c r="Z515" s="4">
        <v>499.07</v>
      </c>
    </row>
    <row r="516" spans="6:26" ht="18" customHeight="1" x14ac:dyDescent="0.3">
      <c r="F516" s="1">
        <v>2022</v>
      </c>
      <c r="G516" s="1" t="s">
        <v>32</v>
      </c>
      <c r="H516" s="1" t="s">
        <v>23</v>
      </c>
      <c r="I516" s="10" t="s">
        <v>26</v>
      </c>
      <c r="J516" s="9">
        <v>643</v>
      </c>
      <c r="K516" s="9">
        <v>7700</v>
      </c>
      <c r="L516" s="9">
        <v>7840</v>
      </c>
      <c r="M516" s="8">
        <v>1540</v>
      </c>
      <c r="N516" s="7" t="s">
        <v>10</v>
      </c>
      <c r="P516" s="4" t="s">
        <v>91</v>
      </c>
      <c r="Q516" s="4">
        <v>2020</v>
      </c>
      <c r="R516" s="4" t="s">
        <v>40</v>
      </c>
      <c r="S516" s="4" t="s">
        <v>92</v>
      </c>
      <c r="T516" s="4" t="s">
        <v>106</v>
      </c>
      <c r="U516" s="4" t="s">
        <v>107</v>
      </c>
      <c r="V516" s="4" t="s">
        <v>103</v>
      </c>
      <c r="W516" s="4" t="s">
        <v>105</v>
      </c>
      <c r="X516" s="4" t="s">
        <v>97</v>
      </c>
      <c r="Y516" s="4">
        <v>343</v>
      </c>
      <c r="Z516" s="4">
        <v>490.49</v>
      </c>
    </row>
    <row r="517" spans="6:26" ht="18" customHeight="1" x14ac:dyDescent="0.3">
      <c r="F517" s="1">
        <v>2022</v>
      </c>
      <c r="G517" s="1" t="s">
        <v>32</v>
      </c>
      <c r="H517" s="1" t="s">
        <v>25</v>
      </c>
      <c r="I517" s="10" t="s">
        <v>24</v>
      </c>
      <c r="J517" s="9">
        <v>455</v>
      </c>
      <c r="K517" s="9">
        <v>5036.46</v>
      </c>
      <c r="L517" s="9">
        <v>5128.0320000000002</v>
      </c>
      <c r="M517" s="8">
        <v>1007.292</v>
      </c>
      <c r="N517" s="7" t="s">
        <v>10</v>
      </c>
      <c r="P517" s="4" t="s">
        <v>101</v>
      </c>
      <c r="Q517" s="4">
        <v>2020</v>
      </c>
      <c r="R517" s="4" t="s">
        <v>36</v>
      </c>
      <c r="S517" s="4" t="s">
        <v>92</v>
      </c>
      <c r="T517" s="4" t="s">
        <v>106</v>
      </c>
      <c r="U517" s="4" t="s">
        <v>107</v>
      </c>
      <c r="V517" s="4" t="s">
        <v>103</v>
      </c>
      <c r="W517" s="4" t="s">
        <v>105</v>
      </c>
      <c r="X517" s="4" t="s">
        <v>108</v>
      </c>
      <c r="Y517" s="4">
        <v>286</v>
      </c>
      <c r="Z517" s="4">
        <v>408.98</v>
      </c>
    </row>
    <row r="518" spans="6:26" ht="18" customHeight="1" x14ac:dyDescent="0.3">
      <c r="F518" s="1">
        <v>2022</v>
      </c>
      <c r="G518" s="1" t="s">
        <v>32</v>
      </c>
      <c r="H518" s="1" t="s">
        <v>23</v>
      </c>
      <c r="I518" s="10" t="s">
        <v>22</v>
      </c>
      <c r="J518" s="12">
        <v>345</v>
      </c>
      <c r="K518" s="12">
        <v>7700</v>
      </c>
      <c r="L518" s="12">
        <v>7840</v>
      </c>
      <c r="M518" s="8">
        <v>1540</v>
      </c>
      <c r="N518" s="7" t="s">
        <v>10</v>
      </c>
      <c r="P518" s="4" t="s">
        <v>98</v>
      </c>
      <c r="Q518" s="4">
        <v>2020</v>
      </c>
      <c r="R518" s="4" t="s">
        <v>36</v>
      </c>
      <c r="S518" s="4" t="s">
        <v>92</v>
      </c>
      <c r="T518" s="4" t="s">
        <v>106</v>
      </c>
      <c r="U518" s="4" t="s">
        <v>107</v>
      </c>
      <c r="V518" s="4" t="s">
        <v>103</v>
      </c>
      <c r="W518" s="4" t="s">
        <v>105</v>
      </c>
      <c r="X518" s="4" t="s">
        <v>108</v>
      </c>
      <c r="Y518" s="4">
        <v>280</v>
      </c>
      <c r="Z518" s="4">
        <v>400.4</v>
      </c>
    </row>
    <row r="519" spans="6:26" ht="18" customHeight="1" x14ac:dyDescent="0.3">
      <c r="F519" s="1">
        <v>2022</v>
      </c>
      <c r="G519" s="1" t="s">
        <v>32</v>
      </c>
      <c r="H519" s="1" t="s">
        <v>16</v>
      </c>
      <c r="I519" s="11" t="s">
        <v>21</v>
      </c>
      <c r="J519" s="8">
        <v>122</v>
      </c>
      <c r="K519" s="8">
        <v>110</v>
      </c>
      <c r="L519" s="8">
        <v>112</v>
      </c>
      <c r="M519" s="8">
        <v>22</v>
      </c>
      <c r="N519" s="7" t="s">
        <v>10</v>
      </c>
      <c r="P519" s="4" t="s">
        <v>91</v>
      </c>
      <c r="Q519" s="4">
        <v>2020</v>
      </c>
      <c r="R519" s="4" t="s">
        <v>36</v>
      </c>
      <c r="S519" s="4" t="s">
        <v>92</v>
      </c>
      <c r="T519" s="4" t="s">
        <v>106</v>
      </c>
      <c r="U519" s="4" t="s">
        <v>107</v>
      </c>
      <c r="V519" s="4" t="s">
        <v>103</v>
      </c>
      <c r="W519" s="4" t="s">
        <v>105</v>
      </c>
      <c r="X519" s="4" t="s">
        <v>108</v>
      </c>
      <c r="Y519" s="4">
        <v>289</v>
      </c>
      <c r="Z519" s="4">
        <v>413.27</v>
      </c>
    </row>
    <row r="520" spans="6:26" ht="18" customHeight="1" x14ac:dyDescent="0.3">
      <c r="F520" s="1">
        <v>2022</v>
      </c>
      <c r="G520" s="1" t="s">
        <v>32</v>
      </c>
      <c r="H520" s="1" t="s">
        <v>14</v>
      </c>
      <c r="I520" s="10" t="s">
        <v>20</v>
      </c>
      <c r="J520" s="9">
        <v>78</v>
      </c>
      <c r="K520" s="9">
        <v>2517.46</v>
      </c>
      <c r="L520" s="9">
        <v>5126.4639999999999</v>
      </c>
      <c r="M520" s="8">
        <v>503.49200000000002</v>
      </c>
      <c r="N520" s="7" t="s">
        <v>10</v>
      </c>
      <c r="P520" s="4" t="s">
        <v>100</v>
      </c>
      <c r="Q520" s="4">
        <v>2020</v>
      </c>
      <c r="R520" s="4" t="s">
        <v>36</v>
      </c>
      <c r="S520" s="4" t="s">
        <v>92</v>
      </c>
      <c r="T520" s="4" t="s">
        <v>106</v>
      </c>
      <c r="U520" s="4" t="s">
        <v>107</v>
      </c>
      <c r="V520" s="4" t="s">
        <v>103</v>
      </c>
      <c r="W520" s="4" t="s">
        <v>105</v>
      </c>
      <c r="X520" s="4" t="s">
        <v>108</v>
      </c>
      <c r="Y520" s="4">
        <v>283</v>
      </c>
      <c r="Z520" s="4">
        <v>404.69</v>
      </c>
    </row>
    <row r="521" spans="6:26" ht="18" customHeight="1" x14ac:dyDescent="0.3">
      <c r="F521" s="1">
        <v>2022</v>
      </c>
      <c r="G521" s="1" t="s">
        <v>32</v>
      </c>
      <c r="H521" s="1" t="s">
        <v>14</v>
      </c>
      <c r="I521" s="10" t="s">
        <v>19</v>
      </c>
      <c r="J521" s="9">
        <v>76</v>
      </c>
      <c r="K521" s="9">
        <v>2288.4499999999998</v>
      </c>
      <c r="L521" s="9">
        <v>5126.1279999999997</v>
      </c>
      <c r="M521" s="8">
        <v>457.69</v>
      </c>
      <c r="N521" s="7" t="s">
        <v>10</v>
      </c>
      <c r="P521" s="4" t="s">
        <v>91</v>
      </c>
      <c r="Q521" s="4">
        <v>2020</v>
      </c>
      <c r="R521" s="4" t="s">
        <v>36</v>
      </c>
      <c r="S521" s="4" t="s">
        <v>92</v>
      </c>
      <c r="T521" s="4" t="s">
        <v>106</v>
      </c>
      <c r="U521" s="4" t="s">
        <v>107</v>
      </c>
      <c r="V521" s="4" t="s">
        <v>103</v>
      </c>
      <c r="W521" s="4" t="s">
        <v>105</v>
      </c>
      <c r="X521" s="4" t="s">
        <v>108</v>
      </c>
      <c r="Y521" s="4">
        <v>277</v>
      </c>
      <c r="Z521" s="4">
        <v>396.11</v>
      </c>
    </row>
    <row r="522" spans="6:26" ht="18" customHeight="1" x14ac:dyDescent="0.3">
      <c r="F522" s="1">
        <v>2022</v>
      </c>
      <c r="G522" s="1" t="s">
        <v>32</v>
      </c>
      <c r="H522" s="1" t="s">
        <v>14</v>
      </c>
      <c r="I522" s="10" t="s">
        <v>18</v>
      </c>
      <c r="J522" s="9">
        <v>46</v>
      </c>
      <c r="K522" s="9">
        <v>100</v>
      </c>
      <c r="L522" s="9">
        <v>224</v>
      </c>
      <c r="M522" s="8">
        <v>20</v>
      </c>
      <c r="N522" s="7" t="s">
        <v>10</v>
      </c>
      <c r="P522" s="4" t="s">
        <v>98</v>
      </c>
      <c r="Q522" s="4">
        <v>2020</v>
      </c>
      <c r="R522" s="4" t="s">
        <v>12</v>
      </c>
      <c r="S522" s="4" t="s">
        <v>92</v>
      </c>
      <c r="T522" s="4" t="s">
        <v>106</v>
      </c>
      <c r="U522" s="4" t="s">
        <v>107</v>
      </c>
      <c r="V522" s="4" t="s">
        <v>103</v>
      </c>
      <c r="W522" s="4" t="s">
        <v>105</v>
      </c>
      <c r="X522" s="4" t="s">
        <v>97</v>
      </c>
      <c r="Y522" s="4">
        <v>226</v>
      </c>
      <c r="Z522" s="4">
        <v>323.18</v>
      </c>
    </row>
    <row r="523" spans="6:26" ht="18" customHeight="1" x14ac:dyDescent="0.3">
      <c r="F523" s="1">
        <v>2022</v>
      </c>
      <c r="G523" s="1" t="s">
        <v>32</v>
      </c>
      <c r="H523" s="1" t="s">
        <v>14</v>
      </c>
      <c r="I523" s="10" t="s">
        <v>17</v>
      </c>
      <c r="J523" s="9">
        <v>34</v>
      </c>
      <c r="K523" s="9">
        <v>2288.4</v>
      </c>
      <c r="L523" s="9">
        <v>5126.0160000000005</v>
      </c>
      <c r="M523" s="8">
        <v>457.68000000000006</v>
      </c>
      <c r="N523" s="7" t="s">
        <v>33</v>
      </c>
      <c r="P523" s="4" t="s">
        <v>91</v>
      </c>
      <c r="Q523" s="4">
        <v>2020</v>
      </c>
      <c r="R523" s="4" t="s">
        <v>12</v>
      </c>
      <c r="S523" s="4" t="s">
        <v>92</v>
      </c>
      <c r="T523" s="4" t="s">
        <v>106</v>
      </c>
      <c r="U523" s="4" t="s">
        <v>107</v>
      </c>
      <c r="V523" s="4" t="s">
        <v>103</v>
      </c>
      <c r="W523" s="4" t="s">
        <v>96</v>
      </c>
      <c r="X523" s="4" t="s">
        <v>97</v>
      </c>
      <c r="Y523" s="4">
        <v>220</v>
      </c>
      <c r="Z523" s="4">
        <v>314.60000000000002</v>
      </c>
    </row>
    <row r="524" spans="6:26" ht="18" customHeight="1" x14ac:dyDescent="0.3">
      <c r="F524" s="1">
        <v>2022</v>
      </c>
      <c r="G524" s="1" t="s">
        <v>32</v>
      </c>
      <c r="H524" s="1" t="s">
        <v>16</v>
      </c>
      <c r="I524" s="11" t="s">
        <v>15</v>
      </c>
      <c r="J524" s="8">
        <v>7</v>
      </c>
      <c r="K524" s="8">
        <v>200</v>
      </c>
      <c r="L524" s="8">
        <v>224</v>
      </c>
      <c r="M524" s="8">
        <v>40</v>
      </c>
      <c r="N524" s="7" t="s">
        <v>33</v>
      </c>
      <c r="P524" s="4" t="s">
        <v>100</v>
      </c>
      <c r="Q524" s="4">
        <v>2020</v>
      </c>
      <c r="R524" s="4" t="s">
        <v>12</v>
      </c>
      <c r="S524" s="4" t="s">
        <v>92</v>
      </c>
      <c r="T524" s="4" t="s">
        <v>106</v>
      </c>
      <c r="U524" s="4" t="s">
        <v>107</v>
      </c>
      <c r="V524" s="4" t="s">
        <v>103</v>
      </c>
      <c r="W524" s="4" t="s">
        <v>96</v>
      </c>
      <c r="X524" s="4" t="s">
        <v>97</v>
      </c>
      <c r="Y524" s="4">
        <v>214</v>
      </c>
      <c r="Z524" s="4">
        <v>306.02</v>
      </c>
    </row>
    <row r="525" spans="6:26" ht="18" customHeight="1" x14ac:dyDescent="0.3">
      <c r="F525" s="1">
        <v>2022</v>
      </c>
      <c r="G525" s="1" t="s">
        <v>32</v>
      </c>
      <c r="H525" s="1" t="s">
        <v>14</v>
      </c>
      <c r="I525" s="10" t="s">
        <v>13</v>
      </c>
      <c r="J525" s="9">
        <v>3</v>
      </c>
      <c r="K525" s="9">
        <v>2288.65</v>
      </c>
      <c r="L525" s="9">
        <v>5126.576</v>
      </c>
      <c r="M525" s="8">
        <v>457.73</v>
      </c>
      <c r="N525" s="7" t="s">
        <v>33</v>
      </c>
      <c r="P525" s="4" t="s">
        <v>91</v>
      </c>
      <c r="Q525" s="4">
        <v>2020</v>
      </c>
      <c r="R525" s="4" t="s">
        <v>12</v>
      </c>
      <c r="S525" s="4" t="s">
        <v>92</v>
      </c>
      <c r="T525" s="4" t="s">
        <v>106</v>
      </c>
      <c r="U525" s="4" t="s">
        <v>107</v>
      </c>
      <c r="V525" s="4" t="s">
        <v>103</v>
      </c>
      <c r="W525" s="4" t="s">
        <v>96</v>
      </c>
      <c r="X525" s="4" t="s">
        <v>97</v>
      </c>
      <c r="Y525" s="4">
        <v>223</v>
      </c>
      <c r="Z525" s="4">
        <v>318.89</v>
      </c>
    </row>
    <row r="526" spans="6:26" ht="18" customHeight="1" x14ac:dyDescent="0.3">
      <c r="F526" s="1">
        <v>2022</v>
      </c>
      <c r="G526" s="1" t="s">
        <v>32</v>
      </c>
      <c r="H526" s="1" t="s">
        <v>11</v>
      </c>
      <c r="I526" s="10" t="s">
        <v>11</v>
      </c>
      <c r="J526" s="9">
        <v>2</v>
      </c>
      <c r="K526" s="9">
        <v>6600</v>
      </c>
      <c r="L526" s="9">
        <v>7392</v>
      </c>
      <c r="M526" s="8">
        <v>1320</v>
      </c>
      <c r="N526" s="7" t="s">
        <v>33</v>
      </c>
      <c r="P526" s="4" t="s">
        <v>100</v>
      </c>
      <c r="Q526" s="4">
        <v>2020</v>
      </c>
      <c r="R526" s="4" t="s">
        <v>12</v>
      </c>
      <c r="S526" s="4" t="s">
        <v>92</v>
      </c>
      <c r="T526" s="4" t="s">
        <v>106</v>
      </c>
      <c r="U526" s="4" t="s">
        <v>107</v>
      </c>
      <c r="V526" s="4" t="s">
        <v>103</v>
      </c>
      <c r="W526" s="4" t="s">
        <v>96</v>
      </c>
      <c r="X526" s="4" t="s">
        <v>97</v>
      </c>
      <c r="Y526" s="4">
        <v>217</v>
      </c>
      <c r="Z526" s="4">
        <v>310.31</v>
      </c>
    </row>
    <row r="527" spans="6:26" ht="18" customHeight="1" x14ac:dyDescent="0.3">
      <c r="F527" s="1">
        <v>2022</v>
      </c>
      <c r="G527" s="1" t="s">
        <v>12</v>
      </c>
      <c r="H527" s="1" t="s">
        <v>30</v>
      </c>
      <c r="I527" s="11" t="s">
        <v>31</v>
      </c>
      <c r="J527" s="8">
        <v>3566</v>
      </c>
      <c r="K527" s="8">
        <v>4577.3</v>
      </c>
      <c r="L527" s="8">
        <v>5126.576</v>
      </c>
      <c r="M527" s="8">
        <v>915.46</v>
      </c>
      <c r="N527" s="7" t="s">
        <v>33</v>
      </c>
      <c r="P527" s="4" t="s">
        <v>91</v>
      </c>
      <c r="Q527" s="4">
        <v>2020</v>
      </c>
      <c r="R527" s="4" t="s">
        <v>12</v>
      </c>
      <c r="S527" s="4" t="s">
        <v>92</v>
      </c>
      <c r="T527" s="4" t="s">
        <v>106</v>
      </c>
      <c r="U527" s="4" t="s">
        <v>107</v>
      </c>
      <c r="V527" s="4" t="s">
        <v>103</v>
      </c>
      <c r="W527" s="4" t="s">
        <v>96</v>
      </c>
      <c r="X527" s="4" t="s">
        <v>97</v>
      </c>
      <c r="Y527" s="4">
        <v>211</v>
      </c>
      <c r="Z527" s="4">
        <v>301.73</v>
      </c>
    </row>
    <row r="528" spans="6:26" ht="18" customHeight="1" x14ac:dyDescent="0.3">
      <c r="F528" s="1">
        <v>2022</v>
      </c>
      <c r="G528" s="1" t="s">
        <v>12</v>
      </c>
      <c r="H528" s="1" t="s">
        <v>30</v>
      </c>
      <c r="I528" s="11" t="s">
        <v>29</v>
      </c>
      <c r="J528" s="8">
        <v>2498</v>
      </c>
      <c r="K528" s="8">
        <v>8000</v>
      </c>
      <c r="L528" s="8">
        <v>8960</v>
      </c>
      <c r="M528" s="8">
        <v>1600</v>
      </c>
      <c r="N528" s="7" t="s">
        <v>33</v>
      </c>
      <c r="P528" s="4" t="s">
        <v>91</v>
      </c>
      <c r="Q528" s="4">
        <v>2020</v>
      </c>
      <c r="R528" s="4" t="s">
        <v>37</v>
      </c>
      <c r="S528" s="4" t="s">
        <v>92</v>
      </c>
      <c r="T528" s="4" t="s">
        <v>106</v>
      </c>
      <c r="U528" s="4" t="s">
        <v>107</v>
      </c>
      <c r="V528" s="4" t="s">
        <v>103</v>
      </c>
      <c r="W528" s="4" t="s">
        <v>96</v>
      </c>
      <c r="X528" s="4" t="s">
        <v>108</v>
      </c>
      <c r="Y528" s="4">
        <v>304</v>
      </c>
      <c r="Z528" s="4">
        <v>434.72</v>
      </c>
    </row>
    <row r="529" spans="6:26" ht="18" customHeight="1" x14ac:dyDescent="0.3">
      <c r="F529" s="1">
        <v>2022</v>
      </c>
      <c r="G529" s="1" t="s">
        <v>12</v>
      </c>
      <c r="H529" s="1" t="s">
        <v>16</v>
      </c>
      <c r="I529" s="11" t="s">
        <v>28</v>
      </c>
      <c r="J529" s="8">
        <v>1245</v>
      </c>
      <c r="K529" s="8">
        <v>4577.2</v>
      </c>
      <c r="L529" s="8">
        <v>5126.4639999999999</v>
      </c>
      <c r="M529" s="8">
        <v>915.44</v>
      </c>
      <c r="N529" s="7" t="s">
        <v>33</v>
      </c>
      <c r="P529" s="4" t="s">
        <v>98</v>
      </c>
      <c r="Q529" s="4">
        <v>2020</v>
      </c>
      <c r="R529" s="4" t="s">
        <v>37</v>
      </c>
      <c r="S529" s="4" t="s">
        <v>92</v>
      </c>
      <c r="T529" s="4" t="s">
        <v>106</v>
      </c>
      <c r="U529" s="4" t="s">
        <v>107</v>
      </c>
      <c r="V529" s="4" t="s">
        <v>103</v>
      </c>
      <c r="W529" s="4" t="s">
        <v>96</v>
      </c>
      <c r="X529" s="4" t="s">
        <v>108</v>
      </c>
      <c r="Y529" s="4">
        <v>298</v>
      </c>
      <c r="Z529" s="4">
        <v>426.14</v>
      </c>
    </row>
    <row r="530" spans="6:26" ht="18" customHeight="1" x14ac:dyDescent="0.3">
      <c r="F530" s="1">
        <v>2022</v>
      </c>
      <c r="G530" s="1" t="s">
        <v>12</v>
      </c>
      <c r="H530" s="1" t="s">
        <v>25</v>
      </c>
      <c r="I530" s="10" t="s">
        <v>27</v>
      </c>
      <c r="J530" s="9">
        <v>644</v>
      </c>
      <c r="K530" s="9">
        <v>5743.5</v>
      </c>
      <c r="L530" s="9">
        <v>6432.72</v>
      </c>
      <c r="M530" s="8">
        <v>1148.7</v>
      </c>
      <c r="N530" s="7" t="s">
        <v>33</v>
      </c>
      <c r="P530" s="4" t="s">
        <v>98</v>
      </c>
      <c r="Q530" s="4">
        <v>2020</v>
      </c>
      <c r="R530" s="4" t="s">
        <v>37</v>
      </c>
      <c r="S530" s="4" t="s">
        <v>92</v>
      </c>
      <c r="T530" s="4" t="s">
        <v>106</v>
      </c>
      <c r="U530" s="4" t="s">
        <v>107</v>
      </c>
      <c r="V530" s="4" t="s">
        <v>103</v>
      </c>
      <c r="W530" s="4" t="s">
        <v>96</v>
      </c>
      <c r="X530" s="4" t="s">
        <v>108</v>
      </c>
      <c r="Y530" s="4">
        <v>292</v>
      </c>
      <c r="Z530" s="4">
        <v>417.56</v>
      </c>
    </row>
    <row r="531" spans="6:26" ht="18" customHeight="1" x14ac:dyDescent="0.3">
      <c r="F531" s="1">
        <v>2022</v>
      </c>
      <c r="G531" s="1" t="s">
        <v>12</v>
      </c>
      <c r="H531" s="1" t="s">
        <v>23</v>
      </c>
      <c r="I531" s="10" t="s">
        <v>26</v>
      </c>
      <c r="J531" s="9">
        <v>643</v>
      </c>
      <c r="K531" s="9">
        <v>7000</v>
      </c>
      <c r="L531" s="9">
        <v>7840</v>
      </c>
      <c r="M531" s="8">
        <v>1400</v>
      </c>
      <c r="N531" s="7" t="s">
        <v>33</v>
      </c>
      <c r="P531" s="4" t="s">
        <v>100</v>
      </c>
      <c r="Q531" s="4">
        <v>2020</v>
      </c>
      <c r="R531" s="4" t="s">
        <v>37</v>
      </c>
      <c r="S531" s="4" t="s">
        <v>92</v>
      </c>
      <c r="T531" s="4" t="s">
        <v>106</v>
      </c>
      <c r="U531" s="4" t="s">
        <v>107</v>
      </c>
      <c r="V531" s="4" t="s">
        <v>103</v>
      </c>
      <c r="W531" s="4" t="s">
        <v>96</v>
      </c>
      <c r="X531" s="4" t="s">
        <v>108</v>
      </c>
      <c r="Y531" s="4">
        <v>301</v>
      </c>
      <c r="Z531" s="4">
        <v>430.43</v>
      </c>
    </row>
    <row r="532" spans="6:26" ht="18" customHeight="1" x14ac:dyDescent="0.3">
      <c r="F532" s="1">
        <v>2022</v>
      </c>
      <c r="G532" s="1" t="s">
        <v>12</v>
      </c>
      <c r="H532" s="1" t="s">
        <v>25</v>
      </c>
      <c r="I532" s="10" t="s">
        <v>24</v>
      </c>
      <c r="J532" s="9">
        <v>455</v>
      </c>
      <c r="K532" s="9">
        <v>4578.6000000000004</v>
      </c>
      <c r="L532" s="9">
        <v>5128.0320000000002</v>
      </c>
      <c r="M532" s="8">
        <v>915.72000000000014</v>
      </c>
      <c r="N532" s="7" t="s">
        <v>33</v>
      </c>
      <c r="P532" s="4" t="s">
        <v>98</v>
      </c>
      <c r="Q532" s="4">
        <v>2020</v>
      </c>
      <c r="R532" s="4" t="s">
        <v>37</v>
      </c>
      <c r="S532" s="4" t="s">
        <v>92</v>
      </c>
      <c r="T532" s="4" t="s">
        <v>106</v>
      </c>
      <c r="U532" s="4" t="s">
        <v>107</v>
      </c>
      <c r="V532" s="4" t="s">
        <v>103</v>
      </c>
      <c r="W532" s="4" t="s">
        <v>96</v>
      </c>
      <c r="X532" s="4" t="s">
        <v>108</v>
      </c>
      <c r="Y532" s="4">
        <v>295</v>
      </c>
      <c r="Z532" s="4">
        <v>421.85</v>
      </c>
    </row>
    <row r="533" spans="6:26" ht="18" customHeight="1" x14ac:dyDescent="0.3">
      <c r="F533" s="1">
        <v>2022</v>
      </c>
      <c r="G533" s="1" t="s">
        <v>12</v>
      </c>
      <c r="H533" s="1" t="s">
        <v>23</v>
      </c>
      <c r="I533" s="10" t="s">
        <v>22</v>
      </c>
      <c r="J533" s="12">
        <v>345</v>
      </c>
      <c r="K533" s="12">
        <v>7000</v>
      </c>
      <c r="L533" s="12">
        <v>7840</v>
      </c>
      <c r="M533" s="8">
        <v>1400</v>
      </c>
      <c r="N533" s="7" t="s">
        <v>33</v>
      </c>
      <c r="P533" s="4" t="s">
        <v>98</v>
      </c>
      <c r="Q533" s="4">
        <v>2020</v>
      </c>
      <c r="R533" s="4" t="s">
        <v>38</v>
      </c>
      <c r="S533" s="4" t="s">
        <v>92</v>
      </c>
      <c r="T533" s="4" t="s">
        <v>106</v>
      </c>
      <c r="U533" s="4" t="s">
        <v>107</v>
      </c>
      <c r="V533" s="4" t="s">
        <v>103</v>
      </c>
      <c r="W533" s="4" t="s">
        <v>96</v>
      </c>
      <c r="X533" s="4" t="s">
        <v>97</v>
      </c>
      <c r="Y533" s="4">
        <v>322</v>
      </c>
      <c r="Z533" s="4">
        <v>460.46000000000004</v>
      </c>
    </row>
    <row r="534" spans="6:26" ht="18" customHeight="1" x14ac:dyDescent="0.3">
      <c r="F534" s="1">
        <v>2022</v>
      </c>
      <c r="G534" s="1" t="s">
        <v>12</v>
      </c>
      <c r="H534" s="1" t="s">
        <v>16</v>
      </c>
      <c r="I534" s="11" t="s">
        <v>21</v>
      </c>
      <c r="J534" s="8">
        <v>122</v>
      </c>
      <c r="K534" s="8">
        <v>100</v>
      </c>
      <c r="L534" s="8">
        <v>112</v>
      </c>
      <c r="M534" s="8">
        <v>20</v>
      </c>
      <c r="N534" s="7" t="s">
        <v>33</v>
      </c>
      <c r="P534" s="4" t="s">
        <v>91</v>
      </c>
      <c r="Q534" s="4">
        <v>2020</v>
      </c>
      <c r="R534" s="4" t="s">
        <v>38</v>
      </c>
      <c r="S534" s="4" t="s">
        <v>92</v>
      </c>
      <c r="T534" s="4" t="s">
        <v>106</v>
      </c>
      <c r="U534" s="4" t="s">
        <v>107</v>
      </c>
      <c r="V534" s="4" t="s">
        <v>103</v>
      </c>
      <c r="W534" s="4" t="s">
        <v>96</v>
      </c>
      <c r="X534" s="4" t="s">
        <v>108</v>
      </c>
      <c r="Y534" s="4">
        <v>316</v>
      </c>
      <c r="Z534" s="4">
        <v>451.88</v>
      </c>
    </row>
    <row r="535" spans="6:26" ht="18" customHeight="1" x14ac:dyDescent="0.3">
      <c r="F535" s="1">
        <v>2022</v>
      </c>
      <c r="G535" s="1" t="s">
        <v>12</v>
      </c>
      <c r="H535" s="1" t="s">
        <v>14</v>
      </c>
      <c r="I535" s="10" t="s">
        <v>20</v>
      </c>
      <c r="J535" s="9">
        <v>78</v>
      </c>
      <c r="K535" s="9">
        <v>2288.6</v>
      </c>
      <c r="L535" s="9">
        <v>5126.4639999999999</v>
      </c>
      <c r="M535" s="8">
        <v>457.72</v>
      </c>
      <c r="N535" s="7" t="s">
        <v>33</v>
      </c>
      <c r="P535" s="4" t="s">
        <v>100</v>
      </c>
      <c r="Q535" s="4">
        <v>2020</v>
      </c>
      <c r="R535" s="4" t="s">
        <v>38</v>
      </c>
      <c r="S535" s="4" t="s">
        <v>92</v>
      </c>
      <c r="T535" s="4" t="s">
        <v>106</v>
      </c>
      <c r="U535" s="4" t="s">
        <v>107</v>
      </c>
      <c r="V535" s="4" t="s">
        <v>103</v>
      </c>
      <c r="W535" s="4" t="s">
        <v>96</v>
      </c>
      <c r="X535" s="4" t="s">
        <v>108</v>
      </c>
      <c r="Y535" s="4">
        <v>310</v>
      </c>
      <c r="Z535" s="4">
        <v>443.3</v>
      </c>
    </row>
    <row r="536" spans="6:26" ht="18" customHeight="1" x14ac:dyDescent="0.3">
      <c r="F536" s="1">
        <v>2022</v>
      </c>
      <c r="G536" s="1" t="s">
        <v>12</v>
      </c>
      <c r="H536" s="1" t="s">
        <v>14</v>
      </c>
      <c r="I536" s="10" t="s">
        <v>19</v>
      </c>
      <c r="J536" s="9">
        <v>76</v>
      </c>
      <c r="K536" s="9">
        <v>2288.4499999999998</v>
      </c>
      <c r="L536" s="9">
        <v>5126.1279999999997</v>
      </c>
      <c r="M536" s="8">
        <v>457.69</v>
      </c>
      <c r="N536" s="7" t="s">
        <v>33</v>
      </c>
      <c r="P536" s="4" t="s">
        <v>91</v>
      </c>
      <c r="Q536" s="4">
        <v>2020</v>
      </c>
      <c r="R536" s="4" t="s">
        <v>38</v>
      </c>
      <c r="S536" s="4" t="s">
        <v>92</v>
      </c>
      <c r="T536" s="4" t="s">
        <v>106</v>
      </c>
      <c r="U536" s="4" t="s">
        <v>107</v>
      </c>
      <c r="V536" s="4" t="s">
        <v>103</v>
      </c>
      <c r="W536" s="4" t="s">
        <v>96</v>
      </c>
      <c r="X536" s="4" t="s">
        <v>108</v>
      </c>
      <c r="Y536" s="4">
        <v>319</v>
      </c>
      <c r="Z536" s="4">
        <v>456.16999999999996</v>
      </c>
    </row>
    <row r="537" spans="6:26" ht="18" customHeight="1" x14ac:dyDescent="0.3">
      <c r="F537" s="1">
        <v>2022</v>
      </c>
      <c r="G537" s="1" t="s">
        <v>12</v>
      </c>
      <c r="H537" s="1" t="s">
        <v>14</v>
      </c>
      <c r="I537" s="10" t="s">
        <v>18</v>
      </c>
      <c r="J537" s="9">
        <v>46</v>
      </c>
      <c r="K537" s="9">
        <v>100</v>
      </c>
      <c r="L537" s="9">
        <v>224</v>
      </c>
      <c r="M537" s="8">
        <v>20</v>
      </c>
      <c r="N537" s="7" t="s">
        <v>33</v>
      </c>
      <c r="P537" s="4" t="s">
        <v>98</v>
      </c>
      <c r="Q537" s="4">
        <v>2020</v>
      </c>
      <c r="R537" s="4" t="s">
        <v>38</v>
      </c>
      <c r="S537" s="4" t="s">
        <v>92</v>
      </c>
      <c r="T537" s="4" t="s">
        <v>106</v>
      </c>
      <c r="U537" s="4" t="s">
        <v>107</v>
      </c>
      <c r="V537" s="4" t="s">
        <v>103</v>
      </c>
      <c r="W537" s="4" t="s">
        <v>96</v>
      </c>
      <c r="X537" s="4" t="s">
        <v>108</v>
      </c>
      <c r="Y537" s="4">
        <v>313</v>
      </c>
      <c r="Z537" s="4">
        <v>447.59000000000003</v>
      </c>
    </row>
    <row r="538" spans="6:26" ht="18" customHeight="1" x14ac:dyDescent="0.3">
      <c r="F538" s="1">
        <v>2022</v>
      </c>
      <c r="G538" s="1" t="s">
        <v>12</v>
      </c>
      <c r="H538" s="1" t="s">
        <v>14</v>
      </c>
      <c r="I538" s="10" t="s">
        <v>17</v>
      </c>
      <c r="J538" s="9">
        <v>34</v>
      </c>
      <c r="K538" s="9">
        <v>2288.4</v>
      </c>
      <c r="L538" s="9">
        <v>5126.0160000000005</v>
      </c>
      <c r="M538" s="8">
        <v>457.68000000000006</v>
      </c>
      <c r="N538" s="7" t="s">
        <v>33</v>
      </c>
      <c r="P538" s="4" t="s">
        <v>98</v>
      </c>
      <c r="Q538" s="4">
        <v>2020</v>
      </c>
      <c r="R538" s="4" t="s">
        <v>38</v>
      </c>
      <c r="S538" s="4" t="s">
        <v>92</v>
      </c>
      <c r="T538" s="4" t="s">
        <v>106</v>
      </c>
      <c r="U538" s="4" t="s">
        <v>107</v>
      </c>
      <c r="V538" s="4" t="s">
        <v>103</v>
      </c>
      <c r="W538" s="4" t="s">
        <v>96</v>
      </c>
      <c r="X538" s="4" t="s">
        <v>108</v>
      </c>
      <c r="Y538" s="4">
        <v>307</v>
      </c>
      <c r="Z538" s="4">
        <v>439.01</v>
      </c>
    </row>
    <row r="539" spans="6:26" ht="18" customHeight="1" x14ac:dyDescent="0.3">
      <c r="F539" s="1">
        <v>2022</v>
      </c>
      <c r="G539" s="1" t="s">
        <v>12</v>
      </c>
      <c r="H539" s="1" t="s">
        <v>16</v>
      </c>
      <c r="I539" s="11" t="s">
        <v>15</v>
      </c>
      <c r="J539" s="8">
        <v>7</v>
      </c>
      <c r="K539" s="8">
        <v>200</v>
      </c>
      <c r="L539" s="8">
        <v>224</v>
      </c>
      <c r="M539" s="8">
        <v>40</v>
      </c>
      <c r="N539" s="7" t="s">
        <v>33</v>
      </c>
      <c r="P539" s="4" t="s">
        <v>91</v>
      </c>
      <c r="Q539" s="4">
        <v>2020</v>
      </c>
      <c r="R539" s="4" t="s">
        <v>39</v>
      </c>
      <c r="S539" s="4" t="s">
        <v>92</v>
      </c>
      <c r="T539" s="4" t="s">
        <v>106</v>
      </c>
      <c r="U539" s="4" t="s">
        <v>107</v>
      </c>
      <c r="V539" s="4" t="s">
        <v>103</v>
      </c>
      <c r="W539" s="4" t="s">
        <v>96</v>
      </c>
      <c r="X539" s="4" t="s">
        <v>97</v>
      </c>
      <c r="Y539" s="4">
        <v>334</v>
      </c>
      <c r="Z539" s="4">
        <v>477.62</v>
      </c>
    </row>
    <row r="540" spans="6:26" ht="18" customHeight="1" x14ac:dyDescent="0.3">
      <c r="F540" s="1">
        <v>2022</v>
      </c>
      <c r="G540" s="1" t="s">
        <v>12</v>
      </c>
      <c r="H540" s="1" t="s">
        <v>14</v>
      </c>
      <c r="I540" s="10" t="s">
        <v>13</v>
      </c>
      <c r="J540" s="9">
        <v>3</v>
      </c>
      <c r="K540" s="9">
        <v>2288.65</v>
      </c>
      <c r="L540" s="9">
        <v>5126.576</v>
      </c>
      <c r="M540" s="8">
        <v>457.73</v>
      </c>
      <c r="N540" s="7" t="s">
        <v>33</v>
      </c>
      <c r="P540" s="4" t="s">
        <v>98</v>
      </c>
      <c r="Q540" s="4">
        <v>2020</v>
      </c>
      <c r="R540" s="4" t="s">
        <v>39</v>
      </c>
      <c r="S540" s="4" t="s">
        <v>92</v>
      </c>
      <c r="T540" s="4" t="s">
        <v>106</v>
      </c>
      <c r="U540" s="4" t="s">
        <v>107</v>
      </c>
      <c r="V540" s="4" t="s">
        <v>103</v>
      </c>
      <c r="W540" s="4" t="s">
        <v>96</v>
      </c>
      <c r="X540" s="4" t="s">
        <v>97</v>
      </c>
      <c r="Y540" s="4">
        <v>328</v>
      </c>
      <c r="Z540" s="4">
        <v>469.03999999999996</v>
      </c>
    </row>
    <row r="541" spans="6:26" ht="18" customHeight="1" x14ac:dyDescent="0.3">
      <c r="F541" s="1">
        <v>2022</v>
      </c>
      <c r="G541" s="1" t="s">
        <v>12</v>
      </c>
      <c r="H541" s="1" t="s">
        <v>11</v>
      </c>
      <c r="I541" s="10" t="s">
        <v>11</v>
      </c>
      <c r="J541" s="9">
        <v>2</v>
      </c>
      <c r="K541" s="9">
        <v>6600</v>
      </c>
      <c r="L541" s="9">
        <v>7392</v>
      </c>
      <c r="M541" s="8">
        <v>1320</v>
      </c>
      <c r="N541" s="7" t="s">
        <v>33</v>
      </c>
      <c r="P541" s="4" t="s">
        <v>100</v>
      </c>
      <c r="Q541" s="4">
        <v>2020</v>
      </c>
      <c r="R541" s="4" t="s">
        <v>39</v>
      </c>
      <c r="S541" s="4" t="s">
        <v>92</v>
      </c>
      <c r="T541" s="4" t="s">
        <v>106</v>
      </c>
      <c r="U541" s="4" t="s">
        <v>107</v>
      </c>
      <c r="V541" s="4" t="s">
        <v>103</v>
      </c>
      <c r="W541" s="4" t="s">
        <v>96</v>
      </c>
      <c r="X541" s="4" t="s">
        <v>97</v>
      </c>
      <c r="Y541" s="4">
        <v>337</v>
      </c>
      <c r="Z541" s="4">
        <v>481.90999999999997</v>
      </c>
    </row>
    <row r="542" spans="6:26" ht="18" customHeight="1" x14ac:dyDescent="0.3">
      <c r="F542" s="1">
        <v>2023</v>
      </c>
      <c r="G542" s="1" t="s">
        <v>43</v>
      </c>
      <c r="H542" s="1" t="s">
        <v>30</v>
      </c>
      <c r="I542" s="11" t="s">
        <v>31</v>
      </c>
      <c r="J542" s="8">
        <v>3566</v>
      </c>
      <c r="K542" s="8">
        <v>5492.76</v>
      </c>
      <c r="L542" s="8">
        <v>5126.576</v>
      </c>
      <c r="M542" s="8">
        <v>1098.5520000000001</v>
      </c>
      <c r="N542" s="7" t="s">
        <v>33</v>
      </c>
      <c r="P542" s="4" t="s">
        <v>98</v>
      </c>
      <c r="Q542" s="4">
        <v>2020</v>
      </c>
      <c r="R542" s="4" t="s">
        <v>39</v>
      </c>
      <c r="S542" s="4" t="s">
        <v>92</v>
      </c>
      <c r="T542" s="4" t="s">
        <v>106</v>
      </c>
      <c r="U542" s="4" t="s">
        <v>107</v>
      </c>
      <c r="V542" s="4" t="s">
        <v>103</v>
      </c>
      <c r="W542" s="4" t="s">
        <v>96</v>
      </c>
      <c r="X542" s="4" t="s">
        <v>97</v>
      </c>
      <c r="Y542" s="4">
        <v>331</v>
      </c>
      <c r="Z542" s="4">
        <v>473.33</v>
      </c>
    </row>
    <row r="543" spans="6:26" ht="18" customHeight="1" x14ac:dyDescent="0.3">
      <c r="F543" s="1">
        <v>2023</v>
      </c>
      <c r="G543" s="1" t="s">
        <v>43</v>
      </c>
      <c r="H543" s="1" t="s">
        <v>30</v>
      </c>
      <c r="I543" s="11" t="s">
        <v>29</v>
      </c>
      <c r="J543" s="8">
        <v>2498</v>
      </c>
      <c r="K543" s="8">
        <v>9600</v>
      </c>
      <c r="L543" s="8">
        <v>8960</v>
      </c>
      <c r="M543" s="8">
        <v>1920</v>
      </c>
      <c r="N543" s="7" t="s">
        <v>33</v>
      </c>
      <c r="P543" s="4" t="s">
        <v>101</v>
      </c>
      <c r="Q543" s="4">
        <v>2020</v>
      </c>
      <c r="R543" s="4" t="s">
        <v>39</v>
      </c>
      <c r="S543" s="4" t="s">
        <v>92</v>
      </c>
      <c r="T543" s="4" t="s">
        <v>106</v>
      </c>
      <c r="U543" s="4" t="s">
        <v>107</v>
      </c>
      <c r="V543" s="4" t="s">
        <v>103</v>
      </c>
      <c r="W543" s="4" t="s">
        <v>96</v>
      </c>
      <c r="X543" s="4" t="s">
        <v>97</v>
      </c>
      <c r="Y543" s="4">
        <v>325</v>
      </c>
      <c r="Z543" s="4">
        <v>464.75</v>
      </c>
    </row>
    <row r="544" spans="6:26" ht="18" customHeight="1" x14ac:dyDescent="0.3">
      <c r="F544" s="1">
        <v>2023</v>
      </c>
      <c r="G544" s="1" t="s">
        <v>43</v>
      </c>
      <c r="H544" s="1" t="s">
        <v>16</v>
      </c>
      <c r="I544" s="11" t="s">
        <v>28</v>
      </c>
      <c r="J544" s="8">
        <v>1245</v>
      </c>
      <c r="K544" s="8">
        <v>5492.6399999999994</v>
      </c>
      <c r="L544" s="8">
        <v>5126.4639999999999</v>
      </c>
      <c r="M544" s="8">
        <v>1098.528</v>
      </c>
      <c r="N544" s="7" t="s">
        <v>33</v>
      </c>
      <c r="P544" s="4" t="s">
        <v>91</v>
      </c>
      <c r="Q544" s="4">
        <v>2020</v>
      </c>
      <c r="R544" s="4" t="s">
        <v>32</v>
      </c>
      <c r="S544" s="4" t="s">
        <v>92</v>
      </c>
      <c r="T544" s="4" t="s">
        <v>106</v>
      </c>
      <c r="U544" s="4" t="s">
        <v>107</v>
      </c>
      <c r="V544" s="4" t="s">
        <v>103</v>
      </c>
      <c r="W544" s="4" t="s">
        <v>96</v>
      </c>
      <c r="X544" s="4" t="s">
        <v>97</v>
      </c>
      <c r="Y544" s="4">
        <v>238</v>
      </c>
      <c r="Z544" s="4">
        <v>340.34000000000003</v>
      </c>
    </row>
    <row r="545" spans="6:26" ht="18" customHeight="1" x14ac:dyDescent="0.3">
      <c r="F545" s="1">
        <v>2023</v>
      </c>
      <c r="G545" s="1" t="s">
        <v>43</v>
      </c>
      <c r="H545" s="1" t="s">
        <v>25</v>
      </c>
      <c r="I545" s="10" t="s">
        <v>27</v>
      </c>
      <c r="J545" s="9">
        <v>644</v>
      </c>
      <c r="K545" s="9">
        <v>6892.2</v>
      </c>
      <c r="L545" s="9">
        <v>6432.72</v>
      </c>
      <c r="M545" s="8">
        <v>1378.44</v>
      </c>
      <c r="N545" s="7" t="s">
        <v>33</v>
      </c>
      <c r="P545" s="4" t="s">
        <v>91</v>
      </c>
      <c r="Q545" s="4">
        <v>2020</v>
      </c>
      <c r="R545" s="4" t="s">
        <v>32</v>
      </c>
      <c r="S545" s="4" t="s">
        <v>92</v>
      </c>
      <c r="T545" s="4" t="s">
        <v>106</v>
      </c>
      <c r="U545" s="4" t="s">
        <v>107</v>
      </c>
      <c r="V545" s="4" t="s">
        <v>103</v>
      </c>
      <c r="W545" s="4" t="s">
        <v>96</v>
      </c>
      <c r="X545" s="4" t="s">
        <v>97</v>
      </c>
      <c r="Y545" s="4">
        <v>232</v>
      </c>
      <c r="Z545" s="4">
        <v>331.76</v>
      </c>
    </row>
    <row r="546" spans="6:26" ht="18" customHeight="1" x14ac:dyDescent="0.3">
      <c r="F546" s="1">
        <v>2023</v>
      </c>
      <c r="G546" s="1" t="s">
        <v>43</v>
      </c>
      <c r="H546" s="1" t="s">
        <v>23</v>
      </c>
      <c r="I546" s="10" t="s">
        <v>26</v>
      </c>
      <c r="J546" s="9">
        <v>643</v>
      </c>
      <c r="K546" s="9">
        <v>8400</v>
      </c>
      <c r="L546" s="9">
        <v>7840</v>
      </c>
      <c r="M546" s="8">
        <v>1680</v>
      </c>
      <c r="N546" s="7" t="s">
        <v>10</v>
      </c>
      <c r="P546" s="4" t="s">
        <v>102</v>
      </c>
      <c r="Q546" s="4">
        <v>2020</v>
      </c>
      <c r="R546" s="4" t="s">
        <v>32</v>
      </c>
      <c r="S546" s="4" t="s">
        <v>92</v>
      </c>
      <c r="T546" s="4" t="s">
        <v>106</v>
      </c>
      <c r="U546" s="4" t="s">
        <v>107</v>
      </c>
      <c r="V546" s="4" t="s">
        <v>103</v>
      </c>
      <c r="W546" s="4" t="s">
        <v>96</v>
      </c>
      <c r="X546" s="4" t="s">
        <v>97</v>
      </c>
      <c r="Y546" s="4">
        <v>241</v>
      </c>
      <c r="Z546" s="4">
        <v>344.63</v>
      </c>
    </row>
    <row r="547" spans="6:26" ht="18" customHeight="1" x14ac:dyDescent="0.3">
      <c r="F547" s="1">
        <v>2023</v>
      </c>
      <c r="G547" s="1" t="s">
        <v>43</v>
      </c>
      <c r="H547" s="1" t="s">
        <v>25</v>
      </c>
      <c r="I547" s="10" t="s">
        <v>24</v>
      </c>
      <c r="J547" s="9">
        <v>455</v>
      </c>
      <c r="K547" s="9">
        <v>5494.3200000000006</v>
      </c>
      <c r="L547" s="9">
        <v>5128.0320000000002</v>
      </c>
      <c r="M547" s="8">
        <v>1098.8640000000003</v>
      </c>
      <c r="N547" s="7" t="s">
        <v>10</v>
      </c>
      <c r="P547" s="4" t="s">
        <v>91</v>
      </c>
      <c r="Q547" s="4">
        <v>2020</v>
      </c>
      <c r="R547" s="4" t="s">
        <v>32</v>
      </c>
      <c r="S547" s="4" t="s">
        <v>92</v>
      </c>
      <c r="T547" s="4" t="s">
        <v>106</v>
      </c>
      <c r="U547" s="4" t="s">
        <v>107</v>
      </c>
      <c r="V547" s="4" t="s">
        <v>103</v>
      </c>
      <c r="W547" s="4" t="s">
        <v>96</v>
      </c>
      <c r="X547" s="4" t="s">
        <v>97</v>
      </c>
      <c r="Y547" s="4">
        <v>235</v>
      </c>
      <c r="Z547" s="4">
        <v>336.05</v>
      </c>
    </row>
    <row r="548" spans="6:26" ht="18" customHeight="1" x14ac:dyDescent="0.3">
      <c r="F548" s="1">
        <v>2023</v>
      </c>
      <c r="G548" s="1" t="s">
        <v>43</v>
      </c>
      <c r="H548" s="1" t="s">
        <v>23</v>
      </c>
      <c r="I548" s="10" t="s">
        <v>22</v>
      </c>
      <c r="J548" s="12">
        <v>345</v>
      </c>
      <c r="K548" s="12">
        <v>8400</v>
      </c>
      <c r="L548" s="12">
        <v>7840</v>
      </c>
      <c r="M548" s="8">
        <v>1680</v>
      </c>
      <c r="N548" s="7" t="s">
        <v>10</v>
      </c>
      <c r="P548" s="4" t="s">
        <v>98</v>
      </c>
      <c r="Q548" s="4">
        <v>2020</v>
      </c>
      <c r="R548" s="4" t="s">
        <v>32</v>
      </c>
      <c r="S548" s="4" t="s">
        <v>92</v>
      </c>
      <c r="T548" s="4" t="s">
        <v>106</v>
      </c>
      <c r="U548" s="4" t="s">
        <v>107</v>
      </c>
      <c r="V548" s="4" t="s">
        <v>103</v>
      </c>
      <c r="W548" s="4" t="s">
        <v>96</v>
      </c>
      <c r="X548" s="4" t="s">
        <v>97</v>
      </c>
      <c r="Y548" s="4">
        <v>229</v>
      </c>
      <c r="Z548" s="4">
        <v>327.47000000000003</v>
      </c>
    </row>
    <row r="549" spans="6:26" ht="18" customHeight="1" x14ac:dyDescent="0.3">
      <c r="F549" s="1">
        <v>2023</v>
      </c>
      <c r="G549" s="1" t="s">
        <v>43</v>
      </c>
      <c r="H549" s="1" t="s">
        <v>16</v>
      </c>
      <c r="I549" s="11" t="s">
        <v>21</v>
      </c>
      <c r="J549" s="8">
        <v>122</v>
      </c>
      <c r="K549" s="8">
        <v>120</v>
      </c>
      <c r="L549" s="8">
        <v>112</v>
      </c>
      <c r="M549" s="8">
        <v>24</v>
      </c>
      <c r="N549" s="7" t="s">
        <v>10</v>
      </c>
      <c r="P549" s="4" t="s">
        <v>98</v>
      </c>
      <c r="Q549" s="4">
        <v>2020</v>
      </c>
      <c r="R549" s="4" t="s">
        <v>34</v>
      </c>
      <c r="S549" s="4" t="s">
        <v>92</v>
      </c>
      <c r="T549" s="4" t="s">
        <v>106</v>
      </c>
      <c r="U549" s="4" t="s">
        <v>107</v>
      </c>
      <c r="V549" s="4" t="s">
        <v>103</v>
      </c>
      <c r="W549" s="4" t="s">
        <v>96</v>
      </c>
      <c r="X549" s="4" t="s">
        <v>108</v>
      </c>
      <c r="Y549" s="4">
        <v>256</v>
      </c>
      <c r="Z549" s="4">
        <v>366.08</v>
      </c>
    </row>
    <row r="550" spans="6:26" ht="18" customHeight="1" x14ac:dyDescent="0.3">
      <c r="F550" s="1">
        <v>2023</v>
      </c>
      <c r="G550" s="1" t="s">
        <v>43</v>
      </c>
      <c r="H550" s="1" t="s">
        <v>14</v>
      </c>
      <c r="I550" s="10" t="s">
        <v>20</v>
      </c>
      <c r="J550" s="9">
        <v>78</v>
      </c>
      <c r="K550" s="9">
        <v>2288.6</v>
      </c>
      <c r="L550" s="9">
        <v>5126.4639999999999</v>
      </c>
      <c r="M550" s="8">
        <v>457.72</v>
      </c>
      <c r="N550" s="7" t="s">
        <v>10</v>
      </c>
      <c r="P550" s="4" t="s">
        <v>100</v>
      </c>
      <c r="Q550" s="4">
        <v>2020</v>
      </c>
      <c r="R550" s="4" t="s">
        <v>34</v>
      </c>
      <c r="S550" s="4" t="s">
        <v>92</v>
      </c>
      <c r="T550" s="4" t="s">
        <v>106</v>
      </c>
      <c r="U550" s="4" t="s">
        <v>107</v>
      </c>
      <c r="V550" s="4" t="s">
        <v>103</v>
      </c>
      <c r="W550" s="4" t="s">
        <v>96</v>
      </c>
      <c r="X550" s="4" t="s">
        <v>108</v>
      </c>
      <c r="Y550" s="4">
        <v>250</v>
      </c>
      <c r="Z550" s="4">
        <v>357.5</v>
      </c>
    </row>
    <row r="551" spans="6:26" ht="18" customHeight="1" x14ac:dyDescent="0.3">
      <c r="F551" s="1">
        <v>2023</v>
      </c>
      <c r="G551" s="1" t="s">
        <v>43</v>
      </c>
      <c r="H551" s="1" t="s">
        <v>14</v>
      </c>
      <c r="I551" s="10" t="s">
        <v>19</v>
      </c>
      <c r="J551" s="9">
        <v>76</v>
      </c>
      <c r="K551" s="9">
        <v>2288.4499999999998</v>
      </c>
      <c r="L551" s="9">
        <v>5126.1279999999997</v>
      </c>
      <c r="M551" s="8">
        <v>457.69</v>
      </c>
      <c r="N551" s="7" t="s">
        <v>10</v>
      </c>
      <c r="P551" s="4" t="s">
        <v>91</v>
      </c>
      <c r="Q551" s="4">
        <v>2020</v>
      </c>
      <c r="R551" s="4" t="s">
        <v>34</v>
      </c>
      <c r="S551" s="4" t="s">
        <v>92</v>
      </c>
      <c r="T551" s="4" t="s">
        <v>106</v>
      </c>
      <c r="U551" s="4" t="s">
        <v>107</v>
      </c>
      <c r="V551" s="4" t="s">
        <v>103</v>
      </c>
      <c r="W551" s="4" t="s">
        <v>96</v>
      </c>
      <c r="X551" s="4" t="s">
        <v>97</v>
      </c>
      <c r="Y551" s="4">
        <v>244</v>
      </c>
      <c r="Z551" s="4">
        <v>348.92</v>
      </c>
    </row>
    <row r="552" spans="6:26" ht="18" customHeight="1" x14ac:dyDescent="0.3">
      <c r="F552" s="1">
        <v>2023</v>
      </c>
      <c r="G552" s="1" t="s">
        <v>43</v>
      </c>
      <c r="H552" s="1" t="s">
        <v>14</v>
      </c>
      <c r="I552" s="10" t="s">
        <v>18</v>
      </c>
      <c r="J552" s="9">
        <v>46</v>
      </c>
      <c r="K552" s="9">
        <v>100</v>
      </c>
      <c r="L552" s="9">
        <v>224</v>
      </c>
      <c r="M552" s="8">
        <v>20</v>
      </c>
      <c r="N552" s="7" t="s">
        <v>10</v>
      </c>
      <c r="P552" s="4" t="s">
        <v>98</v>
      </c>
      <c r="Q552" s="4">
        <v>2020</v>
      </c>
      <c r="R552" s="4" t="s">
        <v>34</v>
      </c>
      <c r="S552" s="4" t="s">
        <v>92</v>
      </c>
      <c r="T552" s="4" t="s">
        <v>106</v>
      </c>
      <c r="U552" s="4" t="s">
        <v>107</v>
      </c>
      <c r="V552" s="4" t="s">
        <v>103</v>
      </c>
      <c r="W552" s="4" t="s">
        <v>96</v>
      </c>
      <c r="X552" s="4" t="s">
        <v>108</v>
      </c>
      <c r="Y552" s="4">
        <v>253</v>
      </c>
      <c r="Z552" s="4">
        <v>361.78999999999996</v>
      </c>
    </row>
    <row r="553" spans="6:26" ht="18" customHeight="1" x14ac:dyDescent="0.3">
      <c r="F553" s="1">
        <v>2023</v>
      </c>
      <c r="G553" s="1" t="s">
        <v>43</v>
      </c>
      <c r="H553" s="1" t="s">
        <v>14</v>
      </c>
      <c r="I553" s="10" t="s">
        <v>17</v>
      </c>
      <c r="J553" s="9">
        <v>34</v>
      </c>
      <c r="K553" s="9">
        <v>2288.4</v>
      </c>
      <c r="L553" s="9">
        <v>5126.0160000000005</v>
      </c>
      <c r="M553" s="8">
        <v>457.68000000000006</v>
      </c>
      <c r="N553" s="7" t="s">
        <v>10</v>
      </c>
      <c r="P553" s="4" t="s">
        <v>91</v>
      </c>
      <c r="Q553" s="4">
        <v>2020</v>
      </c>
      <c r="R553" s="4" t="s">
        <v>34</v>
      </c>
      <c r="S553" s="4" t="s">
        <v>92</v>
      </c>
      <c r="T553" s="4" t="s">
        <v>106</v>
      </c>
      <c r="U553" s="4" t="s">
        <v>107</v>
      </c>
      <c r="V553" s="4" t="s">
        <v>103</v>
      </c>
      <c r="W553" s="4" t="s">
        <v>96</v>
      </c>
      <c r="X553" s="4" t="s">
        <v>108</v>
      </c>
      <c r="Y553" s="4">
        <v>247</v>
      </c>
      <c r="Z553" s="4">
        <v>353.21</v>
      </c>
    </row>
    <row r="554" spans="6:26" ht="18" customHeight="1" x14ac:dyDescent="0.3">
      <c r="F554" s="1">
        <v>2023</v>
      </c>
      <c r="G554" s="1" t="s">
        <v>43</v>
      </c>
      <c r="H554" s="1" t="s">
        <v>16</v>
      </c>
      <c r="I554" s="11" t="s">
        <v>15</v>
      </c>
      <c r="J554" s="8">
        <v>7</v>
      </c>
      <c r="K554" s="8">
        <v>200</v>
      </c>
      <c r="L554" s="8">
        <v>224</v>
      </c>
      <c r="M554" s="8">
        <v>40</v>
      </c>
      <c r="N554" s="7" t="s">
        <v>10</v>
      </c>
      <c r="P554" s="4" t="s">
        <v>98</v>
      </c>
      <c r="Q554" s="4">
        <v>2020</v>
      </c>
      <c r="R554" s="4" t="s">
        <v>35</v>
      </c>
      <c r="S554" s="4" t="s">
        <v>92</v>
      </c>
      <c r="T554" s="4" t="s">
        <v>106</v>
      </c>
      <c r="U554" s="4" t="s">
        <v>107</v>
      </c>
      <c r="V554" s="4" t="s">
        <v>103</v>
      </c>
      <c r="W554" s="4" t="s">
        <v>96</v>
      </c>
      <c r="X554" s="4" t="s">
        <v>108</v>
      </c>
      <c r="Y554" s="4">
        <v>274</v>
      </c>
      <c r="Z554" s="4">
        <v>391.82</v>
      </c>
    </row>
    <row r="555" spans="6:26" ht="18" customHeight="1" x14ac:dyDescent="0.3">
      <c r="F555" s="1">
        <v>2023</v>
      </c>
      <c r="G555" s="1" t="s">
        <v>43</v>
      </c>
      <c r="H555" s="1" t="s">
        <v>11</v>
      </c>
      <c r="I555" s="10" t="s">
        <v>11</v>
      </c>
      <c r="J555" s="9">
        <v>3</v>
      </c>
      <c r="K555" s="9">
        <v>4577.3</v>
      </c>
      <c r="L555" s="9">
        <v>7392</v>
      </c>
      <c r="M555" s="8">
        <v>915.46</v>
      </c>
      <c r="N555" s="7" t="s">
        <v>10</v>
      </c>
      <c r="P555" s="4" t="s">
        <v>91</v>
      </c>
      <c r="Q555" s="4">
        <v>2020</v>
      </c>
      <c r="R555" s="4" t="s">
        <v>35</v>
      </c>
      <c r="S555" s="4" t="s">
        <v>92</v>
      </c>
      <c r="T555" s="4" t="s">
        <v>106</v>
      </c>
      <c r="U555" s="4" t="s">
        <v>107</v>
      </c>
      <c r="V555" s="4" t="s">
        <v>103</v>
      </c>
      <c r="W555" s="4" t="s">
        <v>96</v>
      </c>
      <c r="X555" s="4" t="s">
        <v>108</v>
      </c>
      <c r="Y555" s="4">
        <v>268</v>
      </c>
      <c r="Z555" s="4">
        <v>383.24</v>
      </c>
    </row>
    <row r="556" spans="6:26" ht="18" customHeight="1" x14ac:dyDescent="0.3">
      <c r="F556" s="1">
        <v>2023</v>
      </c>
      <c r="G556" s="1" t="s">
        <v>43</v>
      </c>
      <c r="H556" s="1" t="s">
        <v>14</v>
      </c>
      <c r="I556" s="10" t="s">
        <v>13</v>
      </c>
      <c r="J556" s="9">
        <v>3</v>
      </c>
      <c r="K556" s="9">
        <v>3300</v>
      </c>
      <c r="L556" s="9">
        <v>5126.576</v>
      </c>
      <c r="M556" s="8">
        <v>660</v>
      </c>
      <c r="N556" s="7" t="s">
        <v>10</v>
      </c>
      <c r="P556" s="4" t="s">
        <v>100</v>
      </c>
      <c r="Q556" s="4">
        <v>2020</v>
      </c>
      <c r="R556" s="4" t="s">
        <v>35</v>
      </c>
      <c r="S556" s="4" t="s">
        <v>92</v>
      </c>
      <c r="T556" s="4" t="s">
        <v>106</v>
      </c>
      <c r="U556" s="4" t="s">
        <v>107</v>
      </c>
      <c r="V556" s="4" t="s">
        <v>103</v>
      </c>
      <c r="W556" s="4" t="s">
        <v>96</v>
      </c>
      <c r="X556" s="4" t="s">
        <v>108</v>
      </c>
      <c r="Y556" s="4">
        <v>262</v>
      </c>
      <c r="Z556" s="4">
        <v>374.65999999999997</v>
      </c>
    </row>
    <row r="557" spans="6:26" ht="18" customHeight="1" x14ac:dyDescent="0.3">
      <c r="F557" s="1">
        <v>2023</v>
      </c>
      <c r="G557" s="1" t="s">
        <v>42</v>
      </c>
      <c r="H557" s="1" t="s">
        <v>30</v>
      </c>
      <c r="I557" s="11" t="s">
        <v>31</v>
      </c>
      <c r="J557" s="8">
        <v>3566</v>
      </c>
      <c r="K557" s="8">
        <v>4577.3</v>
      </c>
      <c r="L557" s="8">
        <v>5126.576</v>
      </c>
      <c r="M557" s="8">
        <v>915.46</v>
      </c>
      <c r="N557" s="7" t="s">
        <v>10</v>
      </c>
      <c r="P557" s="4" t="s">
        <v>98</v>
      </c>
      <c r="Q557" s="4">
        <v>2020</v>
      </c>
      <c r="R557" s="4" t="s">
        <v>35</v>
      </c>
      <c r="S557" s="4" t="s">
        <v>92</v>
      </c>
      <c r="T557" s="4" t="s">
        <v>106</v>
      </c>
      <c r="U557" s="4" t="s">
        <v>107</v>
      </c>
      <c r="V557" s="4" t="s">
        <v>103</v>
      </c>
      <c r="W557" s="4" t="s">
        <v>96</v>
      </c>
      <c r="X557" s="4" t="s">
        <v>108</v>
      </c>
      <c r="Y557" s="4">
        <v>271</v>
      </c>
      <c r="Z557" s="4">
        <v>387.53</v>
      </c>
    </row>
    <row r="558" spans="6:26" ht="18" customHeight="1" x14ac:dyDescent="0.3">
      <c r="F558" s="1">
        <v>2023</v>
      </c>
      <c r="G558" s="1" t="s">
        <v>42</v>
      </c>
      <c r="H558" s="1" t="s">
        <v>30</v>
      </c>
      <c r="I558" s="11" t="s">
        <v>29</v>
      </c>
      <c r="J558" s="8">
        <v>2498</v>
      </c>
      <c r="K558" s="8">
        <v>8000</v>
      </c>
      <c r="L558" s="8">
        <v>8960</v>
      </c>
      <c r="M558" s="8">
        <v>1600</v>
      </c>
      <c r="N558" s="7" t="s">
        <v>10</v>
      </c>
      <c r="P558" s="4" t="s">
        <v>100</v>
      </c>
      <c r="Q558" s="4">
        <v>2020</v>
      </c>
      <c r="R558" s="4" t="s">
        <v>35</v>
      </c>
      <c r="S558" s="4" t="s">
        <v>92</v>
      </c>
      <c r="T558" s="4" t="s">
        <v>106</v>
      </c>
      <c r="U558" s="4" t="s">
        <v>107</v>
      </c>
      <c r="V558" s="4" t="s">
        <v>103</v>
      </c>
      <c r="W558" s="4" t="s">
        <v>96</v>
      </c>
      <c r="X558" s="4" t="s">
        <v>108</v>
      </c>
      <c r="Y558" s="4">
        <v>265</v>
      </c>
      <c r="Z558" s="4">
        <v>378.95</v>
      </c>
    </row>
    <row r="559" spans="6:26" ht="18" customHeight="1" x14ac:dyDescent="0.3">
      <c r="F559" s="1">
        <v>2023</v>
      </c>
      <c r="G559" s="1" t="s">
        <v>42</v>
      </c>
      <c r="H559" s="1" t="s">
        <v>16</v>
      </c>
      <c r="I559" s="11" t="s">
        <v>28</v>
      </c>
      <c r="J559" s="8">
        <v>1245</v>
      </c>
      <c r="K559" s="8">
        <v>4577.2</v>
      </c>
      <c r="L559" s="8">
        <v>5126.4639999999999</v>
      </c>
      <c r="M559" s="8">
        <v>915.44</v>
      </c>
      <c r="N559" s="7" t="s">
        <v>10</v>
      </c>
      <c r="P559" s="4" t="s">
        <v>91</v>
      </c>
      <c r="Q559" s="4">
        <v>2020</v>
      </c>
      <c r="R559" s="4" t="s">
        <v>35</v>
      </c>
      <c r="S559" s="4" t="s">
        <v>92</v>
      </c>
      <c r="T559" s="4" t="s">
        <v>106</v>
      </c>
      <c r="U559" s="4" t="s">
        <v>107</v>
      </c>
      <c r="V559" s="4" t="s">
        <v>103</v>
      </c>
      <c r="W559" s="4" t="s">
        <v>96</v>
      </c>
      <c r="X559" s="4" t="s">
        <v>108</v>
      </c>
      <c r="Y559" s="4">
        <v>259</v>
      </c>
      <c r="Z559" s="4">
        <v>370.37</v>
      </c>
    </row>
    <row r="560" spans="6:26" ht="18" customHeight="1" x14ac:dyDescent="0.3">
      <c r="F560" s="1">
        <v>2023</v>
      </c>
      <c r="G560" s="1" t="s">
        <v>42</v>
      </c>
      <c r="H560" s="1" t="s">
        <v>25</v>
      </c>
      <c r="I560" s="10" t="s">
        <v>27</v>
      </c>
      <c r="J560" s="9">
        <v>644</v>
      </c>
      <c r="K560" s="9">
        <v>5743.5</v>
      </c>
      <c r="L560" s="9">
        <v>6432.72</v>
      </c>
      <c r="M560" s="8">
        <v>1148.7</v>
      </c>
      <c r="N560" s="7" t="s">
        <v>10</v>
      </c>
      <c r="P560" s="4" t="s">
        <v>100</v>
      </c>
      <c r="Q560" s="4">
        <v>2020</v>
      </c>
      <c r="R560" s="4" t="s">
        <v>40</v>
      </c>
      <c r="S560" s="4" t="s">
        <v>104</v>
      </c>
      <c r="T560" s="4" t="s">
        <v>106</v>
      </c>
      <c r="U560" s="4" t="s">
        <v>107</v>
      </c>
      <c r="V560" s="4" t="s">
        <v>103</v>
      </c>
      <c r="W560" s="4" t="s">
        <v>96</v>
      </c>
      <c r="X560" s="4" t="s">
        <v>108</v>
      </c>
      <c r="Y560" s="4">
        <v>158</v>
      </c>
      <c r="Z560" s="4">
        <v>225.94</v>
      </c>
    </row>
    <row r="561" spans="6:26" ht="18" customHeight="1" x14ac:dyDescent="0.3">
      <c r="F561" s="1">
        <v>2023</v>
      </c>
      <c r="G561" s="1" t="s">
        <v>42</v>
      </c>
      <c r="H561" s="1" t="s">
        <v>23</v>
      </c>
      <c r="I561" s="10" t="s">
        <v>26</v>
      </c>
      <c r="J561" s="9">
        <v>643</v>
      </c>
      <c r="K561" s="9">
        <v>7000</v>
      </c>
      <c r="L561" s="9">
        <v>7840</v>
      </c>
      <c r="M561" s="8">
        <v>1400</v>
      </c>
      <c r="N561" s="7" t="s">
        <v>10</v>
      </c>
      <c r="P561" s="4" t="s">
        <v>91</v>
      </c>
      <c r="Q561" s="4">
        <v>2020</v>
      </c>
      <c r="R561" s="4" t="s">
        <v>40</v>
      </c>
      <c r="S561" s="4" t="s">
        <v>104</v>
      </c>
      <c r="T561" s="4" t="s">
        <v>106</v>
      </c>
      <c r="U561" s="4" t="s">
        <v>107</v>
      </c>
      <c r="V561" s="4" t="s">
        <v>103</v>
      </c>
      <c r="W561" s="4" t="s">
        <v>96</v>
      </c>
      <c r="X561" s="4" t="s">
        <v>108</v>
      </c>
      <c r="Y561" s="4">
        <v>206</v>
      </c>
      <c r="Z561" s="4">
        <v>294.58</v>
      </c>
    </row>
    <row r="562" spans="6:26" ht="18" customHeight="1" x14ac:dyDescent="0.3">
      <c r="F562" s="1">
        <v>2023</v>
      </c>
      <c r="G562" s="1" t="s">
        <v>42</v>
      </c>
      <c r="H562" s="1" t="s">
        <v>25</v>
      </c>
      <c r="I562" s="10" t="s">
        <v>24</v>
      </c>
      <c r="J562" s="9">
        <v>455</v>
      </c>
      <c r="K562" s="9">
        <v>4578.6000000000004</v>
      </c>
      <c r="L562" s="9">
        <v>5128.0320000000002</v>
      </c>
      <c r="M562" s="8">
        <v>915.72000000000014</v>
      </c>
      <c r="N562" s="7" t="s">
        <v>10</v>
      </c>
      <c r="P562" s="4" t="s">
        <v>98</v>
      </c>
      <c r="Q562" s="4">
        <v>2020</v>
      </c>
      <c r="R562" s="4" t="s">
        <v>40</v>
      </c>
      <c r="S562" s="4" t="s">
        <v>104</v>
      </c>
      <c r="T562" s="4" t="s">
        <v>106</v>
      </c>
      <c r="U562" s="4" t="s">
        <v>107</v>
      </c>
      <c r="V562" s="4" t="s">
        <v>103</v>
      </c>
      <c r="W562" s="4" t="s">
        <v>96</v>
      </c>
      <c r="X562" s="4" t="s">
        <v>108</v>
      </c>
      <c r="Y562" s="4">
        <v>134</v>
      </c>
      <c r="Z562" s="4">
        <v>191.62</v>
      </c>
    </row>
    <row r="563" spans="6:26" ht="18" customHeight="1" x14ac:dyDescent="0.3">
      <c r="F563" s="1">
        <v>2023</v>
      </c>
      <c r="G563" s="1" t="s">
        <v>42</v>
      </c>
      <c r="H563" s="1" t="s">
        <v>23</v>
      </c>
      <c r="I563" s="10" t="s">
        <v>22</v>
      </c>
      <c r="J563" s="12">
        <v>345</v>
      </c>
      <c r="K563" s="12">
        <v>7000</v>
      </c>
      <c r="L563" s="12">
        <v>7840</v>
      </c>
      <c r="M563" s="8">
        <v>1400</v>
      </c>
      <c r="N563" s="7" t="s">
        <v>10</v>
      </c>
      <c r="P563" s="4" t="s">
        <v>100</v>
      </c>
      <c r="Q563" s="4">
        <v>2020</v>
      </c>
      <c r="R563" s="4" t="s">
        <v>40</v>
      </c>
      <c r="S563" s="4" t="s">
        <v>104</v>
      </c>
      <c r="T563" s="4" t="s">
        <v>106</v>
      </c>
      <c r="U563" s="4" t="s">
        <v>107</v>
      </c>
      <c r="V563" s="4" t="s">
        <v>103</v>
      </c>
      <c r="W563" s="4" t="s">
        <v>96</v>
      </c>
      <c r="X563" s="4" t="s">
        <v>108</v>
      </c>
      <c r="Y563" s="4">
        <v>160</v>
      </c>
      <c r="Z563" s="4">
        <v>228.8</v>
      </c>
    </row>
    <row r="564" spans="6:26" ht="18" customHeight="1" x14ac:dyDescent="0.3">
      <c r="F564" s="1">
        <v>2023</v>
      </c>
      <c r="G564" s="1" t="s">
        <v>42</v>
      </c>
      <c r="H564" s="1" t="s">
        <v>16</v>
      </c>
      <c r="I564" s="11" t="s">
        <v>21</v>
      </c>
      <c r="J564" s="8">
        <v>122</v>
      </c>
      <c r="K564" s="8">
        <v>100</v>
      </c>
      <c r="L564" s="8">
        <v>112</v>
      </c>
      <c r="M564" s="8">
        <v>20</v>
      </c>
      <c r="N564" s="7" t="s">
        <v>10</v>
      </c>
      <c r="P564" s="4" t="s">
        <v>100</v>
      </c>
      <c r="Q564" s="4">
        <v>2020</v>
      </c>
      <c r="R564" s="4" t="s">
        <v>40</v>
      </c>
      <c r="S564" s="4" t="s">
        <v>104</v>
      </c>
      <c r="T564" s="4" t="s">
        <v>106</v>
      </c>
      <c r="U564" s="4" t="s">
        <v>107</v>
      </c>
      <c r="V564" s="4" t="s">
        <v>103</v>
      </c>
      <c r="W564" s="4" t="s">
        <v>96</v>
      </c>
      <c r="X564" s="4" t="s">
        <v>108</v>
      </c>
      <c r="Y564" s="4">
        <v>208</v>
      </c>
      <c r="Z564" s="4">
        <v>297.44</v>
      </c>
    </row>
    <row r="565" spans="6:26" ht="18" customHeight="1" x14ac:dyDescent="0.3">
      <c r="F565" s="1">
        <v>2023</v>
      </c>
      <c r="G565" s="1" t="s">
        <v>42</v>
      </c>
      <c r="H565" s="1" t="s">
        <v>14</v>
      </c>
      <c r="I565" s="10" t="s">
        <v>20</v>
      </c>
      <c r="J565" s="9">
        <v>78</v>
      </c>
      <c r="K565" s="9">
        <v>2288.6</v>
      </c>
      <c r="L565" s="9">
        <v>5126.4639999999999</v>
      </c>
      <c r="M565" s="8">
        <v>457.72</v>
      </c>
      <c r="N565" s="7" t="s">
        <v>10</v>
      </c>
      <c r="P565" s="4" t="s">
        <v>100</v>
      </c>
      <c r="Q565" s="4">
        <v>2020</v>
      </c>
      <c r="R565" s="4" t="s">
        <v>40</v>
      </c>
      <c r="S565" s="4" t="s">
        <v>104</v>
      </c>
      <c r="T565" s="4" t="s">
        <v>106</v>
      </c>
      <c r="U565" s="4" t="s">
        <v>107</v>
      </c>
      <c r="V565" s="4" t="s">
        <v>103</v>
      </c>
      <c r="W565" s="4" t="s">
        <v>96</v>
      </c>
      <c r="X565" s="4" t="s">
        <v>108</v>
      </c>
      <c r="Y565" s="4">
        <v>136</v>
      </c>
      <c r="Z565" s="4">
        <v>194.48</v>
      </c>
    </row>
    <row r="566" spans="6:26" ht="18" customHeight="1" x14ac:dyDescent="0.3">
      <c r="F566" s="1">
        <v>2023</v>
      </c>
      <c r="G566" s="1" t="s">
        <v>42</v>
      </c>
      <c r="H566" s="1" t="s">
        <v>14</v>
      </c>
      <c r="I566" s="10" t="s">
        <v>19</v>
      </c>
      <c r="J566" s="9">
        <v>76</v>
      </c>
      <c r="K566" s="9">
        <v>2288.4499999999998</v>
      </c>
      <c r="L566" s="9">
        <v>5126.1279999999997</v>
      </c>
      <c r="M566" s="8">
        <v>457.69</v>
      </c>
      <c r="N566" s="7" t="s">
        <v>10</v>
      </c>
      <c r="P566" s="4" t="s">
        <v>91</v>
      </c>
      <c r="Q566" s="4">
        <v>2020</v>
      </c>
      <c r="R566" s="4" t="s">
        <v>40</v>
      </c>
      <c r="S566" s="4" t="s">
        <v>104</v>
      </c>
      <c r="T566" s="4" t="s">
        <v>106</v>
      </c>
      <c r="U566" s="4" t="s">
        <v>107</v>
      </c>
      <c r="V566" s="4" t="s">
        <v>103</v>
      </c>
      <c r="W566" s="4" t="s">
        <v>96</v>
      </c>
      <c r="X566" s="4" t="s">
        <v>108</v>
      </c>
      <c r="Y566" s="4">
        <v>812</v>
      </c>
      <c r="Z566" s="4">
        <v>1161.1599999999999</v>
      </c>
    </row>
    <row r="567" spans="6:26" ht="18" customHeight="1" x14ac:dyDescent="0.3">
      <c r="F567" s="1">
        <v>2023</v>
      </c>
      <c r="G567" s="1" t="s">
        <v>42</v>
      </c>
      <c r="H567" s="1" t="s">
        <v>14</v>
      </c>
      <c r="I567" s="10" t="s">
        <v>18</v>
      </c>
      <c r="J567" s="9">
        <v>46</v>
      </c>
      <c r="K567" s="9">
        <v>100</v>
      </c>
      <c r="L567" s="9">
        <v>224</v>
      </c>
      <c r="M567" s="8">
        <v>20</v>
      </c>
      <c r="N567" s="7" t="s">
        <v>10</v>
      </c>
      <c r="P567" s="4" t="s">
        <v>98</v>
      </c>
      <c r="Q567" s="4">
        <v>2020</v>
      </c>
      <c r="R567" s="4" t="s">
        <v>40</v>
      </c>
      <c r="S567" s="4" t="s">
        <v>104</v>
      </c>
      <c r="T567" s="4" t="s">
        <v>106</v>
      </c>
      <c r="U567" s="4" t="s">
        <v>107</v>
      </c>
      <c r="V567" s="4" t="s">
        <v>103</v>
      </c>
      <c r="W567" s="4" t="s">
        <v>96</v>
      </c>
      <c r="X567" s="4" t="s">
        <v>108</v>
      </c>
      <c r="Y567" s="4">
        <v>899</v>
      </c>
      <c r="Z567" s="4">
        <v>1285.57</v>
      </c>
    </row>
    <row r="568" spans="6:26" ht="18" customHeight="1" x14ac:dyDescent="0.3">
      <c r="F568" s="1">
        <v>2023</v>
      </c>
      <c r="G568" s="1" t="s">
        <v>42</v>
      </c>
      <c r="H568" s="1" t="s">
        <v>14</v>
      </c>
      <c r="I568" s="10" t="s">
        <v>17</v>
      </c>
      <c r="J568" s="9">
        <v>34</v>
      </c>
      <c r="K568" s="9">
        <v>2288.4</v>
      </c>
      <c r="L568" s="9">
        <v>5126.0160000000005</v>
      </c>
      <c r="M568" s="8">
        <v>457.68000000000006</v>
      </c>
      <c r="N568" s="7" t="s">
        <v>10</v>
      </c>
      <c r="P568" s="4" t="s">
        <v>98</v>
      </c>
      <c r="Q568" s="4">
        <v>2020</v>
      </c>
      <c r="R568" s="4" t="s">
        <v>40</v>
      </c>
      <c r="S568" s="4" t="s">
        <v>104</v>
      </c>
      <c r="T568" s="4" t="s">
        <v>106</v>
      </c>
      <c r="U568" s="4" t="s">
        <v>107</v>
      </c>
      <c r="V568" s="4" t="s">
        <v>103</v>
      </c>
      <c r="W568" s="4" t="s">
        <v>96</v>
      </c>
      <c r="X568" s="4" t="s">
        <v>108</v>
      </c>
      <c r="Y568" s="4">
        <v>852</v>
      </c>
      <c r="Z568" s="4">
        <v>526.24</v>
      </c>
    </row>
    <row r="569" spans="6:26" ht="18" customHeight="1" x14ac:dyDescent="0.3">
      <c r="F569" s="1">
        <v>2023</v>
      </c>
      <c r="G569" s="1" t="s">
        <v>42</v>
      </c>
      <c r="H569" s="1" t="s">
        <v>16</v>
      </c>
      <c r="I569" s="11" t="s">
        <v>15</v>
      </c>
      <c r="J569" s="8">
        <v>7</v>
      </c>
      <c r="K569" s="8">
        <v>200</v>
      </c>
      <c r="L569" s="8">
        <v>224</v>
      </c>
      <c r="M569" s="8">
        <v>40</v>
      </c>
      <c r="N569" s="7" t="s">
        <v>10</v>
      </c>
      <c r="P569" s="4" t="s">
        <v>98</v>
      </c>
      <c r="Q569" s="4">
        <v>2020</v>
      </c>
      <c r="R569" s="4" t="s">
        <v>40</v>
      </c>
      <c r="S569" s="4" t="s">
        <v>104</v>
      </c>
      <c r="T569" s="4" t="s">
        <v>106</v>
      </c>
      <c r="U569" s="4" t="s">
        <v>107</v>
      </c>
      <c r="V569" s="4" t="s">
        <v>103</v>
      </c>
      <c r="W569" s="4" t="s">
        <v>96</v>
      </c>
      <c r="X569" s="4" t="s">
        <v>108</v>
      </c>
      <c r="Y569" s="4">
        <v>885</v>
      </c>
      <c r="Z569" s="4">
        <v>526.24</v>
      </c>
    </row>
    <row r="570" spans="6:26" ht="18" customHeight="1" x14ac:dyDescent="0.3">
      <c r="F570" s="1">
        <v>2023</v>
      </c>
      <c r="G570" s="1" t="s">
        <v>42</v>
      </c>
      <c r="H570" s="1" t="s">
        <v>14</v>
      </c>
      <c r="I570" s="10" t="s">
        <v>13</v>
      </c>
      <c r="J570" s="9">
        <v>3</v>
      </c>
      <c r="K570" s="9">
        <v>3300</v>
      </c>
      <c r="L570" s="9">
        <v>5126.576</v>
      </c>
      <c r="M570" s="8">
        <v>660</v>
      </c>
      <c r="N570" s="7" t="s">
        <v>10</v>
      </c>
      <c r="P570" s="4" t="s">
        <v>91</v>
      </c>
      <c r="Q570" s="4">
        <v>2020</v>
      </c>
      <c r="R570" s="4" t="s">
        <v>40</v>
      </c>
      <c r="S570" s="4" t="s">
        <v>104</v>
      </c>
      <c r="T570" s="4" t="s">
        <v>106</v>
      </c>
      <c r="U570" s="4" t="s">
        <v>107</v>
      </c>
      <c r="V570" s="4" t="s">
        <v>103</v>
      </c>
      <c r="W570" s="4" t="s">
        <v>96</v>
      </c>
      <c r="X570" s="4" t="s">
        <v>108</v>
      </c>
      <c r="Y570" s="4">
        <v>135</v>
      </c>
      <c r="Z570" s="4">
        <v>193.05</v>
      </c>
    </row>
    <row r="571" spans="6:26" ht="18" customHeight="1" x14ac:dyDescent="0.3">
      <c r="F571" s="1">
        <v>2023</v>
      </c>
      <c r="G571" s="1" t="s">
        <v>42</v>
      </c>
      <c r="H571" s="1" t="s">
        <v>11</v>
      </c>
      <c r="I571" s="10" t="s">
        <v>11</v>
      </c>
      <c r="J571" s="9">
        <v>2</v>
      </c>
      <c r="K571" s="9">
        <v>6600</v>
      </c>
      <c r="L571" s="9">
        <v>7392</v>
      </c>
      <c r="M571" s="8">
        <v>1320</v>
      </c>
      <c r="N571" s="7" t="s">
        <v>10</v>
      </c>
      <c r="P571" s="4" t="s">
        <v>100</v>
      </c>
      <c r="Q571" s="4">
        <v>2020</v>
      </c>
      <c r="R571" s="4" t="s">
        <v>40</v>
      </c>
      <c r="S571" s="4" t="s">
        <v>104</v>
      </c>
      <c r="T571" s="4" t="s">
        <v>106</v>
      </c>
      <c r="U571" s="4" t="s">
        <v>107</v>
      </c>
      <c r="V571" s="4" t="s">
        <v>103</v>
      </c>
      <c r="W571" s="4" t="s">
        <v>96</v>
      </c>
      <c r="X571" s="4" t="s">
        <v>108</v>
      </c>
      <c r="Y571" s="4">
        <v>163</v>
      </c>
      <c r="Z571" s="4">
        <v>233.09</v>
      </c>
    </row>
    <row r="572" spans="6:26" ht="18" customHeight="1" x14ac:dyDescent="0.3">
      <c r="F572" s="1">
        <v>2023</v>
      </c>
      <c r="G572" s="1" t="s">
        <v>41</v>
      </c>
      <c r="H572" s="1" t="s">
        <v>30</v>
      </c>
      <c r="I572" s="11" t="s">
        <v>31</v>
      </c>
      <c r="J572" s="8">
        <v>3566</v>
      </c>
      <c r="K572" s="8">
        <v>4577.3</v>
      </c>
      <c r="L572" s="8">
        <v>5126.576</v>
      </c>
      <c r="M572" s="8">
        <v>915.46</v>
      </c>
      <c r="N572" s="7" t="s">
        <v>10</v>
      </c>
      <c r="P572" s="4" t="s">
        <v>98</v>
      </c>
      <c r="Q572" s="4">
        <v>2020</v>
      </c>
      <c r="R572" s="4" t="s">
        <v>40</v>
      </c>
      <c r="S572" s="4" t="s">
        <v>104</v>
      </c>
      <c r="T572" s="4" t="s">
        <v>106</v>
      </c>
      <c r="U572" s="4" t="s">
        <v>107</v>
      </c>
      <c r="V572" s="4" t="s">
        <v>103</v>
      </c>
      <c r="W572" s="4" t="s">
        <v>96</v>
      </c>
      <c r="X572" s="4" t="s">
        <v>108</v>
      </c>
      <c r="Y572" s="4">
        <v>205</v>
      </c>
      <c r="Z572" s="4">
        <v>293.14999999999998</v>
      </c>
    </row>
    <row r="573" spans="6:26" ht="18" customHeight="1" x14ac:dyDescent="0.3">
      <c r="F573" s="1">
        <v>2023</v>
      </c>
      <c r="G573" s="1" t="s">
        <v>41</v>
      </c>
      <c r="H573" s="1" t="s">
        <v>30</v>
      </c>
      <c r="I573" s="11" t="s">
        <v>29</v>
      </c>
      <c r="J573" s="8">
        <v>2498</v>
      </c>
      <c r="K573" s="8">
        <v>8000</v>
      </c>
      <c r="L573" s="8">
        <v>8960</v>
      </c>
      <c r="M573" s="8">
        <v>1600</v>
      </c>
      <c r="N573" s="7" t="s">
        <v>10</v>
      </c>
      <c r="P573" s="4" t="s">
        <v>100</v>
      </c>
      <c r="Q573" s="4">
        <v>2020</v>
      </c>
      <c r="R573" s="4" t="s">
        <v>40</v>
      </c>
      <c r="S573" s="4" t="s">
        <v>104</v>
      </c>
      <c r="T573" s="4" t="s">
        <v>106</v>
      </c>
      <c r="U573" s="4" t="s">
        <v>107</v>
      </c>
      <c r="V573" s="4" t="s">
        <v>103</v>
      </c>
      <c r="W573" s="4" t="s">
        <v>96</v>
      </c>
      <c r="X573" s="4" t="s">
        <v>108</v>
      </c>
      <c r="Y573" s="4">
        <v>133</v>
      </c>
      <c r="Z573" s="4">
        <v>190.19</v>
      </c>
    </row>
    <row r="574" spans="6:26" ht="18" customHeight="1" x14ac:dyDescent="0.3">
      <c r="F574" s="1">
        <v>2023</v>
      </c>
      <c r="G574" s="1" t="s">
        <v>41</v>
      </c>
      <c r="H574" s="1" t="s">
        <v>16</v>
      </c>
      <c r="I574" s="11" t="s">
        <v>28</v>
      </c>
      <c r="J574" s="8">
        <v>1245</v>
      </c>
      <c r="K574" s="8">
        <v>4577.2</v>
      </c>
      <c r="L574" s="8">
        <v>5126.4639999999999</v>
      </c>
      <c r="M574" s="8">
        <v>915.44</v>
      </c>
      <c r="N574" s="7" t="s">
        <v>10</v>
      </c>
      <c r="P574" s="4" t="s">
        <v>98</v>
      </c>
      <c r="Q574" s="4">
        <v>2020</v>
      </c>
      <c r="R574" s="4" t="s">
        <v>40</v>
      </c>
      <c r="S574" s="4" t="s">
        <v>104</v>
      </c>
      <c r="T574" s="4" t="s">
        <v>106</v>
      </c>
      <c r="U574" s="4" t="s">
        <v>107</v>
      </c>
      <c r="V574" s="4" t="s">
        <v>103</v>
      </c>
      <c r="W574" s="4" t="s">
        <v>96</v>
      </c>
      <c r="X574" s="4" t="s">
        <v>108</v>
      </c>
      <c r="Y574" s="4">
        <v>821</v>
      </c>
      <c r="Z574" s="4">
        <v>1174.03</v>
      </c>
    </row>
    <row r="575" spans="6:26" ht="18" customHeight="1" x14ac:dyDescent="0.3">
      <c r="F575" s="1">
        <v>2023</v>
      </c>
      <c r="G575" s="1" t="s">
        <v>41</v>
      </c>
      <c r="H575" s="1" t="s">
        <v>25</v>
      </c>
      <c r="I575" s="10" t="s">
        <v>27</v>
      </c>
      <c r="J575" s="9">
        <v>644</v>
      </c>
      <c r="K575" s="9">
        <v>10000</v>
      </c>
      <c r="L575" s="9">
        <v>6432.72</v>
      </c>
      <c r="M575" s="8">
        <v>2000</v>
      </c>
      <c r="N575" s="7" t="s">
        <v>10</v>
      </c>
      <c r="P575" s="4" t="s">
        <v>98</v>
      </c>
      <c r="Q575" s="4">
        <v>2020</v>
      </c>
      <c r="R575" s="4" t="s">
        <v>40</v>
      </c>
      <c r="S575" s="4" t="s">
        <v>104</v>
      </c>
      <c r="T575" s="4" t="s">
        <v>106</v>
      </c>
      <c r="U575" s="4" t="s">
        <v>107</v>
      </c>
      <c r="V575" s="4" t="s">
        <v>103</v>
      </c>
      <c r="W575" s="4" t="s">
        <v>96</v>
      </c>
      <c r="X575" s="4" t="s">
        <v>108</v>
      </c>
      <c r="Y575" s="4">
        <v>854</v>
      </c>
      <c r="Z575" s="4">
        <v>1221.22</v>
      </c>
    </row>
    <row r="576" spans="6:26" ht="18" customHeight="1" x14ac:dyDescent="0.3">
      <c r="F576" s="1">
        <v>2023</v>
      </c>
      <c r="G576" s="1" t="s">
        <v>41</v>
      </c>
      <c r="H576" s="1" t="s">
        <v>23</v>
      </c>
      <c r="I576" s="10" t="s">
        <v>26</v>
      </c>
      <c r="J576" s="9">
        <v>643</v>
      </c>
      <c r="K576" s="9">
        <v>7000</v>
      </c>
      <c r="L576" s="9">
        <v>7840</v>
      </c>
      <c r="M576" s="8">
        <v>1400</v>
      </c>
      <c r="N576" s="7" t="s">
        <v>10</v>
      </c>
      <c r="P576" s="4" t="s">
        <v>100</v>
      </c>
      <c r="Q576" s="4">
        <v>2020</v>
      </c>
      <c r="R576" s="4" t="s">
        <v>40</v>
      </c>
      <c r="S576" s="4" t="s">
        <v>104</v>
      </c>
      <c r="T576" s="4" t="s">
        <v>106</v>
      </c>
      <c r="U576" s="4" t="s">
        <v>107</v>
      </c>
      <c r="V576" s="4" t="s">
        <v>103</v>
      </c>
      <c r="W576" s="4" t="s">
        <v>96</v>
      </c>
      <c r="X576" s="4" t="s">
        <v>108</v>
      </c>
      <c r="Y576" s="4">
        <v>131</v>
      </c>
      <c r="Z576" s="4">
        <v>187.32999999999998</v>
      </c>
    </row>
    <row r="577" spans="6:26" ht="18" customHeight="1" x14ac:dyDescent="0.3">
      <c r="F577" s="1">
        <v>2023</v>
      </c>
      <c r="G577" s="1" t="s">
        <v>41</v>
      </c>
      <c r="H577" s="1" t="s">
        <v>25</v>
      </c>
      <c r="I577" s="10" t="s">
        <v>24</v>
      </c>
      <c r="J577" s="9">
        <v>455</v>
      </c>
      <c r="K577" s="9">
        <v>4578.6000000000004</v>
      </c>
      <c r="L577" s="9">
        <v>5128.0320000000002</v>
      </c>
      <c r="M577" s="8">
        <v>915.72000000000014</v>
      </c>
      <c r="N577" s="7" t="s">
        <v>10</v>
      </c>
      <c r="P577" s="4" t="s">
        <v>91</v>
      </c>
      <c r="Q577" s="4">
        <v>2020</v>
      </c>
      <c r="R577" s="4" t="s">
        <v>36</v>
      </c>
      <c r="S577" s="4" t="s">
        <v>104</v>
      </c>
      <c r="T577" s="4" t="s">
        <v>106</v>
      </c>
      <c r="U577" s="4" t="s">
        <v>107</v>
      </c>
      <c r="V577" s="4" t="s">
        <v>103</v>
      </c>
      <c r="W577" s="4" t="s">
        <v>96</v>
      </c>
      <c r="X577" s="4" t="s">
        <v>108</v>
      </c>
      <c r="Y577" s="4">
        <v>140</v>
      </c>
      <c r="Z577" s="4">
        <v>200.2</v>
      </c>
    </row>
    <row r="578" spans="6:26" ht="18" customHeight="1" x14ac:dyDescent="0.3">
      <c r="F578" s="1">
        <v>2023</v>
      </c>
      <c r="G578" s="1" t="s">
        <v>41</v>
      </c>
      <c r="H578" s="1" t="s">
        <v>23</v>
      </c>
      <c r="I578" s="10" t="s">
        <v>22</v>
      </c>
      <c r="J578" s="12">
        <v>345</v>
      </c>
      <c r="K578" s="12">
        <v>7000</v>
      </c>
      <c r="L578" s="12">
        <v>7840</v>
      </c>
      <c r="M578" s="8">
        <v>1400</v>
      </c>
      <c r="N578" s="7" t="s">
        <v>10</v>
      </c>
      <c r="P578" s="4" t="s">
        <v>91</v>
      </c>
      <c r="Q578" s="4">
        <v>2020</v>
      </c>
      <c r="R578" s="4" t="s">
        <v>36</v>
      </c>
      <c r="S578" s="4" t="s">
        <v>104</v>
      </c>
      <c r="T578" s="4" t="s">
        <v>106</v>
      </c>
      <c r="U578" s="4" t="s">
        <v>107</v>
      </c>
      <c r="V578" s="4" t="s">
        <v>103</v>
      </c>
      <c r="W578" s="4" t="s">
        <v>96</v>
      </c>
      <c r="X578" s="4" t="s">
        <v>108</v>
      </c>
      <c r="Y578" s="4">
        <v>188</v>
      </c>
      <c r="Z578" s="4">
        <v>268.84000000000003</v>
      </c>
    </row>
    <row r="579" spans="6:26" ht="18" customHeight="1" x14ac:dyDescent="0.3">
      <c r="F579" s="1">
        <v>2023</v>
      </c>
      <c r="G579" s="1" t="s">
        <v>41</v>
      </c>
      <c r="H579" s="1" t="s">
        <v>16</v>
      </c>
      <c r="I579" s="11" t="s">
        <v>21</v>
      </c>
      <c r="J579" s="8">
        <v>122</v>
      </c>
      <c r="K579" s="8">
        <v>100</v>
      </c>
      <c r="L579" s="8">
        <v>112</v>
      </c>
      <c r="M579" s="8">
        <v>20</v>
      </c>
      <c r="N579" s="7" t="s">
        <v>10</v>
      </c>
      <c r="P579" s="4" t="s">
        <v>100</v>
      </c>
      <c r="Q579" s="4">
        <v>2020</v>
      </c>
      <c r="R579" s="4" t="s">
        <v>36</v>
      </c>
      <c r="S579" s="4" t="s">
        <v>104</v>
      </c>
      <c r="T579" s="4" t="s">
        <v>106</v>
      </c>
      <c r="U579" s="4" t="s">
        <v>107</v>
      </c>
      <c r="V579" s="4" t="s">
        <v>103</v>
      </c>
      <c r="W579" s="4" t="s">
        <v>96</v>
      </c>
      <c r="X579" s="4" t="s">
        <v>108</v>
      </c>
      <c r="Y579" s="4">
        <v>356</v>
      </c>
      <c r="Z579" s="4">
        <v>509.08</v>
      </c>
    </row>
    <row r="580" spans="6:26" ht="18" customHeight="1" x14ac:dyDescent="0.3">
      <c r="F580" s="1">
        <v>2023</v>
      </c>
      <c r="G580" s="1" t="s">
        <v>41</v>
      </c>
      <c r="H580" s="1" t="s">
        <v>14</v>
      </c>
      <c r="I580" s="10" t="s">
        <v>20</v>
      </c>
      <c r="J580" s="9">
        <v>78</v>
      </c>
      <c r="K580" s="9">
        <v>2288.6</v>
      </c>
      <c r="L580" s="9">
        <v>5126.4639999999999</v>
      </c>
      <c r="M580" s="8">
        <v>457.72</v>
      </c>
      <c r="N580" s="7" t="s">
        <v>10</v>
      </c>
      <c r="P580" s="4" t="s">
        <v>91</v>
      </c>
      <c r="Q580" s="4">
        <v>2020</v>
      </c>
      <c r="R580" s="4" t="s">
        <v>36</v>
      </c>
      <c r="S580" s="4" t="s">
        <v>104</v>
      </c>
      <c r="T580" s="4" t="s">
        <v>106</v>
      </c>
      <c r="U580" s="4" t="s">
        <v>107</v>
      </c>
      <c r="V580" s="4" t="s">
        <v>103</v>
      </c>
      <c r="W580" s="4" t="s">
        <v>96</v>
      </c>
      <c r="X580" s="4" t="s">
        <v>108</v>
      </c>
      <c r="Y580" s="4">
        <v>184</v>
      </c>
      <c r="Z580" s="4">
        <v>263.12</v>
      </c>
    </row>
    <row r="581" spans="6:26" ht="18" customHeight="1" x14ac:dyDescent="0.3">
      <c r="F581" s="1">
        <v>2023</v>
      </c>
      <c r="G581" s="1" t="s">
        <v>41</v>
      </c>
      <c r="H581" s="1" t="s">
        <v>14</v>
      </c>
      <c r="I581" s="10" t="s">
        <v>19</v>
      </c>
      <c r="J581" s="9">
        <v>76</v>
      </c>
      <c r="K581" s="9">
        <v>2288.4499999999998</v>
      </c>
      <c r="L581" s="9">
        <v>5126.1279999999997</v>
      </c>
      <c r="M581" s="8">
        <v>457.69</v>
      </c>
      <c r="N581" s="7" t="s">
        <v>10</v>
      </c>
      <c r="P581" s="4" t="s">
        <v>98</v>
      </c>
      <c r="Q581" s="4">
        <v>2020</v>
      </c>
      <c r="R581" s="4" t="s">
        <v>36</v>
      </c>
      <c r="S581" s="4" t="s">
        <v>104</v>
      </c>
      <c r="T581" s="4" t="s">
        <v>106</v>
      </c>
      <c r="U581" s="4" t="s">
        <v>107</v>
      </c>
      <c r="V581" s="4" t="s">
        <v>103</v>
      </c>
      <c r="W581" s="4" t="s">
        <v>96</v>
      </c>
      <c r="X581" s="4" t="s">
        <v>108</v>
      </c>
      <c r="Y581" s="4">
        <v>358</v>
      </c>
      <c r="Z581" s="4">
        <v>511.94</v>
      </c>
    </row>
    <row r="582" spans="6:26" ht="18" customHeight="1" x14ac:dyDescent="0.3">
      <c r="F582" s="1">
        <v>2023</v>
      </c>
      <c r="G582" s="1" t="s">
        <v>41</v>
      </c>
      <c r="H582" s="1" t="s">
        <v>14</v>
      </c>
      <c r="I582" s="10" t="s">
        <v>18</v>
      </c>
      <c r="J582" s="9">
        <v>46</v>
      </c>
      <c r="K582" s="9">
        <v>100</v>
      </c>
      <c r="L582" s="9">
        <v>224</v>
      </c>
      <c r="M582" s="8">
        <v>20</v>
      </c>
      <c r="N582" s="7" t="s">
        <v>10</v>
      </c>
      <c r="P582" s="4" t="s">
        <v>102</v>
      </c>
      <c r="Q582" s="4">
        <v>2020</v>
      </c>
      <c r="R582" s="4" t="s">
        <v>36</v>
      </c>
      <c r="S582" s="4" t="s">
        <v>104</v>
      </c>
      <c r="T582" s="4" t="s">
        <v>106</v>
      </c>
      <c r="U582" s="4" t="s">
        <v>107</v>
      </c>
      <c r="V582" s="4" t="s">
        <v>103</v>
      </c>
      <c r="W582" s="4" t="s">
        <v>96</v>
      </c>
      <c r="X582" s="4" t="s">
        <v>108</v>
      </c>
      <c r="Y582" s="4">
        <v>816</v>
      </c>
      <c r="Z582" s="4">
        <v>1166.8800000000001</v>
      </c>
    </row>
    <row r="583" spans="6:26" ht="18" customHeight="1" x14ac:dyDescent="0.3">
      <c r="F583" s="1">
        <v>2023</v>
      </c>
      <c r="G583" s="1" t="s">
        <v>41</v>
      </c>
      <c r="H583" s="1" t="s">
        <v>14</v>
      </c>
      <c r="I583" s="10" t="s">
        <v>17</v>
      </c>
      <c r="J583" s="9">
        <v>34</v>
      </c>
      <c r="K583" s="9">
        <v>2288.4</v>
      </c>
      <c r="L583" s="9">
        <v>5126.0160000000005</v>
      </c>
      <c r="M583" s="8">
        <v>457.68000000000006</v>
      </c>
      <c r="N583" s="7" t="s">
        <v>10</v>
      </c>
      <c r="P583" s="4" t="s">
        <v>100</v>
      </c>
      <c r="Q583" s="4">
        <v>2020</v>
      </c>
      <c r="R583" s="4" t="s">
        <v>36</v>
      </c>
      <c r="S583" s="4" t="s">
        <v>104</v>
      </c>
      <c r="T583" s="4" t="s">
        <v>106</v>
      </c>
      <c r="U583" s="4" t="s">
        <v>107</v>
      </c>
      <c r="V583" s="4" t="s">
        <v>103</v>
      </c>
      <c r="W583" s="4" t="s">
        <v>96</v>
      </c>
      <c r="X583" s="4" t="s">
        <v>108</v>
      </c>
      <c r="Y583" s="4">
        <v>849</v>
      </c>
      <c r="Z583" s="4">
        <v>1214.07</v>
      </c>
    </row>
    <row r="584" spans="6:26" ht="18" customHeight="1" x14ac:dyDescent="0.3">
      <c r="F584" s="1">
        <v>2023</v>
      </c>
      <c r="G584" s="1" t="s">
        <v>41</v>
      </c>
      <c r="H584" s="1" t="s">
        <v>16</v>
      </c>
      <c r="I584" s="11" t="s">
        <v>15</v>
      </c>
      <c r="J584" s="8">
        <v>7</v>
      </c>
      <c r="K584" s="8">
        <v>200</v>
      </c>
      <c r="L584" s="8">
        <v>224</v>
      </c>
      <c r="M584" s="8">
        <v>40</v>
      </c>
      <c r="N584" s="7" t="s">
        <v>10</v>
      </c>
      <c r="P584" s="4" t="s">
        <v>91</v>
      </c>
      <c r="Q584" s="4">
        <v>2020</v>
      </c>
      <c r="R584" s="4" t="s">
        <v>36</v>
      </c>
      <c r="S584" s="4" t="s">
        <v>104</v>
      </c>
      <c r="T584" s="4" t="s">
        <v>106</v>
      </c>
      <c r="U584" s="4" t="s">
        <v>107</v>
      </c>
      <c r="V584" s="4" t="s">
        <v>103</v>
      </c>
      <c r="W584" s="4" t="s">
        <v>96</v>
      </c>
      <c r="X584" s="4" t="s">
        <v>108</v>
      </c>
      <c r="Y584" s="4">
        <v>902</v>
      </c>
      <c r="Z584" s="4">
        <v>1289.8600000000001</v>
      </c>
    </row>
    <row r="585" spans="6:26" ht="18" customHeight="1" x14ac:dyDescent="0.3">
      <c r="F585" s="1">
        <v>2023</v>
      </c>
      <c r="G585" s="1" t="s">
        <v>41</v>
      </c>
      <c r="H585" s="1" t="s">
        <v>14</v>
      </c>
      <c r="I585" s="10" t="s">
        <v>13</v>
      </c>
      <c r="J585" s="9">
        <v>3</v>
      </c>
      <c r="K585" s="9">
        <v>2288.65</v>
      </c>
      <c r="L585" s="9">
        <v>5126.576</v>
      </c>
      <c r="M585" s="8">
        <v>457.73</v>
      </c>
      <c r="N585" s="7" t="s">
        <v>10</v>
      </c>
      <c r="P585" s="4" t="s">
        <v>91</v>
      </c>
      <c r="Q585" s="4">
        <v>2020</v>
      </c>
      <c r="R585" s="4" t="s">
        <v>36</v>
      </c>
      <c r="S585" s="4" t="s">
        <v>104</v>
      </c>
      <c r="T585" s="4" t="s">
        <v>106</v>
      </c>
      <c r="U585" s="4" t="s">
        <v>107</v>
      </c>
      <c r="V585" s="4" t="s">
        <v>103</v>
      </c>
      <c r="W585" s="4" t="s">
        <v>96</v>
      </c>
      <c r="X585" s="4" t="s">
        <v>108</v>
      </c>
      <c r="Y585" s="4">
        <v>855</v>
      </c>
      <c r="Z585" s="4">
        <v>526.24</v>
      </c>
    </row>
    <row r="586" spans="6:26" ht="18" customHeight="1" x14ac:dyDescent="0.3">
      <c r="F586" s="1">
        <v>2023</v>
      </c>
      <c r="G586" s="1" t="s">
        <v>41</v>
      </c>
      <c r="H586" s="1" t="s">
        <v>11</v>
      </c>
      <c r="I586" s="10" t="s">
        <v>11</v>
      </c>
      <c r="J586" s="9">
        <v>2</v>
      </c>
      <c r="K586" s="9">
        <v>6600</v>
      </c>
      <c r="L586" s="9">
        <v>7392</v>
      </c>
      <c r="M586" s="8">
        <v>1320</v>
      </c>
      <c r="N586" s="7" t="s">
        <v>10</v>
      </c>
      <c r="P586" s="4" t="s">
        <v>102</v>
      </c>
      <c r="Q586" s="4">
        <v>2020</v>
      </c>
      <c r="R586" s="4" t="s">
        <v>36</v>
      </c>
      <c r="S586" s="4" t="s">
        <v>104</v>
      </c>
      <c r="T586" s="4" t="s">
        <v>106</v>
      </c>
      <c r="U586" s="4" t="s">
        <v>107</v>
      </c>
      <c r="V586" s="4" t="s">
        <v>103</v>
      </c>
      <c r="W586" s="4" t="s">
        <v>96</v>
      </c>
      <c r="X586" s="4" t="s">
        <v>108</v>
      </c>
      <c r="Y586" s="4">
        <v>357</v>
      </c>
      <c r="Z586" s="4">
        <v>510.51</v>
      </c>
    </row>
    <row r="587" spans="6:26" ht="18" customHeight="1" x14ac:dyDescent="0.3">
      <c r="F587" s="1">
        <v>2023</v>
      </c>
      <c r="G587" s="1" t="s">
        <v>40</v>
      </c>
      <c r="H587" s="1" t="s">
        <v>30</v>
      </c>
      <c r="I587" s="11" t="s">
        <v>31</v>
      </c>
      <c r="J587" s="8">
        <v>3566</v>
      </c>
      <c r="K587" s="8">
        <v>4577.3</v>
      </c>
      <c r="L587" s="8">
        <v>5126.576</v>
      </c>
      <c r="M587" s="8">
        <v>915.46</v>
      </c>
      <c r="N587" s="7" t="s">
        <v>10</v>
      </c>
      <c r="P587" s="4" t="s">
        <v>98</v>
      </c>
      <c r="Q587" s="4">
        <v>2020</v>
      </c>
      <c r="R587" s="4" t="s">
        <v>36</v>
      </c>
      <c r="S587" s="4" t="s">
        <v>104</v>
      </c>
      <c r="T587" s="4" t="s">
        <v>106</v>
      </c>
      <c r="U587" s="4" t="s">
        <v>107</v>
      </c>
      <c r="V587" s="4" t="s">
        <v>103</v>
      </c>
      <c r="W587" s="4" t="s">
        <v>96</v>
      </c>
      <c r="X587" s="4" t="s">
        <v>108</v>
      </c>
      <c r="Y587" s="4">
        <v>139</v>
      </c>
      <c r="Z587" s="4">
        <v>198.76999999999998</v>
      </c>
    </row>
    <row r="588" spans="6:26" ht="18" customHeight="1" x14ac:dyDescent="0.3">
      <c r="F588" s="1">
        <v>2023</v>
      </c>
      <c r="G588" s="1" t="s">
        <v>40</v>
      </c>
      <c r="H588" s="1" t="s">
        <v>30</v>
      </c>
      <c r="I588" s="11" t="s">
        <v>29</v>
      </c>
      <c r="J588" s="8">
        <v>2498</v>
      </c>
      <c r="K588" s="8">
        <v>8000</v>
      </c>
      <c r="L588" s="8">
        <v>8960</v>
      </c>
      <c r="M588" s="8">
        <v>1600</v>
      </c>
      <c r="N588" s="7" t="s">
        <v>33</v>
      </c>
      <c r="P588" s="4" t="s">
        <v>101</v>
      </c>
      <c r="Q588" s="4">
        <v>2020</v>
      </c>
      <c r="R588" s="4" t="s">
        <v>36</v>
      </c>
      <c r="S588" s="4" t="s">
        <v>104</v>
      </c>
      <c r="T588" s="4" t="s">
        <v>106</v>
      </c>
      <c r="U588" s="4" t="s">
        <v>107</v>
      </c>
      <c r="V588" s="4" t="s">
        <v>103</v>
      </c>
      <c r="W588" s="4" t="s">
        <v>96</v>
      </c>
      <c r="X588" s="4" t="s">
        <v>108</v>
      </c>
      <c r="Y588" s="4">
        <v>187</v>
      </c>
      <c r="Z588" s="4">
        <v>267.40999999999997</v>
      </c>
    </row>
    <row r="589" spans="6:26" ht="18" customHeight="1" x14ac:dyDescent="0.3">
      <c r="F589" s="1">
        <v>2023</v>
      </c>
      <c r="G589" s="1" t="s">
        <v>40</v>
      </c>
      <c r="H589" s="1" t="s">
        <v>16</v>
      </c>
      <c r="I589" s="11" t="s">
        <v>28</v>
      </c>
      <c r="J589" s="8">
        <v>1245</v>
      </c>
      <c r="K589" s="8">
        <v>4577.2</v>
      </c>
      <c r="L589" s="8">
        <v>5126.4639999999999</v>
      </c>
      <c r="M589" s="8">
        <v>915.44</v>
      </c>
      <c r="N589" s="7" t="s">
        <v>33</v>
      </c>
      <c r="P589" s="4" t="s">
        <v>100</v>
      </c>
      <c r="Q589" s="4">
        <v>2020</v>
      </c>
      <c r="R589" s="4" t="s">
        <v>36</v>
      </c>
      <c r="S589" s="4" t="s">
        <v>104</v>
      </c>
      <c r="T589" s="4" t="s">
        <v>106</v>
      </c>
      <c r="U589" s="4" t="s">
        <v>107</v>
      </c>
      <c r="V589" s="4" t="s">
        <v>103</v>
      </c>
      <c r="W589" s="4" t="s">
        <v>96</v>
      </c>
      <c r="X589" s="4" t="s">
        <v>108</v>
      </c>
      <c r="Y589" s="4">
        <v>825</v>
      </c>
      <c r="Z589" s="4">
        <v>1179.75</v>
      </c>
    </row>
    <row r="590" spans="6:26" ht="18" customHeight="1" x14ac:dyDescent="0.3">
      <c r="F590" s="1">
        <v>2023</v>
      </c>
      <c r="G590" s="1" t="s">
        <v>40</v>
      </c>
      <c r="H590" s="1" t="s">
        <v>25</v>
      </c>
      <c r="I590" s="10" t="s">
        <v>27</v>
      </c>
      <c r="J590" s="9">
        <v>644</v>
      </c>
      <c r="K590" s="9">
        <v>15000</v>
      </c>
      <c r="L590" s="9">
        <v>6432.72</v>
      </c>
      <c r="M590" s="8">
        <v>3000</v>
      </c>
      <c r="N590" s="7" t="s">
        <v>33</v>
      </c>
      <c r="P590" s="4" t="s">
        <v>98</v>
      </c>
      <c r="Q590" s="4">
        <v>2020</v>
      </c>
      <c r="R590" s="4" t="s">
        <v>36</v>
      </c>
      <c r="S590" s="4" t="s">
        <v>104</v>
      </c>
      <c r="T590" s="4" t="s">
        <v>106</v>
      </c>
      <c r="U590" s="4" t="s">
        <v>107</v>
      </c>
      <c r="V590" s="4" t="s">
        <v>103</v>
      </c>
      <c r="W590" s="4" t="s">
        <v>96</v>
      </c>
      <c r="X590" s="4" t="s">
        <v>108</v>
      </c>
      <c r="Y590" s="4">
        <v>858</v>
      </c>
      <c r="Z590" s="4">
        <v>1226.94</v>
      </c>
    </row>
    <row r="591" spans="6:26" ht="18" customHeight="1" x14ac:dyDescent="0.3">
      <c r="F591" s="1">
        <v>2023</v>
      </c>
      <c r="G591" s="1" t="s">
        <v>40</v>
      </c>
      <c r="H591" s="1" t="s">
        <v>23</v>
      </c>
      <c r="I591" s="10" t="s">
        <v>26</v>
      </c>
      <c r="J591" s="9">
        <v>643</v>
      </c>
      <c r="K591" s="9">
        <v>7000</v>
      </c>
      <c r="L591" s="9">
        <v>7840</v>
      </c>
      <c r="M591" s="8">
        <v>1400</v>
      </c>
      <c r="N591" s="7" t="s">
        <v>33</v>
      </c>
      <c r="P591" s="4" t="s">
        <v>91</v>
      </c>
      <c r="Q591" s="4">
        <v>2020</v>
      </c>
      <c r="R591" s="4" t="s">
        <v>36</v>
      </c>
      <c r="S591" s="4" t="s">
        <v>104</v>
      </c>
      <c r="T591" s="4" t="s">
        <v>106</v>
      </c>
      <c r="U591" s="4" t="s">
        <v>107</v>
      </c>
      <c r="V591" s="4" t="s">
        <v>103</v>
      </c>
      <c r="W591" s="4" t="s">
        <v>96</v>
      </c>
      <c r="X591" s="4" t="s">
        <v>108</v>
      </c>
      <c r="Y591" s="4">
        <v>359</v>
      </c>
      <c r="Z591" s="4">
        <v>513.37</v>
      </c>
    </row>
    <row r="592" spans="6:26" ht="18" customHeight="1" x14ac:dyDescent="0.3">
      <c r="F592" s="1">
        <v>2023</v>
      </c>
      <c r="G592" s="1" t="s">
        <v>40</v>
      </c>
      <c r="H592" s="1" t="s">
        <v>25</v>
      </c>
      <c r="I592" s="10" t="s">
        <v>24</v>
      </c>
      <c r="J592" s="9">
        <v>455</v>
      </c>
      <c r="K592" s="9">
        <v>14000</v>
      </c>
      <c r="L592" s="9">
        <v>5128.0320000000002</v>
      </c>
      <c r="M592" s="8">
        <v>2800</v>
      </c>
      <c r="N592" s="7" t="s">
        <v>33</v>
      </c>
      <c r="P592" s="4" t="s">
        <v>102</v>
      </c>
      <c r="Q592" s="4">
        <v>2020</v>
      </c>
      <c r="R592" s="4" t="s">
        <v>12</v>
      </c>
      <c r="S592" s="4" t="s">
        <v>104</v>
      </c>
      <c r="T592" s="4" t="s">
        <v>106</v>
      </c>
      <c r="U592" s="4" t="s">
        <v>107</v>
      </c>
      <c r="V592" s="4" t="s">
        <v>103</v>
      </c>
      <c r="W592" s="4" t="s">
        <v>96</v>
      </c>
      <c r="X592" s="4" t="s">
        <v>108</v>
      </c>
      <c r="Y592" s="4">
        <v>362</v>
      </c>
      <c r="Z592" s="4">
        <v>517.66</v>
      </c>
    </row>
    <row r="593" spans="6:26" ht="18" customHeight="1" x14ac:dyDescent="0.3">
      <c r="F593" s="1">
        <v>2023</v>
      </c>
      <c r="G593" s="1" t="s">
        <v>40</v>
      </c>
      <c r="H593" s="1" t="s">
        <v>23</v>
      </c>
      <c r="I593" s="10" t="s">
        <v>22</v>
      </c>
      <c r="J593" s="12">
        <v>345</v>
      </c>
      <c r="K593" s="12">
        <v>7000</v>
      </c>
      <c r="L593" s="12">
        <v>7840</v>
      </c>
      <c r="M593" s="8">
        <v>1400</v>
      </c>
      <c r="N593" s="7" t="s">
        <v>33</v>
      </c>
      <c r="P593" s="4" t="s">
        <v>100</v>
      </c>
      <c r="Q593" s="4">
        <v>2020</v>
      </c>
      <c r="R593" s="4" t="s">
        <v>12</v>
      </c>
      <c r="S593" s="4" t="s">
        <v>104</v>
      </c>
      <c r="T593" s="4" t="s">
        <v>106</v>
      </c>
      <c r="U593" s="4" t="s">
        <v>107</v>
      </c>
      <c r="V593" s="4" t="s">
        <v>103</v>
      </c>
      <c r="W593" s="4" t="s">
        <v>96</v>
      </c>
      <c r="X593" s="4" t="s">
        <v>108</v>
      </c>
      <c r="Y593" s="4">
        <v>164</v>
      </c>
      <c r="Z593" s="4">
        <v>234.51999999999998</v>
      </c>
    </row>
    <row r="594" spans="6:26" ht="18" customHeight="1" x14ac:dyDescent="0.3">
      <c r="F594" s="1">
        <v>2023</v>
      </c>
      <c r="G594" s="1" t="s">
        <v>40</v>
      </c>
      <c r="H594" s="1" t="s">
        <v>16</v>
      </c>
      <c r="I594" s="11" t="s">
        <v>21</v>
      </c>
      <c r="J594" s="8">
        <v>122</v>
      </c>
      <c r="K594" s="8">
        <v>100</v>
      </c>
      <c r="L594" s="8">
        <v>112</v>
      </c>
      <c r="M594" s="8">
        <v>20</v>
      </c>
      <c r="N594" s="7" t="s">
        <v>33</v>
      </c>
      <c r="P594" s="4" t="s">
        <v>98</v>
      </c>
      <c r="Q594" s="4">
        <v>2020</v>
      </c>
      <c r="R594" s="4" t="s">
        <v>12</v>
      </c>
      <c r="S594" s="4" t="s">
        <v>104</v>
      </c>
      <c r="T594" s="4" t="s">
        <v>106</v>
      </c>
      <c r="U594" s="4" t="s">
        <v>107</v>
      </c>
      <c r="V594" s="4" t="s">
        <v>103</v>
      </c>
      <c r="W594" s="4" t="s">
        <v>96</v>
      </c>
      <c r="X594" s="4" t="s">
        <v>108</v>
      </c>
      <c r="Y594" s="4">
        <v>338</v>
      </c>
      <c r="Z594" s="4">
        <v>483.34000000000003</v>
      </c>
    </row>
    <row r="595" spans="6:26" ht="18" customHeight="1" x14ac:dyDescent="0.3">
      <c r="F595" s="1">
        <v>2023</v>
      </c>
      <c r="G595" s="1" t="s">
        <v>40</v>
      </c>
      <c r="H595" s="1" t="s">
        <v>14</v>
      </c>
      <c r="I595" s="10" t="s">
        <v>20</v>
      </c>
      <c r="J595" s="9">
        <v>78</v>
      </c>
      <c r="K595" s="9">
        <v>2288.6</v>
      </c>
      <c r="L595" s="9">
        <v>5126.4639999999999</v>
      </c>
      <c r="M595" s="8">
        <v>457.72</v>
      </c>
      <c r="N595" s="7" t="s">
        <v>33</v>
      </c>
      <c r="P595" s="4" t="s">
        <v>101</v>
      </c>
      <c r="Q595" s="4">
        <v>2020</v>
      </c>
      <c r="R595" s="4" t="s">
        <v>12</v>
      </c>
      <c r="S595" s="4" t="s">
        <v>104</v>
      </c>
      <c r="T595" s="4" t="s">
        <v>106</v>
      </c>
      <c r="U595" s="4" t="s">
        <v>107</v>
      </c>
      <c r="V595" s="4" t="s">
        <v>103</v>
      </c>
      <c r="W595" s="4" t="s">
        <v>96</v>
      </c>
      <c r="X595" s="4" t="s">
        <v>108</v>
      </c>
      <c r="Y595" s="4">
        <v>364</v>
      </c>
      <c r="Z595" s="4">
        <v>520.52</v>
      </c>
    </row>
    <row r="596" spans="6:26" ht="18" customHeight="1" x14ac:dyDescent="0.3">
      <c r="F596" s="1">
        <v>2023</v>
      </c>
      <c r="G596" s="1" t="s">
        <v>40</v>
      </c>
      <c r="H596" s="1" t="s">
        <v>14</v>
      </c>
      <c r="I596" s="10" t="s">
        <v>19</v>
      </c>
      <c r="J596" s="9">
        <v>76</v>
      </c>
      <c r="K596" s="9">
        <v>2288.4499999999998</v>
      </c>
      <c r="L596" s="9">
        <v>5126.1279999999997</v>
      </c>
      <c r="M596" s="8">
        <v>457.69</v>
      </c>
      <c r="N596" s="7" t="s">
        <v>33</v>
      </c>
      <c r="P596" s="4" t="s">
        <v>91</v>
      </c>
      <c r="Q596" s="4">
        <v>2020</v>
      </c>
      <c r="R596" s="4" t="s">
        <v>12</v>
      </c>
      <c r="S596" s="4" t="s">
        <v>104</v>
      </c>
      <c r="T596" s="4" t="s">
        <v>106</v>
      </c>
      <c r="U596" s="4" t="s">
        <v>107</v>
      </c>
      <c r="V596" s="4" t="s">
        <v>103</v>
      </c>
      <c r="W596" s="4" t="s">
        <v>96</v>
      </c>
      <c r="X596" s="4" t="s">
        <v>108</v>
      </c>
      <c r="Y596" s="4">
        <v>166</v>
      </c>
      <c r="Z596" s="4">
        <v>237.38</v>
      </c>
    </row>
    <row r="597" spans="6:26" ht="18" customHeight="1" x14ac:dyDescent="0.3">
      <c r="F597" s="1">
        <v>2023</v>
      </c>
      <c r="G597" s="1" t="s">
        <v>40</v>
      </c>
      <c r="H597" s="1" t="s">
        <v>14</v>
      </c>
      <c r="I597" s="10" t="s">
        <v>18</v>
      </c>
      <c r="J597" s="9">
        <v>46</v>
      </c>
      <c r="K597" s="9">
        <v>100</v>
      </c>
      <c r="L597" s="9">
        <v>224</v>
      </c>
      <c r="M597" s="8">
        <v>20</v>
      </c>
      <c r="N597" s="7" t="s">
        <v>33</v>
      </c>
      <c r="P597" s="4" t="s">
        <v>91</v>
      </c>
      <c r="Q597" s="4">
        <v>2020</v>
      </c>
      <c r="R597" s="4" t="s">
        <v>12</v>
      </c>
      <c r="S597" s="4" t="s">
        <v>104</v>
      </c>
      <c r="T597" s="4" t="s">
        <v>106</v>
      </c>
      <c r="U597" s="4" t="s">
        <v>107</v>
      </c>
      <c r="V597" s="4" t="s">
        <v>103</v>
      </c>
      <c r="W597" s="4" t="s">
        <v>96</v>
      </c>
      <c r="X597" s="4" t="s">
        <v>108</v>
      </c>
      <c r="Y597" s="4">
        <v>819</v>
      </c>
      <c r="Z597" s="4">
        <v>1171.17</v>
      </c>
    </row>
    <row r="598" spans="6:26" ht="18" customHeight="1" x14ac:dyDescent="0.3">
      <c r="F598" s="1">
        <v>2023</v>
      </c>
      <c r="G598" s="1" t="s">
        <v>40</v>
      </c>
      <c r="H598" s="1" t="s">
        <v>14</v>
      </c>
      <c r="I598" s="10" t="s">
        <v>17</v>
      </c>
      <c r="J598" s="9">
        <v>34</v>
      </c>
      <c r="K598" s="9">
        <v>2288.4</v>
      </c>
      <c r="L598" s="9">
        <v>5126.0160000000005</v>
      </c>
      <c r="M598" s="8">
        <v>457.68000000000006</v>
      </c>
      <c r="N598" s="7" t="s">
        <v>33</v>
      </c>
      <c r="P598" s="4" t="s">
        <v>91</v>
      </c>
      <c r="Q598" s="4">
        <v>2020</v>
      </c>
      <c r="R598" s="4" t="s">
        <v>12</v>
      </c>
      <c r="S598" s="4" t="s">
        <v>104</v>
      </c>
      <c r="T598" s="4" t="s">
        <v>106</v>
      </c>
      <c r="U598" s="4" t="s">
        <v>107</v>
      </c>
      <c r="V598" s="4" t="s">
        <v>103</v>
      </c>
      <c r="W598" s="4" t="s">
        <v>96</v>
      </c>
      <c r="X598" s="4" t="s">
        <v>108</v>
      </c>
      <c r="Y598" s="4">
        <v>853</v>
      </c>
      <c r="Z598" s="4">
        <v>1219.79</v>
      </c>
    </row>
    <row r="599" spans="6:26" ht="18" customHeight="1" x14ac:dyDescent="0.3">
      <c r="F599" s="1">
        <v>2023</v>
      </c>
      <c r="G599" s="1" t="s">
        <v>40</v>
      </c>
      <c r="H599" s="1" t="s">
        <v>16</v>
      </c>
      <c r="I599" s="11" t="s">
        <v>15</v>
      </c>
      <c r="J599" s="8">
        <v>7</v>
      </c>
      <c r="K599" s="8">
        <v>200</v>
      </c>
      <c r="L599" s="8">
        <v>224</v>
      </c>
      <c r="M599" s="8">
        <v>40</v>
      </c>
      <c r="N599" s="7" t="s">
        <v>33</v>
      </c>
      <c r="P599" s="4" t="s">
        <v>101</v>
      </c>
      <c r="Q599" s="4">
        <v>2020</v>
      </c>
      <c r="R599" s="4" t="s">
        <v>12</v>
      </c>
      <c r="S599" s="4" t="s">
        <v>104</v>
      </c>
      <c r="T599" s="4" t="s">
        <v>106</v>
      </c>
      <c r="U599" s="4" t="s">
        <v>107</v>
      </c>
      <c r="V599" s="4" t="s">
        <v>103</v>
      </c>
      <c r="W599" s="4" t="s">
        <v>96</v>
      </c>
      <c r="X599" s="4" t="s">
        <v>108</v>
      </c>
      <c r="Y599" s="4">
        <v>906</v>
      </c>
      <c r="Z599" s="4">
        <v>1295.58</v>
      </c>
    </row>
    <row r="600" spans="6:26" ht="18" customHeight="1" x14ac:dyDescent="0.3">
      <c r="F600" s="1">
        <v>2023</v>
      </c>
      <c r="G600" s="1" t="s">
        <v>40</v>
      </c>
      <c r="H600" s="1" t="s">
        <v>14</v>
      </c>
      <c r="I600" s="10" t="s">
        <v>13</v>
      </c>
      <c r="J600" s="9">
        <v>3</v>
      </c>
      <c r="K600" s="9">
        <v>2288.65</v>
      </c>
      <c r="L600" s="9">
        <v>5126.576</v>
      </c>
      <c r="M600" s="8">
        <v>457.73</v>
      </c>
      <c r="N600" s="7" t="s">
        <v>33</v>
      </c>
      <c r="P600" s="4" t="s">
        <v>101</v>
      </c>
      <c r="Q600" s="4">
        <v>2020</v>
      </c>
      <c r="R600" s="4" t="s">
        <v>12</v>
      </c>
      <c r="S600" s="4" t="s">
        <v>104</v>
      </c>
      <c r="T600" s="4" t="s">
        <v>106</v>
      </c>
      <c r="U600" s="4" t="s">
        <v>107</v>
      </c>
      <c r="V600" s="4" t="s">
        <v>103</v>
      </c>
      <c r="W600" s="4" t="s">
        <v>96</v>
      </c>
      <c r="X600" s="4" t="s">
        <v>108</v>
      </c>
      <c r="Y600" s="4">
        <v>859</v>
      </c>
      <c r="Z600" s="4">
        <v>526.24</v>
      </c>
    </row>
    <row r="601" spans="6:26" ht="18" customHeight="1" x14ac:dyDescent="0.3">
      <c r="F601" s="1">
        <v>2023</v>
      </c>
      <c r="G601" s="1" t="s">
        <v>40</v>
      </c>
      <c r="H601" s="1" t="s">
        <v>11</v>
      </c>
      <c r="I601" s="10" t="s">
        <v>11</v>
      </c>
      <c r="J601" s="9">
        <v>2</v>
      </c>
      <c r="K601" s="9">
        <v>7920</v>
      </c>
      <c r="L601" s="9">
        <v>7392</v>
      </c>
      <c r="M601" s="8">
        <v>1584</v>
      </c>
      <c r="N601" s="7" t="s">
        <v>33</v>
      </c>
      <c r="P601" s="4" t="s">
        <v>91</v>
      </c>
      <c r="Q601" s="4">
        <v>2020</v>
      </c>
      <c r="R601" s="4" t="s">
        <v>12</v>
      </c>
      <c r="S601" s="4" t="s">
        <v>104</v>
      </c>
      <c r="T601" s="4" t="s">
        <v>106</v>
      </c>
      <c r="U601" s="4" t="s">
        <v>107</v>
      </c>
      <c r="V601" s="4" t="s">
        <v>103</v>
      </c>
      <c r="W601" s="4" t="s">
        <v>96</v>
      </c>
      <c r="X601" s="4" t="s">
        <v>108</v>
      </c>
      <c r="Y601" s="4">
        <v>165</v>
      </c>
      <c r="Z601" s="4">
        <v>526.24</v>
      </c>
    </row>
    <row r="602" spans="6:26" ht="18" customHeight="1" x14ac:dyDescent="0.3">
      <c r="F602" s="1">
        <v>2023</v>
      </c>
      <c r="G602" s="1" t="s">
        <v>39</v>
      </c>
      <c r="H602" s="1" t="s">
        <v>30</v>
      </c>
      <c r="I602" s="11" t="s">
        <v>31</v>
      </c>
      <c r="J602" s="8">
        <v>3566</v>
      </c>
      <c r="K602" s="8">
        <v>4577.3</v>
      </c>
      <c r="L602" s="8">
        <v>5126.576</v>
      </c>
      <c r="M602" s="8">
        <v>915.46</v>
      </c>
      <c r="N602" s="7" t="s">
        <v>33</v>
      </c>
      <c r="P602" s="4" t="s">
        <v>91</v>
      </c>
      <c r="Q602" s="4">
        <v>2020</v>
      </c>
      <c r="R602" s="4" t="s">
        <v>12</v>
      </c>
      <c r="S602" s="4" t="s">
        <v>104</v>
      </c>
      <c r="T602" s="4" t="s">
        <v>106</v>
      </c>
      <c r="U602" s="4" t="s">
        <v>107</v>
      </c>
      <c r="V602" s="4" t="s">
        <v>103</v>
      </c>
      <c r="W602" s="4" t="s">
        <v>96</v>
      </c>
      <c r="X602" s="4" t="s">
        <v>108</v>
      </c>
      <c r="Y602" s="4">
        <v>339</v>
      </c>
      <c r="Z602" s="4">
        <v>484.77</v>
      </c>
    </row>
    <row r="603" spans="6:26" ht="18" customHeight="1" x14ac:dyDescent="0.3">
      <c r="F603" s="1">
        <v>2023</v>
      </c>
      <c r="G603" s="1" t="s">
        <v>39</v>
      </c>
      <c r="H603" s="1" t="s">
        <v>30</v>
      </c>
      <c r="I603" s="11" t="s">
        <v>29</v>
      </c>
      <c r="J603" s="8">
        <v>2498</v>
      </c>
      <c r="K603" s="8">
        <v>8800</v>
      </c>
      <c r="L603" s="8">
        <v>8960</v>
      </c>
      <c r="M603" s="8">
        <v>1760</v>
      </c>
      <c r="N603" s="7" t="s">
        <v>33</v>
      </c>
      <c r="P603" s="4" t="s">
        <v>100</v>
      </c>
      <c r="Q603" s="4">
        <v>2020</v>
      </c>
      <c r="R603" s="4" t="s">
        <v>12</v>
      </c>
      <c r="S603" s="4" t="s">
        <v>104</v>
      </c>
      <c r="T603" s="4" t="s">
        <v>106</v>
      </c>
      <c r="U603" s="4" t="s">
        <v>107</v>
      </c>
      <c r="V603" s="4" t="s">
        <v>103</v>
      </c>
      <c r="W603" s="4" t="s">
        <v>96</v>
      </c>
      <c r="X603" s="4" t="s">
        <v>108</v>
      </c>
      <c r="Y603" s="4">
        <v>163</v>
      </c>
      <c r="Z603" s="4">
        <v>233.09</v>
      </c>
    </row>
    <row r="604" spans="6:26" ht="18" customHeight="1" x14ac:dyDescent="0.3">
      <c r="F604" s="1">
        <v>2023</v>
      </c>
      <c r="G604" s="1" t="s">
        <v>39</v>
      </c>
      <c r="H604" s="1" t="s">
        <v>16</v>
      </c>
      <c r="I604" s="11" t="s">
        <v>28</v>
      </c>
      <c r="J604" s="8">
        <v>1245</v>
      </c>
      <c r="K604" s="8">
        <v>5034.92</v>
      </c>
      <c r="L604" s="8">
        <v>5126.4639999999999</v>
      </c>
      <c r="M604" s="8">
        <v>1006.984</v>
      </c>
      <c r="N604" s="7" t="s">
        <v>33</v>
      </c>
      <c r="P604" s="4" t="s">
        <v>101</v>
      </c>
      <c r="Q604" s="4">
        <v>2020</v>
      </c>
      <c r="R604" s="4" t="s">
        <v>12</v>
      </c>
      <c r="S604" s="4" t="s">
        <v>104</v>
      </c>
      <c r="T604" s="4" t="s">
        <v>106</v>
      </c>
      <c r="U604" s="4" t="s">
        <v>107</v>
      </c>
      <c r="V604" s="4" t="s">
        <v>103</v>
      </c>
      <c r="W604" s="4" t="s">
        <v>96</v>
      </c>
      <c r="X604" s="4" t="s">
        <v>108</v>
      </c>
      <c r="Y604" s="4">
        <v>337</v>
      </c>
      <c r="Z604" s="4">
        <v>481.90999999999997</v>
      </c>
    </row>
    <row r="605" spans="6:26" ht="18" customHeight="1" x14ac:dyDescent="0.3">
      <c r="F605" s="1">
        <v>2023</v>
      </c>
      <c r="G605" s="1" t="s">
        <v>39</v>
      </c>
      <c r="H605" s="1" t="s">
        <v>25</v>
      </c>
      <c r="I605" s="10" t="s">
        <v>27</v>
      </c>
      <c r="J605" s="9">
        <v>644</v>
      </c>
      <c r="K605" s="9">
        <v>6317.85</v>
      </c>
      <c r="L605" s="9">
        <v>6432.72</v>
      </c>
      <c r="M605" s="8">
        <v>1263.5700000000002</v>
      </c>
      <c r="N605" s="7" t="s">
        <v>33</v>
      </c>
      <c r="P605" s="4" t="s">
        <v>98</v>
      </c>
      <c r="Q605" s="4">
        <v>2020</v>
      </c>
      <c r="R605" s="4" t="s">
        <v>12</v>
      </c>
      <c r="S605" s="4" t="s">
        <v>104</v>
      </c>
      <c r="T605" s="4" t="s">
        <v>106</v>
      </c>
      <c r="U605" s="4" t="s">
        <v>107</v>
      </c>
      <c r="V605" s="4" t="s">
        <v>103</v>
      </c>
      <c r="W605" s="4" t="s">
        <v>96</v>
      </c>
      <c r="X605" s="4" t="s">
        <v>108</v>
      </c>
      <c r="Y605" s="4">
        <v>828</v>
      </c>
      <c r="Z605" s="4">
        <v>1184.04</v>
      </c>
    </row>
    <row r="606" spans="6:26" ht="18" customHeight="1" x14ac:dyDescent="0.3">
      <c r="F606" s="1">
        <v>2023</v>
      </c>
      <c r="G606" s="1" t="s">
        <v>39</v>
      </c>
      <c r="H606" s="1" t="s">
        <v>23</v>
      </c>
      <c r="I606" s="10" t="s">
        <v>26</v>
      </c>
      <c r="J606" s="9">
        <v>643</v>
      </c>
      <c r="K606" s="9">
        <v>7700</v>
      </c>
      <c r="L606" s="9">
        <v>7840</v>
      </c>
      <c r="M606" s="8">
        <v>1540</v>
      </c>
      <c r="N606" s="7" t="s">
        <v>33</v>
      </c>
      <c r="P606" s="4" t="s">
        <v>98</v>
      </c>
      <c r="Q606" s="4">
        <v>2020</v>
      </c>
      <c r="R606" s="4" t="s">
        <v>12</v>
      </c>
      <c r="S606" s="4" t="s">
        <v>104</v>
      </c>
      <c r="T606" s="4" t="s">
        <v>106</v>
      </c>
      <c r="U606" s="4" t="s">
        <v>107</v>
      </c>
      <c r="V606" s="4" t="s">
        <v>103</v>
      </c>
      <c r="W606" s="4" t="s">
        <v>96</v>
      </c>
      <c r="X606" s="4" t="s">
        <v>108</v>
      </c>
      <c r="Y606" s="4">
        <v>861</v>
      </c>
      <c r="Z606" s="4">
        <v>1231.23</v>
      </c>
    </row>
    <row r="607" spans="6:26" ht="18" customHeight="1" x14ac:dyDescent="0.3">
      <c r="F607" s="1">
        <v>2023</v>
      </c>
      <c r="G607" s="1" t="s">
        <v>39</v>
      </c>
      <c r="H607" s="1" t="s">
        <v>25</v>
      </c>
      <c r="I607" s="10" t="s">
        <v>24</v>
      </c>
      <c r="J607" s="9">
        <v>455</v>
      </c>
      <c r="K607" s="9">
        <v>5036.46</v>
      </c>
      <c r="L607" s="9">
        <v>5128.0320000000002</v>
      </c>
      <c r="M607" s="8">
        <v>1007.292</v>
      </c>
      <c r="N607" s="7" t="s">
        <v>33</v>
      </c>
      <c r="P607" s="4" t="s">
        <v>102</v>
      </c>
      <c r="Q607" s="4">
        <v>2020</v>
      </c>
      <c r="R607" s="4" t="s">
        <v>12</v>
      </c>
      <c r="S607" s="4" t="s">
        <v>104</v>
      </c>
      <c r="T607" s="4" t="s">
        <v>106</v>
      </c>
      <c r="U607" s="4" t="s">
        <v>107</v>
      </c>
      <c r="V607" s="4" t="s">
        <v>103</v>
      </c>
      <c r="W607" s="4" t="s">
        <v>96</v>
      </c>
      <c r="X607" s="4" t="s">
        <v>108</v>
      </c>
      <c r="Y607" s="4">
        <v>335</v>
      </c>
      <c r="Z607" s="4">
        <v>479.05</v>
      </c>
    </row>
    <row r="608" spans="6:26" ht="18" customHeight="1" x14ac:dyDescent="0.3">
      <c r="F608" s="1">
        <v>2023</v>
      </c>
      <c r="G608" s="1" t="s">
        <v>39</v>
      </c>
      <c r="H608" s="1" t="s">
        <v>23</v>
      </c>
      <c r="I608" s="10" t="s">
        <v>22</v>
      </c>
      <c r="J608" s="12">
        <v>345</v>
      </c>
      <c r="K608" s="12">
        <v>7700</v>
      </c>
      <c r="L608" s="12">
        <v>7840</v>
      </c>
      <c r="M608" s="8">
        <v>1540</v>
      </c>
      <c r="N608" s="7" t="s">
        <v>33</v>
      </c>
      <c r="P608" s="4" t="s">
        <v>91</v>
      </c>
      <c r="Q608" s="4">
        <v>2020</v>
      </c>
      <c r="R608" s="4" t="s">
        <v>42</v>
      </c>
      <c r="S608" s="4" t="s">
        <v>104</v>
      </c>
      <c r="T608" s="4" t="s">
        <v>106</v>
      </c>
      <c r="U608" s="4" t="s">
        <v>107</v>
      </c>
      <c r="V608" s="4" t="s">
        <v>103</v>
      </c>
      <c r="W608" s="4" t="s">
        <v>96</v>
      </c>
      <c r="X608" s="4" t="s">
        <v>108</v>
      </c>
      <c r="Y608" s="4">
        <v>170</v>
      </c>
      <c r="Z608" s="4">
        <v>243.1</v>
      </c>
    </row>
    <row r="609" spans="6:26" ht="18" customHeight="1" x14ac:dyDescent="0.3">
      <c r="F609" s="1">
        <v>2023</v>
      </c>
      <c r="G609" s="1" t="s">
        <v>39</v>
      </c>
      <c r="H609" s="1" t="s">
        <v>16</v>
      </c>
      <c r="I609" s="11" t="s">
        <v>21</v>
      </c>
      <c r="J609" s="8">
        <v>122</v>
      </c>
      <c r="K609" s="8">
        <v>110</v>
      </c>
      <c r="L609" s="8">
        <v>112</v>
      </c>
      <c r="M609" s="8">
        <v>22</v>
      </c>
      <c r="N609" s="7" t="s">
        <v>33</v>
      </c>
      <c r="P609" s="4" t="s">
        <v>100</v>
      </c>
      <c r="Q609" s="4">
        <v>2020</v>
      </c>
      <c r="R609" s="4" t="s">
        <v>42</v>
      </c>
      <c r="S609" s="4" t="s">
        <v>104</v>
      </c>
      <c r="T609" s="4" t="s">
        <v>106</v>
      </c>
      <c r="U609" s="4" t="s">
        <v>107</v>
      </c>
      <c r="V609" s="4" t="s">
        <v>103</v>
      </c>
      <c r="W609" s="4" t="s">
        <v>96</v>
      </c>
      <c r="X609" s="4" t="s">
        <v>108</v>
      </c>
      <c r="Y609" s="4">
        <v>218</v>
      </c>
      <c r="Z609" s="4">
        <v>311.74</v>
      </c>
    </row>
    <row r="610" spans="6:26" ht="18" customHeight="1" x14ac:dyDescent="0.3">
      <c r="F610" s="1">
        <v>2023</v>
      </c>
      <c r="G610" s="1" t="s">
        <v>39</v>
      </c>
      <c r="H610" s="1" t="s">
        <v>14</v>
      </c>
      <c r="I610" s="10" t="s">
        <v>20</v>
      </c>
      <c r="J610" s="9">
        <v>78</v>
      </c>
      <c r="K610" s="9">
        <v>2517.46</v>
      </c>
      <c r="L610" s="9">
        <v>5126.4639999999999</v>
      </c>
      <c r="M610" s="8">
        <v>503.49200000000002</v>
      </c>
      <c r="N610" s="7" t="s">
        <v>33</v>
      </c>
      <c r="P610" s="4" t="s">
        <v>98</v>
      </c>
      <c r="Q610" s="4">
        <v>2020</v>
      </c>
      <c r="R610" s="4" t="s">
        <v>42</v>
      </c>
      <c r="S610" s="4" t="s">
        <v>104</v>
      </c>
      <c r="T610" s="4" t="s">
        <v>106</v>
      </c>
      <c r="U610" s="4" t="s">
        <v>107</v>
      </c>
      <c r="V610" s="4" t="s">
        <v>103</v>
      </c>
      <c r="W610" s="4" t="s">
        <v>96</v>
      </c>
      <c r="X610" s="4" t="s">
        <v>108</v>
      </c>
      <c r="Y610" s="4">
        <v>146</v>
      </c>
      <c r="Z610" s="4">
        <v>208.78</v>
      </c>
    </row>
    <row r="611" spans="6:26" ht="18" customHeight="1" x14ac:dyDescent="0.3">
      <c r="F611" s="1">
        <v>2023</v>
      </c>
      <c r="G611" s="1" t="s">
        <v>39</v>
      </c>
      <c r="H611" s="1" t="s">
        <v>14</v>
      </c>
      <c r="I611" s="10" t="s">
        <v>19</v>
      </c>
      <c r="J611" s="9">
        <v>76</v>
      </c>
      <c r="K611" s="9">
        <v>2288.4499999999998</v>
      </c>
      <c r="L611" s="9">
        <v>5126.1279999999997</v>
      </c>
      <c r="M611" s="8">
        <v>457.69</v>
      </c>
      <c r="N611" s="7" t="s">
        <v>33</v>
      </c>
      <c r="P611" s="4" t="s">
        <v>100</v>
      </c>
      <c r="Q611" s="4">
        <v>2020</v>
      </c>
      <c r="R611" s="4" t="s">
        <v>42</v>
      </c>
      <c r="S611" s="4" t="s">
        <v>104</v>
      </c>
      <c r="T611" s="4" t="s">
        <v>106</v>
      </c>
      <c r="U611" s="4" t="s">
        <v>107</v>
      </c>
      <c r="V611" s="4" t="s">
        <v>103</v>
      </c>
      <c r="W611" s="4" t="s">
        <v>96</v>
      </c>
      <c r="X611" s="4" t="s">
        <v>108</v>
      </c>
      <c r="Y611" s="4">
        <v>172</v>
      </c>
      <c r="Z611" s="4">
        <v>245.95999999999998</v>
      </c>
    </row>
    <row r="612" spans="6:26" ht="18" customHeight="1" x14ac:dyDescent="0.3">
      <c r="F612" s="1">
        <v>2023</v>
      </c>
      <c r="G612" s="1" t="s">
        <v>39</v>
      </c>
      <c r="H612" s="1" t="s">
        <v>14</v>
      </c>
      <c r="I612" s="10" t="s">
        <v>18</v>
      </c>
      <c r="J612" s="9">
        <v>46</v>
      </c>
      <c r="K612" s="9">
        <v>100</v>
      </c>
      <c r="L612" s="9">
        <v>224</v>
      </c>
      <c r="M612" s="8">
        <v>20</v>
      </c>
      <c r="N612" s="7" t="s">
        <v>33</v>
      </c>
      <c r="P612" s="4" t="s">
        <v>101</v>
      </c>
      <c r="Q612" s="4">
        <v>2020</v>
      </c>
      <c r="R612" s="4" t="s">
        <v>42</v>
      </c>
      <c r="S612" s="4" t="s">
        <v>104</v>
      </c>
      <c r="T612" s="4" t="s">
        <v>106</v>
      </c>
      <c r="U612" s="4" t="s">
        <v>107</v>
      </c>
      <c r="V612" s="4" t="s">
        <v>103</v>
      </c>
      <c r="W612" s="4" t="s">
        <v>96</v>
      </c>
      <c r="X612" s="4" t="s">
        <v>108</v>
      </c>
      <c r="Y612" s="4">
        <v>220</v>
      </c>
      <c r="Z612" s="4">
        <v>314.60000000000002</v>
      </c>
    </row>
    <row r="613" spans="6:26" ht="18" customHeight="1" x14ac:dyDescent="0.3">
      <c r="F613" s="1">
        <v>2023</v>
      </c>
      <c r="G613" s="1" t="s">
        <v>39</v>
      </c>
      <c r="H613" s="1" t="s">
        <v>14</v>
      </c>
      <c r="I613" s="10" t="s">
        <v>17</v>
      </c>
      <c r="J613" s="9">
        <v>34</v>
      </c>
      <c r="K613" s="9">
        <v>2288.4</v>
      </c>
      <c r="L613" s="9">
        <v>5126.0160000000005</v>
      </c>
      <c r="M613" s="8">
        <v>457.68000000000006</v>
      </c>
      <c r="N613" s="7" t="s">
        <v>10</v>
      </c>
      <c r="P613" s="4" t="s">
        <v>91</v>
      </c>
      <c r="Q613" s="4">
        <v>2020</v>
      </c>
      <c r="R613" s="4" t="s">
        <v>42</v>
      </c>
      <c r="S613" s="4" t="s">
        <v>104</v>
      </c>
      <c r="T613" s="4" t="s">
        <v>106</v>
      </c>
      <c r="U613" s="4" t="s">
        <v>107</v>
      </c>
      <c r="V613" s="4" t="s">
        <v>103</v>
      </c>
      <c r="W613" s="4" t="s">
        <v>96</v>
      </c>
      <c r="X613" s="4" t="s">
        <v>108</v>
      </c>
      <c r="Y613" s="4">
        <v>142</v>
      </c>
      <c r="Z613" s="4">
        <v>203.06</v>
      </c>
    </row>
    <row r="614" spans="6:26" ht="18" customHeight="1" x14ac:dyDescent="0.3">
      <c r="F614" s="1">
        <v>2023</v>
      </c>
      <c r="G614" s="1" t="s">
        <v>39</v>
      </c>
      <c r="H614" s="1" t="s">
        <v>16</v>
      </c>
      <c r="I614" s="11" t="s">
        <v>15</v>
      </c>
      <c r="J614" s="8">
        <v>7</v>
      </c>
      <c r="K614" s="8">
        <v>200</v>
      </c>
      <c r="L614" s="8">
        <v>224</v>
      </c>
      <c r="M614" s="8">
        <v>40</v>
      </c>
      <c r="N614" s="7" t="s">
        <v>10</v>
      </c>
      <c r="P614" s="4" t="s">
        <v>91</v>
      </c>
      <c r="Q614" s="4">
        <v>2020</v>
      </c>
      <c r="R614" s="4" t="s">
        <v>42</v>
      </c>
      <c r="S614" s="4" t="s">
        <v>104</v>
      </c>
      <c r="T614" s="4" t="s">
        <v>106</v>
      </c>
      <c r="U614" s="4" t="s">
        <v>107</v>
      </c>
      <c r="V614" s="4" t="s">
        <v>103</v>
      </c>
      <c r="W614" s="4" t="s">
        <v>96</v>
      </c>
      <c r="X614" s="4" t="s">
        <v>108</v>
      </c>
      <c r="Y614" s="4">
        <v>844</v>
      </c>
      <c r="Z614" s="4">
        <v>1206.92</v>
      </c>
    </row>
    <row r="615" spans="6:26" ht="18" customHeight="1" x14ac:dyDescent="0.3">
      <c r="F615" s="1">
        <v>2023</v>
      </c>
      <c r="G615" s="1" t="s">
        <v>39</v>
      </c>
      <c r="H615" s="1" t="s">
        <v>14</v>
      </c>
      <c r="I615" s="10" t="s">
        <v>13</v>
      </c>
      <c r="J615" s="9">
        <v>3</v>
      </c>
      <c r="K615" s="9">
        <v>3300</v>
      </c>
      <c r="L615" s="9">
        <v>5126.576</v>
      </c>
      <c r="M615" s="8">
        <v>660</v>
      </c>
      <c r="N615" s="7" t="s">
        <v>10</v>
      </c>
      <c r="P615" s="4" t="s">
        <v>91</v>
      </c>
      <c r="Q615" s="4">
        <v>2020</v>
      </c>
      <c r="R615" s="4" t="s">
        <v>42</v>
      </c>
      <c r="S615" s="4" t="s">
        <v>104</v>
      </c>
      <c r="T615" s="4" t="s">
        <v>106</v>
      </c>
      <c r="U615" s="4" t="s">
        <v>107</v>
      </c>
      <c r="V615" s="4" t="s">
        <v>103</v>
      </c>
      <c r="W615" s="4" t="s">
        <v>96</v>
      </c>
      <c r="X615" s="4" t="s">
        <v>108</v>
      </c>
      <c r="Y615" s="4">
        <v>897</v>
      </c>
      <c r="Z615" s="4">
        <v>1282.71</v>
      </c>
    </row>
    <row r="616" spans="6:26" ht="18" customHeight="1" x14ac:dyDescent="0.3">
      <c r="F616" s="1">
        <v>2023</v>
      </c>
      <c r="G616" s="1" t="s">
        <v>39</v>
      </c>
      <c r="H616" s="1" t="s">
        <v>11</v>
      </c>
      <c r="I616" s="10" t="s">
        <v>11</v>
      </c>
      <c r="J616" s="9">
        <v>2</v>
      </c>
      <c r="K616" s="9">
        <v>4577.3</v>
      </c>
      <c r="L616" s="9">
        <v>7392</v>
      </c>
      <c r="M616" s="8">
        <v>915.46</v>
      </c>
      <c r="N616" s="7" t="s">
        <v>10</v>
      </c>
      <c r="P616" s="4" t="s">
        <v>91</v>
      </c>
      <c r="Q616" s="4">
        <v>2020</v>
      </c>
      <c r="R616" s="4" t="s">
        <v>42</v>
      </c>
      <c r="S616" s="4" t="s">
        <v>104</v>
      </c>
      <c r="T616" s="4" t="s">
        <v>106</v>
      </c>
      <c r="U616" s="4" t="s">
        <v>107</v>
      </c>
      <c r="V616" s="4" t="s">
        <v>103</v>
      </c>
      <c r="W616" s="4" t="s">
        <v>96</v>
      </c>
      <c r="X616" s="4" t="s">
        <v>108</v>
      </c>
      <c r="Y616" s="4">
        <v>850</v>
      </c>
      <c r="Z616" s="4">
        <v>526.24</v>
      </c>
    </row>
    <row r="617" spans="6:26" ht="18" customHeight="1" x14ac:dyDescent="0.3">
      <c r="F617" s="1">
        <v>2023</v>
      </c>
      <c r="G617" s="1" t="s">
        <v>38</v>
      </c>
      <c r="H617" s="1" t="s">
        <v>30</v>
      </c>
      <c r="I617" s="11" t="s">
        <v>31</v>
      </c>
      <c r="J617" s="8">
        <v>3566</v>
      </c>
      <c r="K617" s="8">
        <v>4577.3</v>
      </c>
      <c r="L617" s="8">
        <v>5126.576</v>
      </c>
      <c r="M617" s="8">
        <v>915.46</v>
      </c>
      <c r="N617" s="7" t="s">
        <v>10</v>
      </c>
      <c r="P617" s="4" t="s">
        <v>98</v>
      </c>
      <c r="Q617" s="4">
        <v>2020</v>
      </c>
      <c r="R617" s="4" t="s">
        <v>42</v>
      </c>
      <c r="S617" s="4" t="s">
        <v>104</v>
      </c>
      <c r="T617" s="4" t="s">
        <v>106</v>
      </c>
      <c r="U617" s="4" t="s">
        <v>107</v>
      </c>
      <c r="V617" s="4" t="s">
        <v>103</v>
      </c>
      <c r="W617" s="4" t="s">
        <v>96</v>
      </c>
      <c r="X617" s="4" t="s">
        <v>108</v>
      </c>
      <c r="Y617" s="4">
        <v>883</v>
      </c>
      <c r="Z617" s="4">
        <v>526.24</v>
      </c>
    </row>
    <row r="618" spans="6:26" ht="18" customHeight="1" x14ac:dyDescent="0.3">
      <c r="F618" s="1">
        <v>2023</v>
      </c>
      <c r="G618" s="1" t="s">
        <v>38</v>
      </c>
      <c r="H618" s="1" t="s">
        <v>30</v>
      </c>
      <c r="I618" s="11" t="s">
        <v>29</v>
      </c>
      <c r="J618" s="8">
        <v>2498</v>
      </c>
      <c r="K618" s="8">
        <v>8000</v>
      </c>
      <c r="L618" s="8">
        <v>8960</v>
      </c>
      <c r="M618" s="8">
        <v>1600</v>
      </c>
      <c r="N618" s="7" t="s">
        <v>10</v>
      </c>
      <c r="P618" s="4" t="s">
        <v>91</v>
      </c>
      <c r="Q618" s="4">
        <v>2020</v>
      </c>
      <c r="R618" s="4" t="s">
        <v>42</v>
      </c>
      <c r="S618" s="4" t="s">
        <v>104</v>
      </c>
      <c r="T618" s="4" t="s">
        <v>106</v>
      </c>
      <c r="U618" s="4" t="s">
        <v>107</v>
      </c>
      <c r="V618" s="4" t="s">
        <v>103</v>
      </c>
      <c r="W618" s="4" t="s">
        <v>96</v>
      </c>
      <c r="X618" s="4" t="s">
        <v>108</v>
      </c>
      <c r="Y618" s="4">
        <v>169</v>
      </c>
      <c r="Z618" s="4">
        <v>241.67000000000002</v>
      </c>
    </row>
    <row r="619" spans="6:26" ht="18" customHeight="1" x14ac:dyDescent="0.3">
      <c r="F619" s="1">
        <v>2023</v>
      </c>
      <c r="G619" s="1" t="s">
        <v>38</v>
      </c>
      <c r="H619" s="1" t="s">
        <v>16</v>
      </c>
      <c r="I619" s="11" t="s">
        <v>28</v>
      </c>
      <c r="J619" s="8">
        <v>1245</v>
      </c>
      <c r="K619" s="8">
        <v>4577.2</v>
      </c>
      <c r="L619" s="8">
        <v>5126.4639999999999</v>
      </c>
      <c r="M619" s="8">
        <v>915.44</v>
      </c>
      <c r="N619" s="7" t="s">
        <v>10</v>
      </c>
      <c r="P619" s="4" t="s">
        <v>98</v>
      </c>
      <c r="Q619" s="4">
        <v>2020</v>
      </c>
      <c r="R619" s="4" t="s">
        <v>42</v>
      </c>
      <c r="S619" s="4" t="s">
        <v>104</v>
      </c>
      <c r="T619" s="4" t="s">
        <v>106</v>
      </c>
      <c r="U619" s="4" t="s">
        <v>107</v>
      </c>
      <c r="V619" s="4" t="s">
        <v>103</v>
      </c>
      <c r="W619" s="4" t="s">
        <v>96</v>
      </c>
      <c r="X619" s="4" t="s">
        <v>108</v>
      </c>
      <c r="Y619" s="4">
        <v>217</v>
      </c>
      <c r="Z619" s="4">
        <v>310.31</v>
      </c>
    </row>
    <row r="620" spans="6:26" ht="18" customHeight="1" x14ac:dyDescent="0.3">
      <c r="F620" s="1">
        <v>2023</v>
      </c>
      <c r="G620" s="1" t="s">
        <v>38</v>
      </c>
      <c r="H620" s="1" t="s">
        <v>25</v>
      </c>
      <c r="I620" s="10" t="s">
        <v>27</v>
      </c>
      <c r="J620" s="9">
        <v>644</v>
      </c>
      <c r="K620" s="9">
        <v>10000</v>
      </c>
      <c r="L620" s="9">
        <v>6432.72</v>
      </c>
      <c r="M620" s="8">
        <v>2000</v>
      </c>
      <c r="N620" s="7" t="s">
        <v>10</v>
      </c>
      <c r="P620" s="4" t="s">
        <v>100</v>
      </c>
      <c r="Q620" s="4">
        <v>2020</v>
      </c>
      <c r="R620" s="4" t="s">
        <v>42</v>
      </c>
      <c r="S620" s="4" t="s">
        <v>104</v>
      </c>
      <c r="T620" s="4" t="s">
        <v>106</v>
      </c>
      <c r="U620" s="4" t="s">
        <v>107</v>
      </c>
      <c r="V620" s="4" t="s">
        <v>103</v>
      </c>
      <c r="W620" s="4" t="s">
        <v>96</v>
      </c>
      <c r="X620" s="4" t="s">
        <v>108</v>
      </c>
      <c r="Y620" s="4">
        <v>145</v>
      </c>
      <c r="Z620" s="4">
        <v>207.35</v>
      </c>
    </row>
    <row r="621" spans="6:26" ht="18" customHeight="1" x14ac:dyDescent="0.3">
      <c r="F621" s="1">
        <v>2023</v>
      </c>
      <c r="G621" s="1" t="s">
        <v>38</v>
      </c>
      <c r="H621" s="1" t="s">
        <v>23</v>
      </c>
      <c r="I621" s="10" t="s">
        <v>26</v>
      </c>
      <c r="J621" s="9">
        <v>643</v>
      </c>
      <c r="K621" s="9">
        <v>7000</v>
      </c>
      <c r="L621" s="9">
        <v>7840</v>
      </c>
      <c r="M621" s="8">
        <v>1400</v>
      </c>
      <c r="N621" s="7" t="s">
        <v>10</v>
      </c>
      <c r="P621" s="4" t="s">
        <v>98</v>
      </c>
      <c r="Q621" s="4">
        <v>2020</v>
      </c>
      <c r="R621" s="4" t="s">
        <v>42</v>
      </c>
      <c r="S621" s="4" t="s">
        <v>104</v>
      </c>
      <c r="T621" s="4" t="s">
        <v>106</v>
      </c>
      <c r="U621" s="4" t="s">
        <v>107</v>
      </c>
      <c r="V621" s="4" t="s">
        <v>103</v>
      </c>
      <c r="W621" s="4" t="s">
        <v>96</v>
      </c>
      <c r="X621" s="4" t="s">
        <v>108</v>
      </c>
      <c r="Y621" s="4">
        <v>819</v>
      </c>
      <c r="Z621" s="4">
        <v>1171.17</v>
      </c>
    </row>
    <row r="622" spans="6:26" ht="18" customHeight="1" x14ac:dyDescent="0.3">
      <c r="F622" s="1">
        <v>2023</v>
      </c>
      <c r="G622" s="1" t="s">
        <v>38</v>
      </c>
      <c r="H622" s="1" t="s">
        <v>25</v>
      </c>
      <c r="I622" s="10" t="s">
        <v>24</v>
      </c>
      <c r="J622" s="9">
        <v>455</v>
      </c>
      <c r="K622" s="9">
        <v>8000</v>
      </c>
      <c r="L622" s="9">
        <v>5128.0320000000002</v>
      </c>
      <c r="M622" s="8">
        <v>1600</v>
      </c>
      <c r="N622" s="7" t="s">
        <v>10</v>
      </c>
      <c r="P622" s="4" t="s">
        <v>91</v>
      </c>
      <c r="Q622" s="4">
        <v>2020</v>
      </c>
      <c r="R622" s="4" t="s">
        <v>42</v>
      </c>
      <c r="S622" s="4" t="s">
        <v>104</v>
      </c>
      <c r="T622" s="4" t="s">
        <v>106</v>
      </c>
      <c r="U622" s="4" t="s">
        <v>107</v>
      </c>
      <c r="V622" s="4" t="s">
        <v>103</v>
      </c>
      <c r="W622" s="4" t="s">
        <v>96</v>
      </c>
      <c r="X622" s="4" t="s">
        <v>108</v>
      </c>
      <c r="Y622" s="4">
        <v>143</v>
      </c>
      <c r="Z622" s="4">
        <v>204.49</v>
      </c>
    </row>
    <row r="623" spans="6:26" ht="18" customHeight="1" x14ac:dyDescent="0.3">
      <c r="F623" s="1">
        <v>2023</v>
      </c>
      <c r="G623" s="1" t="s">
        <v>38</v>
      </c>
      <c r="H623" s="1" t="s">
        <v>23</v>
      </c>
      <c r="I623" s="10" t="s">
        <v>22</v>
      </c>
      <c r="J623" s="12">
        <v>345</v>
      </c>
      <c r="K623" s="12">
        <v>7000</v>
      </c>
      <c r="L623" s="12">
        <v>7840</v>
      </c>
      <c r="M623" s="8">
        <v>1400</v>
      </c>
      <c r="N623" s="7" t="s">
        <v>10</v>
      </c>
      <c r="P623" s="4" t="s">
        <v>102</v>
      </c>
      <c r="Q623" s="4">
        <v>2020</v>
      </c>
      <c r="R623" s="4" t="s">
        <v>43</v>
      </c>
      <c r="S623" s="4" t="s">
        <v>104</v>
      </c>
      <c r="T623" s="4" t="s">
        <v>106</v>
      </c>
      <c r="U623" s="4" t="s">
        <v>107</v>
      </c>
      <c r="V623" s="4" t="s">
        <v>103</v>
      </c>
      <c r="W623" s="4" t="s">
        <v>96</v>
      </c>
      <c r="X623" s="4" t="s">
        <v>108</v>
      </c>
      <c r="Y623" s="4">
        <v>176</v>
      </c>
      <c r="Z623" s="4">
        <v>251.68</v>
      </c>
    </row>
    <row r="624" spans="6:26" ht="18" customHeight="1" x14ac:dyDescent="0.3">
      <c r="F624" s="1">
        <v>2023</v>
      </c>
      <c r="G624" s="1" t="s">
        <v>38</v>
      </c>
      <c r="H624" s="1" t="s">
        <v>16</v>
      </c>
      <c r="I624" s="11" t="s">
        <v>21</v>
      </c>
      <c r="J624" s="8">
        <v>122</v>
      </c>
      <c r="K624" s="8">
        <v>100</v>
      </c>
      <c r="L624" s="8">
        <v>112</v>
      </c>
      <c r="M624" s="8">
        <v>20</v>
      </c>
      <c r="N624" s="7" t="s">
        <v>10</v>
      </c>
      <c r="P624" s="4" t="s">
        <v>100</v>
      </c>
      <c r="Q624" s="4">
        <v>2020</v>
      </c>
      <c r="R624" s="4" t="s">
        <v>43</v>
      </c>
      <c r="S624" s="4" t="s">
        <v>104</v>
      </c>
      <c r="T624" s="4" t="s">
        <v>106</v>
      </c>
      <c r="U624" s="4" t="s">
        <v>107</v>
      </c>
      <c r="V624" s="4" t="s">
        <v>103</v>
      </c>
      <c r="W624" s="4" t="s">
        <v>96</v>
      </c>
      <c r="X624" s="4" t="s">
        <v>108</v>
      </c>
      <c r="Y624" s="4">
        <v>224</v>
      </c>
      <c r="Z624" s="4">
        <v>320.32</v>
      </c>
    </row>
    <row r="625" spans="6:26" ht="18" customHeight="1" x14ac:dyDescent="0.3">
      <c r="F625" s="1">
        <v>2023</v>
      </c>
      <c r="G625" s="1" t="s">
        <v>38</v>
      </c>
      <c r="H625" s="1" t="s">
        <v>14</v>
      </c>
      <c r="I625" s="10" t="s">
        <v>20</v>
      </c>
      <c r="J625" s="9">
        <v>78</v>
      </c>
      <c r="K625" s="9">
        <v>2288.6</v>
      </c>
      <c r="L625" s="9">
        <v>5126.4639999999999</v>
      </c>
      <c r="M625" s="8">
        <v>457.72</v>
      </c>
      <c r="N625" s="7" t="s">
        <v>10</v>
      </c>
      <c r="P625" s="4" t="s">
        <v>98</v>
      </c>
      <c r="Q625" s="4">
        <v>2020</v>
      </c>
      <c r="R625" s="4" t="s">
        <v>43</v>
      </c>
      <c r="S625" s="4" t="s">
        <v>104</v>
      </c>
      <c r="T625" s="4" t="s">
        <v>106</v>
      </c>
      <c r="U625" s="4" t="s">
        <v>107</v>
      </c>
      <c r="V625" s="4" t="s">
        <v>103</v>
      </c>
      <c r="W625" s="4" t="s">
        <v>96</v>
      </c>
      <c r="X625" s="4" t="s">
        <v>108</v>
      </c>
      <c r="Y625" s="4">
        <v>178</v>
      </c>
      <c r="Z625" s="4">
        <v>254.54</v>
      </c>
    </row>
    <row r="626" spans="6:26" ht="18" customHeight="1" x14ac:dyDescent="0.3">
      <c r="F626" s="1">
        <v>2023</v>
      </c>
      <c r="G626" s="1" t="s">
        <v>38</v>
      </c>
      <c r="H626" s="1" t="s">
        <v>14</v>
      </c>
      <c r="I626" s="10" t="s">
        <v>19</v>
      </c>
      <c r="J626" s="9">
        <v>76</v>
      </c>
      <c r="K626" s="9">
        <v>2288.4499999999998</v>
      </c>
      <c r="L626" s="9">
        <v>5126.1279999999997</v>
      </c>
      <c r="M626" s="8">
        <v>457.69</v>
      </c>
      <c r="N626" s="7" t="s">
        <v>10</v>
      </c>
      <c r="P626" s="4" t="s">
        <v>91</v>
      </c>
      <c r="Q626" s="4">
        <v>2020</v>
      </c>
      <c r="R626" s="4" t="s">
        <v>43</v>
      </c>
      <c r="S626" s="4" t="s">
        <v>104</v>
      </c>
      <c r="T626" s="4" t="s">
        <v>106</v>
      </c>
      <c r="U626" s="4" t="s">
        <v>107</v>
      </c>
      <c r="V626" s="4" t="s">
        <v>103</v>
      </c>
      <c r="W626" s="4" t="s">
        <v>96</v>
      </c>
      <c r="X626" s="4" t="s">
        <v>108</v>
      </c>
      <c r="Y626" s="4">
        <v>148</v>
      </c>
      <c r="Z626" s="4">
        <v>211.64</v>
      </c>
    </row>
    <row r="627" spans="6:26" ht="18" customHeight="1" x14ac:dyDescent="0.3">
      <c r="F627" s="1">
        <v>2023</v>
      </c>
      <c r="G627" s="1" t="s">
        <v>38</v>
      </c>
      <c r="H627" s="1" t="s">
        <v>14</v>
      </c>
      <c r="I627" s="10" t="s">
        <v>18</v>
      </c>
      <c r="J627" s="9">
        <v>46</v>
      </c>
      <c r="K627" s="9">
        <v>100</v>
      </c>
      <c r="L627" s="9">
        <v>224</v>
      </c>
      <c r="M627" s="8">
        <v>20</v>
      </c>
      <c r="N627" s="7" t="s">
        <v>10</v>
      </c>
      <c r="P627" s="4" t="s">
        <v>98</v>
      </c>
      <c r="Q627" s="4">
        <v>2020</v>
      </c>
      <c r="R627" s="4" t="s">
        <v>43</v>
      </c>
      <c r="S627" s="4" t="s">
        <v>104</v>
      </c>
      <c r="T627" s="4" t="s">
        <v>106</v>
      </c>
      <c r="U627" s="4" t="s">
        <v>107</v>
      </c>
      <c r="V627" s="4" t="s">
        <v>103</v>
      </c>
      <c r="W627" s="4" t="s">
        <v>96</v>
      </c>
      <c r="X627" s="4" t="s">
        <v>108</v>
      </c>
      <c r="Y627" s="4">
        <v>810</v>
      </c>
      <c r="Z627" s="4">
        <v>1158.3</v>
      </c>
    </row>
    <row r="628" spans="6:26" ht="18" customHeight="1" x14ac:dyDescent="0.3">
      <c r="F628" s="1">
        <v>2023</v>
      </c>
      <c r="G628" s="1" t="s">
        <v>38</v>
      </c>
      <c r="H628" s="1" t="s">
        <v>14</v>
      </c>
      <c r="I628" s="10" t="s">
        <v>17</v>
      </c>
      <c r="J628" s="9">
        <v>34</v>
      </c>
      <c r="K628" s="9">
        <v>2288.4</v>
      </c>
      <c r="L628" s="9">
        <v>5126.0160000000005</v>
      </c>
      <c r="M628" s="8">
        <v>457.68000000000006</v>
      </c>
      <c r="N628" s="7" t="s">
        <v>10</v>
      </c>
      <c r="P628" s="4" t="s">
        <v>100</v>
      </c>
      <c r="Q628" s="4">
        <v>2020</v>
      </c>
      <c r="R628" s="4" t="s">
        <v>43</v>
      </c>
      <c r="S628" s="4" t="s">
        <v>104</v>
      </c>
      <c r="T628" s="4" t="s">
        <v>106</v>
      </c>
      <c r="U628" s="4" t="s">
        <v>107</v>
      </c>
      <c r="V628" s="4" t="s">
        <v>103</v>
      </c>
      <c r="W628" s="4" t="s">
        <v>96</v>
      </c>
      <c r="X628" s="4" t="s">
        <v>108</v>
      </c>
      <c r="Y628" s="4">
        <v>843</v>
      </c>
      <c r="Z628" s="4">
        <v>1205.49</v>
      </c>
    </row>
    <row r="629" spans="6:26" ht="18" customHeight="1" x14ac:dyDescent="0.3">
      <c r="F629" s="1">
        <v>2023</v>
      </c>
      <c r="G629" s="1" t="s">
        <v>38</v>
      </c>
      <c r="H629" s="1" t="s">
        <v>16</v>
      </c>
      <c r="I629" s="11" t="s">
        <v>15</v>
      </c>
      <c r="J629" s="8">
        <v>7</v>
      </c>
      <c r="K629" s="8">
        <v>200</v>
      </c>
      <c r="L629" s="8">
        <v>224</v>
      </c>
      <c r="M629" s="8">
        <v>40</v>
      </c>
      <c r="N629" s="7" t="s">
        <v>10</v>
      </c>
      <c r="P629" s="4" t="s">
        <v>100</v>
      </c>
      <c r="Q629" s="4">
        <v>2020</v>
      </c>
      <c r="R629" s="4" t="s">
        <v>43</v>
      </c>
      <c r="S629" s="4" t="s">
        <v>104</v>
      </c>
      <c r="T629" s="4" t="s">
        <v>106</v>
      </c>
      <c r="U629" s="4" t="s">
        <v>107</v>
      </c>
      <c r="V629" s="4" t="s">
        <v>103</v>
      </c>
      <c r="W629" s="4" t="s">
        <v>96</v>
      </c>
      <c r="X629" s="4" t="s">
        <v>108</v>
      </c>
      <c r="Y629" s="4">
        <v>896</v>
      </c>
      <c r="Z629" s="4">
        <v>1281.28</v>
      </c>
    </row>
    <row r="630" spans="6:26" ht="18" customHeight="1" x14ac:dyDescent="0.3">
      <c r="F630" s="1">
        <v>2023</v>
      </c>
      <c r="G630" s="1" t="s">
        <v>38</v>
      </c>
      <c r="H630" s="1" t="s">
        <v>11</v>
      </c>
      <c r="I630" s="10" t="s">
        <v>11</v>
      </c>
      <c r="J630" s="9">
        <v>3</v>
      </c>
      <c r="K630" s="9">
        <v>4577.3</v>
      </c>
      <c r="L630" s="9">
        <v>7392</v>
      </c>
      <c r="M630" s="8">
        <v>915.46</v>
      </c>
      <c r="N630" s="7" t="s">
        <v>33</v>
      </c>
      <c r="P630" s="4" t="s">
        <v>91</v>
      </c>
      <c r="Q630" s="4">
        <v>2020</v>
      </c>
      <c r="R630" s="4" t="s">
        <v>43</v>
      </c>
      <c r="S630" s="4" t="s">
        <v>104</v>
      </c>
      <c r="T630" s="4" t="s">
        <v>106</v>
      </c>
      <c r="U630" s="4" t="s">
        <v>94</v>
      </c>
      <c r="V630" s="4" t="s">
        <v>103</v>
      </c>
      <c r="W630" s="4" t="s">
        <v>96</v>
      </c>
      <c r="X630" s="4" t="s">
        <v>97</v>
      </c>
      <c r="Y630" s="4">
        <v>818</v>
      </c>
      <c r="Z630" s="4">
        <v>526.24</v>
      </c>
    </row>
    <row r="631" spans="6:26" ht="18" customHeight="1" x14ac:dyDescent="0.3">
      <c r="F631" s="1">
        <v>2023</v>
      </c>
      <c r="G631" s="1" t="s">
        <v>38</v>
      </c>
      <c r="H631" s="1" t="s">
        <v>14</v>
      </c>
      <c r="I631" s="10" t="s">
        <v>13</v>
      </c>
      <c r="J631" s="9">
        <v>3</v>
      </c>
      <c r="K631" s="9">
        <v>2288.65</v>
      </c>
      <c r="L631" s="9">
        <v>5126.576</v>
      </c>
      <c r="M631" s="8">
        <v>457.73</v>
      </c>
      <c r="N631" s="7" t="s">
        <v>33</v>
      </c>
      <c r="P631" s="4" t="s">
        <v>100</v>
      </c>
      <c r="Q631" s="4">
        <v>2020</v>
      </c>
      <c r="R631" s="4" t="s">
        <v>43</v>
      </c>
      <c r="S631" s="4" t="s">
        <v>104</v>
      </c>
      <c r="T631" s="4" t="s">
        <v>106</v>
      </c>
      <c r="U631" s="4" t="s">
        <v>107</v>
      </c>
      <c r="V631" s="4" t="s">
        <v>103</v>
      </c>
      <c r="W631" s="4" t="s">
        <v>96</v>
      </c>
      <c r="X631" s="4" t="s">
        <v>108</v>
      </c>
      <c r="Y631" s="4">
        <v>849</v>
      </c>
      <c r="Z631" s="4">
        <v>526.24</v>
      </c>
    </row>
    <row r="632" spans="6:26" ht="18" customHeight="1" x14ac:dyDescent="0.3">
      <c r="F632" s="1">
        <v>2023</v>
      </c>
      <c r="G632" s="1" t="s">
        <v>37</v>
      </c>
      <c r="H632" s="1" t="s">
        <v>30</v>
      </c>
      <c r="I632" s="11" t="s">
        <v>31</v>
      </c>
      <c r="J632" s="8">
        <v>3566</v>
      </c>
      <c r="K632" s="8">
        <v>4577.3</v>
      </c>
      <c r="L632" s="8">
        <v>5126.576</v>
      </c>
      <c r="M632" s="8">
        <v>915.46</v>
      </c>
      <c r="N632" s="7" t="s">
        <v>33</v>
      </c>
      <c r="P632" s="4" t="s">
        <v>91</v>
      </c>
      <c r="Q632" s="4">
        <v>2020</v>
      </c>
      <c r="R632" s="4" t="s">
        <v>43</v>
      </c>
      <c r="S632" s="4" t="s">
        <v>104</v>
      </c>
      <c r="T632" s="4" t="s">
        <v>106</v>
      </c>
      <c r="U632" s="4" t="s">
        <v>107</v>
      </c>
      <c r="V632" s="4" t="s">
        <v>103</v>
      </c>
      <c r="W632" s="4" t="s">
        <v>96</v>
      </c>
      <c r="X632" s="4" t="s">
        <v>108</v>
      </c>
      <c r="Y632" s="4">
        <v>882</v>
      </c>
      <c r="Z632" s="4">
        <v>526.24</v>
      </c>
    </row>
    <row r="633" spans="6:26" ht="18" customHeight="1" x14ac:dyDescent="0.3">
      <c r="F633" s="1">
        <v>2023</v>
      </c>
      <c r="G633" s="1" t="s">
        <v>37</v>
      </c>
      <c r="H633" s="1" t="s">
        <v>30</v>
      </c>
      <c r="I633" s="11" t="s">
        <v>29</v>
      </c>
      <c r="J633" s="8">
        <v>2498</v>
      </c>
      <c r="K633" s="8">
        <v>8000</v>
      </c>
      <c r="L633" s="8">
        <v>8960</v>
      </c>
      <c r="M633" s="8">
        <v>1600</v>
      </c>
      <c r="N633" s="7" t="s">
        <v>33</v>
      </c>
      <c r="P633" s="4" t="s">
        <v>98</v>
      </c>
      <c r="Q633" s="4">
        <v>2020</v>
      </c>
      <c r="R633" s="4" t="s">
        <v>43</v>
      </c>
      <c r="S633" s="4" t="s">
        <v>104</v>
      </c>
      <c r="T633" s="4" t="s">
        <v>106</v>
      </c>
      <c r="U633" s="4" t="s">
        <v>107</v>
      </c>
      <c r="V633" s="4" t="s">
        <v>103</v>
      </c>
      <c r="W633" s="4" t="s">
        <v>96</v>
      </c>
      <c r="X633" s="4" t="s">
        <v>108</v>
      </c>
      <c r="Y633" s="4">
        <v>147</v>
      </c>
      <c r="Z633" s="4">
        <v>210.21</v>
      </c>
    </row>
    <row r="634" spans="6:26" ht="18" customHeight="1" x14ac:dyDescent="0.3">
      <c r="F634" s="1">
        <v>2023</v>
      </c>
      <c r="G634" s="1" t="s">
        <v>37</v>
      </c>
      <c r="H634" s="1" t="s">
        <v>16</v>
      </c>
      <c r="I634" s="11" t="s">
        <v>28</v>
      </c>
      <c r="J634" s="8">
        <v>1245</v>
      </c>
      <c r="K634" s="8">
        <v>4577.2</v>
      </c>
      <c r="L634" s="8">
        <v>5126.4639999999999</v>
      </c>
      <c r="M634" s="8">
        <v>915.44</v>
      </c>
      <c r="N634" s="7" t="s">
        <v>33</v>
      </c>
      <c r="P634" s="4" t="s">
        <v>91</v>
      </c>
      <c r="Q634" s="4">
        <v>2020</v>
      </c>
      <c r="R634" s="4" t="s">
        <v>43</v>
      </c>
      <c r="S634" s="4" t="s">
        <v>104</v>
      </c>
      <c r="T634" s="4" t="s">
        <v>106</v>
      </c>
      <c r="U634" s="4" t="s">
        <v>107</v>
      </c>
      <c r="V634" s="4" t="s">
        <v>103</v>
      </c>
      <c r="W634" s="4" t="s">
        <v>96</v>
      </c>
      <c r="X634" s="4" t="s">
        <v>108</v>
      </c>
      <c r="Y634" s="4">
        <v>175</v>
      </c>
      <c r="Z634" s="4">
        <v>250.25</v>
      </c>
    </row>
    <row r="635" spans="6:26" ht="18" customHeight="1" x14ac:dyDescent="0.3">
      <c r="F635" s="1">
        <v>2023</v>
      </c>
      <c r="G635" s="1" t="s">
        <v>37</v>
      </c>
      <c r="H635" s="1" t="s">
        <v>25</v>
      </c>
      <c r="I635" s="10" t="s">
        <v>27</v>
      </c>
      <c r="J635" s="9">
        <v>644</v>
      </c>
      <c r="K635" s="9">
        <v>5743.5</v>
      </c>
      <c r="L635" s="9">
        <v>6432.72</v>
      </c>
      <c r="M635" s="8">
        <v>1148.7</v>
      </c>
      <c r="N635" s="7" t="s">
        <v>33</v>
      </c>
      <c r="P635" s="4" t="s">
        <v>101</v>
      </c>
      <c r="Q635" s="4">
        <v>2020</v>
      </c>
      <c r="R635" s="4" t="s">
        <v>43</v>
      </c>
      <c r="S635" s="4" t="s">
        <v>104</v>
      </c>
      <c r="T635" s="4" t="s">
        <v>106</v>
      </c>
      <c r="U635" s="4" t="s">
        <v>107</v>
      </c>
      <c r="V635" s="4" t="s">
        <v>103</v>
      </c>
      <c r="W635" s="4" t="s">
        <v>96</v>
      </c>
      <c r="X635" s="4" t="s">
        <v>108</v>
      </c>
      <c r="Y635" s="4">
        <v>223</v>
      </c>
      <c r="Z635" s="4">
        <v>318.89</v>
      </c>
    </row>
    <row r="636" spans="6:26" ht="18" customHeight="1" x14ac:dyDescent="0.3">
      <c r="F636" s="1">
        <v>2023</v>
      </c>
      <c r="G636" s="1" t="s">
        <v>37</v>
      </c>
      <c r="H636" s="1" t="s">
        <v>23</v>
      </c>
      <c r="I636" s="10" t="s">
        <v>26</v>
      </c>
      <c r="J636" s="9">
        <v>643</v>
      </c>
      <c r="K636" s="9">
        <v>7000</v>
      </c>
      <c r="L636" s="9">
        <v>7840</v>
      </c>
      <c r="M636" s="8">
        <v>1400</v>
      </c>
      <c r="N636" s="7" t="s">
        <v>33</v>
      </c>
      <c r="P636" s="4" t="s">
        <v>98</v>
      </c>
      <c r="Q636" s="4">
        <v>2020</v>
      </c>
      <c r="R636" s="4" t="s">
        <v>43</v>
      </c>
      <c r="S636" s="4" t="s">
        <v>104</v>
      </c>
      <c r="T636" s="4" t="s">
        <v>106</v>
      </c>
      <c r="U636" s="4" t="s">
        <v>107</v>
      </c>
      <c r="V636" s="4" t="s">
        <v>103</v>
      </c>
      <c r="W636" s="4" t="s">
        <v>96</v>
      </c>
      <c r="X636" s="4" t="s">
        <v>108</v>
      </c>
      <c r="Y636" s="4">
        <v>151</v>
      </c>
      <c r="Z636" s="4">
        <v>215.93</v>
      </c>
    </row>
    <row r="637" spans="6:26" ht="18" customHeight="1" x14ac:dyDescent="0.3">
      <c r="F637" s="1">
        <v>2023</v>
      </c>
      <c r="G637" s="1" t="s">
        <v>37</v>
      </c>
      <c r="H637" s="1" t="s">
        <v>25</v>
      </c>
      <c r="I637" s="10" t="s">
        <v>24</v>
      </c>
      <c r="J637" s="9">
        <v>455</v>
      </c>
      <c r="K637" s="9">
        <v>4578.6000000000004</v>
      </c>
      <c r="L637" s="9">
        <v>5128.0320000000002</v>
      </c>
      <c r="M637" s="8">
        <v>915.72000000000014</v>
      </c>
      <c r="N637" s="7" t="s">
        <v>33</v>
      </c>
      <c r="P637" s="4" t="s">
        <v>101</v>
      </c>
      <c r="Q637" s="4">
        <v>2020</v>
      </c>
      <c r="R637" s="4" t="s">
        <v>43</v>
      </c>
      <c r="S637" s="4" t="s">
        <v>104</v>
      </c>
      <c r="T637" s="4" t="s">
        <v>106</v>
      </c>
      <c r="U637" s="4" t="s">
        <v>107</v>
      </c>
      <c r="V637" s="4" t="s">
        <v>103</v>
      </c>
      <c r="W637" s="4" t="s">
        <v>96</v>
      </c>
      <c r="X637" s="4" t="s">
        <v>108</v>
      </c>
      <c r="Y637" s="4">
        <v>852</v>
      </c>
      <c r="Z637" s="4">
        <v>1218.3600000000001</v>
      </c>
    </row>
    <row r="638" spans="6:26" ht="18" customHeight="1" x14ac:dyDescent="0.3">
      <c r="F638" s="1">
        <v>2023</v>
      </c>
      <c r="G638" s="1" t="s">
        <v>37</v>
      </c>
      <c r="H638" s="1" t="s">
        <v>23</v>
      </c>
      <c r="I638" s="10" t="s">
        <v>22</v>
      </c>
      <c r="J638" s="12">
        <v>345</v>
      </c>
      <c r="K638" s="12">
        <v>7000</v>
      </c>
      <c r="L638" s="12">
        <v>7840</v>
      </c>
      <c r="M638" s="8">
        <v>1400</v>
      </c>
      <c r="N638" s="7" t="s">
        <v>33</v>
      </c>
      <c r="P638" s="4" t="s">
        <v>102</v>
      </c>
      <c r="Q638" s="4">
        <v>2020</v>
      </c>
      <c r="R638" s="4" t="s">
        <v>43</v>
      </c>
      <c r="S638" s="4" t="s">
        <v>104</v>
      </c>
      <c r="T638" s="4" t="s">
        <v>106</v>
      </c>
      <c r="U638" s="4" t="s">
        <v>107</v>
      </c>
      <c r="V638" s="4" t="s">
        <v>103</v>
      </c>
      <c r="W638" s="4" t="s">
        <v>96</v>
      </c>
      <c r="X638" s="4" t="s">
        <v>108</v>
      </c>
      <c r="Y638" s="4">
        <v>149</v>
      </c>
      <c r="Z638" s="4">
        <v>213.07</v>
      </c>
    </row>
    <row r="639" spans="6:26" ht="18" customHeight="1" x14ac:dyDescent="0.3">
      <c r="F639" s="1">
        <v>2023</v>
      </c>
      <c r="G639" s="1" t="s">
        <v>37</v>
      </c>
      <c r="H639" s="1" t="s">
        <v>16</v>
      </c>
      <c r="I639" s="11" t="s">
        <v>21</v>
      </c>
      <c r="J639" s="8">
        <v>122</v>
      </c>
      <c r="K639" s="8">
        <v>100</v>
      </c>
      <c r="L639" s="8">
        <v>112</v>
      </c>
      <c r="M639" s="8">
        <v>20</v>
      </c>
      <c r="N639" s="7" t="s">
        <v>33</v>
      </c>
      <c r="P639" s="4" t="s">
        <v>98</v>
      </c>
      <c r="Q639" s="4">
        <v>2020</v>
      </c>
      <c r="R639" s="4" t="s">
        <v>37</v>
      </c>
      <c r="S639" s="4" t="s">
        <v>104</v>
      </c>
      <c r="T639" s="4" t="s">
        <v>106</v>
      </c>
      <c r="U639" s="4" t="s">
        <v>107</v>
      </c>
      <c r="V639" s="4" t="s">
        <v>103</v>
      </c>
      <c r="W639" s="4" t="s">
        <v>96</v>
      </c>
      <c r="X639" s="4" t="s">
        <v>108</v>
      </c>
      <c r="Y639" s="4">
        <v>146</v>
      </c>
      <c r="Z639" s="4">
        <v>208.78</v>
      </c>
    </row>
    <row r="640" spans="6:26" ht="18" customHeight="1" x14ac:dyDescent="0.3">
      <c r="F640" s="1">
        <v>2023</v>
      </c>
      <c r="G640" s="1" t="s">
        <v>37</v>
      </c>
      <c r="H640" s="1" t="s">
        <v>14</v>
      </c>
      <c r="I640" s="10" t="s">
        <v>20</v>
      </c>
      <c r="J640" s="9">
        <v>78</v>
      </c>
      <c r="K640" s="9">
        <v>2288.6</v>
      </c>
      <c r="L640" s="9">
        <v>5126.4639999999999</v>
      </c>
      <c r="M640" s="8">
        <v>457.72</v>
      </c>
      <c r="N640" s="7" t="s">
        <v>33</v>
      </c>
      <c r="P640" s="4" t="s">
        <v>91</v>
      </c>
      <c r="Q640" s="4">
        <v>2020</v>
      </c>
      <c r="R640" s="4" t="s">
        <v>37</v>
      </c>
      <c r="S640" s="4" t="s">
        <v>104</v>
      </c>
      <c r="T640" s="4" t="s">
        <v>106</v>
      </c>
      <c r="U640" s="4" t="s">
        <v>107</v>
      </c>
      <c r="V640" s="4" t="s">
        <v>103</v>
      </c>
      <c r="W640" s="4" t="s">
        <v>96</v>
      </c>
      <c r="X640" s="4" t="s">
        <v>108</v>
      </c>
      <c r="Y640" s="4">
        <v>362</v>
      </c>
      <c r="Z640" s="4">
        <v>517.66</v>
      </c>
    </row>
    <row r="641" spans="6:26" ht="18" customHeight="1" x14ac:dyDescent="0.3">
      <c r="F641" s="1">
        <v>2023</v>
      </c>
      <c r="G641" s="1" t="s">
        <v>37</v>
      </c>
      <c r="H641" s="1" t="s">
        <v>14</v>
      </c>
      <c r="I641" s="10" t="s">
        <v>19</v>
      </c>
      <c r="J641" s="9">
        <v>76</v>
      </c>
      <c r="K641" s="9">
        <v>2288.4499999999998</v>
      </c>
      <c r="L641" s="9">
        <v>5126.1279999999997</v>
      </c>
      <c r="M641" s="8">
        <v>457.69</v>
      </c>
      <c r="N641" s="7" t="s">
        <v>33</v>
      </c>
      <c r="P641" s="4" t="s">
        <v>98</v>
      </c>
      <c r="Q641" s="4">
        <v>2020</v>
      </c>
      <c r="R641" s="4" t="s">
        <v>37</v>
      </c>
      <c r="S641" s="4" t="s">
        <v>104</v>
      </c>
      <c r="T641" s="4" t="s">
        <v>106</v>
      </c>
      <c r="U641" s="4" t="s">
        <v>107</v>
      </c>
      <c r="V641" s="4" t="s">
        <v>103</v>
      </c>
      <c r="W641" s="4" t="s">
        <v>96</v>
      </c>
      <c r="X641" s="4" t="s">
        <v>108</v>
      </c>
      <c r="Y641" s="4">
        <v>142</v>
      </c>
      <c r="Z641" s="4">
        <v>203.06</v>
      </c>
    </row>
    <row r="642" spans="6:26" ht="18" customHeight="1" x14ac:dyDescent="0.3">
      <c r="F642" s="1">
        <v>2023</v>
      </c>
      <c r="G642" s="1" t="s">
        <v>37</v>
      </c>
      <c r="H642" s="1" t="s">
        <v>14</v>
      </c>
      <c r="I642" s="10" t="s">
        <v>18</v>
      </c>
      <c r="J642" s="9">
        <v>46</v>
      </c>
      <c r="K642" s="9">
        <v>100</v>
      </c>
      <c r="L642" s="9">
        <v>224</v>
      </c>
      <c r="M642" s="8">
        <v>20</v>
      </c>
      <c r="N642" s="7" t="s">
        <v>33</v>
      </c>
      <c r="P642" s="4" t="s">
        <v>98</v>
      </c>
      <c r="Q642" s="4">
        <v>2020</v>
      </c>
      <c r="R642" s="4" t="s">
        <v>37</v>
      </c>
      <c r="S642" s="4" t="s">
        <v>104</v>
      </c>
      <c r="T642" s="4" t="s">
        <v>106</v>
      </c>
      <c r="U642" s="4" t="s">
        <v>107</v>
      </c>
      <c r="V642" s="4" t="s">
        <v>103</v>
      </c>
      <c r="W642" s="4" t="s">
        <v>96</v>
      </c>
      <c r="X642" s="4" t="s">
        <v>108</v>
      </c>
      <c r="Y642" s="4">
        <v>190</v>
      </c>
      <c r="Z642" s="4">
        <v>271.7</v>
      </c>
    </row>
    <row r="643" spans="6:26" ht="18" customHeight="1" x14ac:dyDescent="0.3">
      <c r="F643" s="1">
        <v>2023</v>
      </c>
      <c r="G643" s="1" t="s">
        <v>37</v>
      </c>
      <c r="H643" s="1" t="s">
        <v>14</v>
      </c>
      <c r="I643" s="10" t="s">
        <v>17</v>
      </c>
      <c r="J643" s="9">
        <v>34</v>
      </c>
      <c r="K643" s="9">
        <v>2288.4</v>
      </c>
      <c r="L643" s="9">
        <v>5126.0160000000005</v>
      </c>
      <c r="M643" s="8">
        <v>457.68000000000006</v>
      </c>
      <c r="N643" s="7" t="s">
        <v>33</v>
      </c>
      <c r="P643" s="4" t="s">
        <v>91</v>
      </c>
      <c r="Q643" s="4">
        <v>2020</v>
      </c>
      <c r="R643" s="4" t="s">
        <v>37</v>
      </c>
      <c r="S643" s="4" t="s">
        <v>104</v>
      </c>
      <c r="T643" s="4" t="s">
        <v>106</v>
      </c>
      <c r="U643" s="4" t="s">
        <v>107</v>
      </c>
      <c r="V643" s="4" t="s">
        <v>103</v>
      </c>
      <c r="W643" s="4" t="s">
        <v>96</v>
      </c>
      <c r="X643" s="4" t="s">
        <v>108</v>
      </c>
      <c r="Y643" s="4">
        <v>364</v>
      </c>
      <c r="Z643" s="4">
        <v>520.52</v>
      </c>
    </row>
    <row r="644" spans="6:26" ht="18" customHeight="1" x14ac:dyDescent="0.3">
      <c r="F644" s="1">
        <v>2023</v>
      </c>
      <c r="G644" s="1" t="s">
        <v>37</v>
      </c>
      <c r="H644" s="1" t="s">
        <v>16</v>
      </c>
      <c r="I644" s="11" t="s">
        <v>15</v>
      </c>
      <c r="J644" s="8">
        <v>7</v>
      </c>
      <c r="K644" s="8">
        <v>200</v>
      </c>
      <c r="L644" s="8">
        <v>224</v>
      </c>
      <c r="M644" s="8">
        <v>40</v>
      </c>
      <c r="N644" s="7" t="s">
        <v>33</v>
      </c>
      <c r="P644" s="4" t="s">
        <v>91</v>
      </c>
      <c r="Q644" s="4">
        <v>2020</v>
      </c>
      <c r="R644" s="4" t="s">
        <v>37</v>
      </c>
      <c r="S644" s="4" t="s">
        <v>104</v>
      </c>
      <c r="T644" s="4" t="s">
        <v>106</v>
      </c>
      <c r="U644" s="4" t="s">
        <v>107</v>
      </c>
      <c r="V644" s="4" t="s">
        <v>103</v>
      </c>
      <c r="W644" s="4" t="s">
        <v>96</v>
      </c>
      <c r="X644" s="4" t="s">
        <v>108</v>
      </c>
      <c r="Y644" s="4">
        <v>815</v>
      </c>
      <c r="Z644" s="4">
        <v>1165.45</v>
      </c>
    </row>
    <row r="645" spans="6:26" ht="18" customHeight="1" x14ac:dyDescent="0.3">
      <c r="F645" s="1">
        <v>2023</v>
      </c>
      <c r="G645" s="1" t="s">
        <v>37</v>
      </c>
      <c r="H645" s="1" t="s">
        <v>14</v>
      </c>
      <c r="I645" s="10" t="s">
        <v>13</v>
      </c>
      <c r="J645" s="9">
        <v>3</v>
      </c>
      <c r="K645" s="9">
        <v>2288.65</v>
      </c>
      <c r="L645" s="9">
        <v>5126.576</v>
      </c>
      <c r="M645" s="8">
        <v>457.73</v>
      </c>
      <c r="N645" s="7" t="s">
        <v>33</v>
      </c>
      <c r="P645" s="4" t="s">
        <v>100</v>
      </c>
      <c r="Q645" s="4">
        <v>2020</v>
      </c>
      <c r="R645" s="4" t="s">
        <v>37</v>
      </c>
      <c r="S645" s="4" t="s">
        <v>104</v>
      </c>
      <c r="T645" s="4" t="s">
        <v>106</v>
      </c>
      <c r="U645" s="4" t="s">
        <v>107</v>
      </c>
      <c r="V645" s="4" t="s">
        <v>103</v>
      </c>
      <c r="W645" s="4" t="s">
        <v>96</v>
      </c>
      <c r="X645" s="4" t="s">
        <v>108</v>
      </c>
      <c r="Y645" s="4">
        <v>848</v>
      </c>
      <c r="Z645" s="4">
        <v>1212.6399999999999</v>
      </c>
    </row>
    <row r="646" spans="6:26" ht="18" customHeight="1" x14ac:dyDescent="0.3">
      <c r="F646" s="1">
        <v>2023</v>
      </c>
      <c r="G646" s="1" t="s">
        <v>37</v>
      </c>
      <c r="H646" s="1" t="s">
        <v>11</v>
      </c>
      <c r="I646" s="10" t="s">
        <v>11</v>
      </c>
      <c r="J646" s="9">
        <v>2</v>
      </c>
      <c r="K646" s="9">
        <v>6600</v>
      </c>
      <c r="L646" s="9">
        <v>7392</v>
      </c>
      <c r="M646" s="8">
        <v>1320</v>
      </c>
      <c r="N646" s="7" t="s">
        <v>10</v>
      </c>
      <c r="P646" s="4" t="s">
        <v>91</v>
      </c>
      <c r="Q646" s="4">
        <v>2020</v>
      </c>
      <c r="R646" s="4" t="s">
        <v>37</v>
      </c>
      <c r="S646" s="4" t="s">
        <v>104</v>
      </c>
      <c r="T646" s="4" t="s">
        <v>106</v>
      </c>
      <c r="U646" s="4" t="s">
        <v>107</v>
      </c>
      <c r="V646" s="4" t="s">
        <v>103</v>
      </c>
      <c r="W646" s="4" t="s">
        <v>96</v>
      </c>
      <c r="X646" s="4" t="s">
        <v>108</v>
      </c>
      <c r="Y646" s="4">
        <v>901</v>
      </c>
      <c r="Z646" s="4">
        <v>1288.43</v>
      </c>
    </row>
    <row r="647" spans="6:26" ht="18" customHeight="1" x14ac:dyDescent="0.3">
      <c r="F647" s="1">
        <v>2023</v>
      </c>
      <c r="G647" s="1" t="s">
        <v>36</v>
      </c>
      <c r="H647" s="1" t="s">
        <v>30</v>
      </c>
      <c r="I647" s="11" t="s">
        <v>31</v>
      </c>
      <c r="J647" s="8">
        <v>3566</v>
      </c>
      <c r="K647" s="8">
        <v>4577.3</v>
      </c>
      <c r="L647" s="8">
        <v>5126.576</v>
      </c>
      <c r="M647" s="8">
        <v>915.46</v>
      </c>
      <c r="N647" s="7" t="s">
        <v>10</v>
      </c>
      <c r="P647" s="4" t="s">
        <v>91</v>
      </c>
      <c r="Q647" s="4">
        <v>2020</v>
      </c>
      <c r="R647" s="4" t="s">
        <v>37</v>
      </c>
      <c r="S647" s="4" t="s">
        <v>104</v>
      </c>
      <c r="T647" s="4" t="s">
        <v>106</v>
      </c>
      <c r="U647" s="4" t="s">
        <v>107</v>
      </c>
      <c r="V647" s="4" t="s">
        <v>103</v>
      </c>
      <c r="W647" s="4" t="s">
        <v>96</v>
      </c>
      <c r="X647" s="4" t="s">
        <v>108</v>
      </c>
      <c r="Y647" s="4">
        <v>854</v>
      </c>
      <c r="Z647" s="4">
        <v>526.24</v>
      </c>
    </row>
    <row r="648" spans="6:26" ht="18" customHeight="1" x14ac:dyDescent="0.3">
      <c r="F648" s="1">
        <v>2023</v>
      </c>
      <c r="G648" s="1" t="s">
        <v>36</v>
      </c>
      <c r="H648" s="1" t="s">
        <v>30</v>
      </c>
      <c r="I648" s="11" t="s">
        <v>29</v>
      </c>
      <c r="J648" s="8">
        <v>2498</v>
      </c>
      <c r="K648" s="8">
        <v>8000</v>
      </c>
      <c r="L648" s="8">
        <v>8960</v>
      </c>
      <c r="M648" s="8">
        <v>1600</v>
      </c>
      <c r="N648" s="7" t="s">
        <v>10</v>
      </c>
      <c r="P648" s="4" t="s">
        <v>98</v>
      </c>
      <c r="Q648" s="4">
        <v>2020</v>
      </c>
      <c r="R648" s="4" t="s">
        <v>37</v>
      </c>
      <c r="S648" s="4" t="s">
        <v>104</v>
      </c>
      <c r="T648" s="4" t="s">
        <v>106</v>
      </c>
      <c r="U648" s="4" t="s">
        <v>107</v>
      </c>
      <c r="V648" s="4" t="s">
        <v>103</v>
      </c>
      <c r="W648" s="4" t="s">
        <v>96</v>
      </c>
      <c r="X648" s="4" t="s">
        <v>108</v>
      </c>
      <c r="Y648" s="4">
        <v>189</v>
      </c>
      <c r="Z648" s="4">
        <v>526.24</v>
      </c>
    </row>
    <row r="649" spans="6:26" ht="18" customHeight="1" x14ac:dyDescent="0.3">
      <c r="F649" s="1">
        <v>2023</v>
      </c>
      <c r="G649" s="1" t="s">
        <v>36</v>
      </c>
      <c r="H649" s="1" t="s">
        <v>16</v>
      </c>
      <c r="I649" s="11" t="s">
        <v>28</v>
      </c>
      <c r="J649" s="8">
        <v>1245</v>
      </c>
      <c r="K649" s="8">
        <v>4577.2</v>
      </c>
      <c r="L649" s="8">
        <v>5126.4639999999999</v>
      </c>
      <c r="M649" s="8">
        <v>915.44</v>
      </c>
      <c r="N649" s="7" t="s">
        <v>10</v>
      </c>
      <c r="P649" s="4" t="s">
        <v>91</v>
      </c>
      <c r="Q649" s="4">
        <v>2020</v>
      </c>
      <c r="R649" s="4" t="s">
        <v>37</v>
      </c>
      <c r="S649" s="4" t="s">
        <v>104</v>
      </c>
      <c r="T649" s="4" t="s">
        <v>106</v>
      </c>
      <c r="U649" s="4" t="s">
        <v>107</v>
      </c>
      <c r="V649" s="4" t="s">
        <v>103</v>
      </c>
      <c r="W649" s="4" t="s">
        <v>96</v>
      </c>
      <c r="X649" s="4" t="s">
        <v>108</v>
      </c>
      <c r="Y649" s="4">
        <v>363</v>
      </c>
      <c r="Z649" s="4">
        <v>519.09</v>
      </c>
    </row>
    <row r="650" spans="6:26" ht="18" customHeight="1" x14ac:dyDescent="0.3">
      <c r="F650" s="1">
        <v>2023</v>
      </c>
      <c r="G650" s="1" t="s">
        <v>36</v>
      </c>
      <c r="H650" s="1" t="s">
        <v>25</v>
      </c>
      <c r="I650" s="10" t="s">
        <v>27</v>
      </c>
      <c r="J650" s="9">
        <v>644</v>
      </c>
      <c r="K650" s="9">
        <v>5743.5</v>
      </c>
      <c r="L650" s="9">
        <v>6432.72</v>
      </c>
      <c r="M650" s="8">
        <v>1148.7</v>
      </c>
      <c r="N650" s="7" t="s">
        <v>10</v>
      </c>
      <c r="P650" s="4" t="s">
        <v>91</v>
      </c>
      <c r="Q650" s="4">
        <v>2020</v>
      </c>
      <c r="R650" s="4" t="s">
        <v>37</v>
      </c>
      <c r="S650" s="4" t="s">
        <v>104</v>
      </c>
      <c r="T650" s="4" t="s">
        <v>106</v>
      </c>
      <c r="U650" s="4" t="s">
        <v>107</v>
      </c>
      <c r="V650" s="4" t="s">
        <v>103</v>
      </c>
      <c r="W650" s="4" t="s">
        <v>96</v>
      </c>
      <c r="X650" s="4" t="s">
        <v>108</v>
      </c>
      <c r="Y650" s="4">
        <v>145</v>
      </c>
      <c r="Z650" s="4">
        <v>207.35</v>
      </c>
    </row>
    <row r="651" spans="6:26" ht="18" customHeight="1" x14ac:dyDescent="0.3">
      <c r="F651" s="1">
        <v>2023</v>
      </c>
      <c r="G651" s="1" t="s">
        <v>36</v>
      </c>
      <c r="H651" s="1" t="s">
        <v>23</v>
      </c>
      <c r="I651" s="10" t="s">
        <v>26</v>
      </c>
      <c r="J651" s="9">
        <v>643</v>
      </c>
      <c r="K651" s="9">
        <v>7000</v>
      </c>
      <c r="L651" s="9">
        <v>7840</v>
      </c>
      <c r="M651" s="8">
        <v>1400</v>
      </c>
      <c r="N651" s="7" t="s">
        <v>33</v>
      </c>
      <c r="P651" s="4" t="s">
        <v>91</v>
      </c>
      <c r="Q651" s="4">
        <v>2020</v>
      </c>
      <c r="R651" s="4" t="s">
        <v>37</v>
      </c>
      <c r="S651" s="4" t="s">
        <v>104</v>
      </c>
      <c r="T651" s="4" t="s">
        <v>106</v>
      </c>
      <c r="U651" s="4" t="s">
        <v>107</v>
      </c>
      <c r="V651" s="4" t="s">
        <v>103</v>
      </c>
      <c r="W651" s="4" t="s">
        <v>96</v>
      </c>
      <c r="X651" s="4" t="s">
        <v>108</v>
      </c>
      <c r="Y651" s="4">
        <v>193</v>
      </c>
      <c r="Z651" s="4">
        <v>275.99</v>
      </c>
    </row>
    <row r="652" spans="6:26" ht="18" customHeight="1" x14ac:dyDescent="0.3">
      <c r="F652" s="1">
        <v>2023</v>
      </c>
      <c r="G652" s="1" t="s">
        <v>36</v>
      </c>
      <c r="H652" s="1" t="s">
        <v>25</v>
      </c>
      <c r="I652" s="10" t="s">
        <v>24</v>
      </c>
      <c r="J652" s="9">
        <v>455</v>
      </c>
      <c r="K652" s="9">
        <v>5036.46</v>
      </c>
      <c r="L652" s="9">
        <v>5128.0320000000002</v>
      </c>
      <c r="M652" s="8">
        <v>1007.292</v>
      </c>
      <c r="N652" s="7" t="s">
        <v>33</v>
      </c>
      <c r="P652" s="4" t="s">
        <v>98</v>
      </c>
      <c r="Q652" s="4">
        <v>2020</v>
      </c>
      <c r="R652" s="4" t="s">
        <v>37</v>
      </c>
      <c r="S652" s="4" t="s">
        <v>104</v>
      </c>
      <c r="T652" s="4" t="s">
        <v>106</v>
      </c>
      <c r="U652" s="4" t="s">
        <v>107</v>
      </c>
      <c r="V652" s="4" t="s">
        <v>103</v>
      </c>
      <c r="W652" s="4" t="s">
        <v>96</v>
      </c>
      <c r="X652" s="4" t="s">
        <v>108</v>
      </c>
      <c r="Y652" s="4">
        <v>361</v>
      </c>
      <c r="Z652" s="4">
        <v>516.23</v>
      </c>
    </row>
    <row r="653" spans="6:26" ht="18" customHeight="1" x14ac:dyDescent="0.3">
      <c r="F653" s="1">
        <v>2023</v>
      </c>
      <c r="G653" s="1" t="s">
        <v>36</v>
      </c>
      <c r="H653" s="1" t="s">
        <v>23</v>
      </c>
      <c r="I653" s="10" t="s">
        <v>22</v>
      </c>
      <c r="J653" s="12">
        <v>345</v>
      </c>
      <c r="K653" s="12">
        <v>7700</v>
      </c>
      <c r="L653" s="12">
        <v>7840</v>
      </c>
      <c r="M653" s="8">
        <v>1540</v>
      </c>
      <c r="N653" s="7" t="s">
        <v>33</v>
      </c>
      <c r="P653" s="4" t="s">
        <v>91</v>
      </c>
      <c r="Q653" s="4">
        <v>2020</v>
      </c>
      <c r="R653" s="4" t="s">
        <v>37</v>
      </c>
      <c r="S653" s="4" t="s">
        <v>104</v>
      </c>
      <c r="T653" s="4" t="s">
        <v>106</v>
      </c>
      <c r="U653" s="4" t="s">
        <v>107</v>
      </c>
      <c r="V653" s="4" t="s">
        <v>103</v>
      </c>
      <c r="W653" s="4" t="s">
        <v>96</v>
      </c>
      <c r="X653" s="4" t="s">
        <v>108</v>
      </c>
      <c r="Y653" s="4">
        <v>824</v>
      </c>
      <c r="Z653" s="4">
        <v>1178.32</v>
      </c>
    </row>
    <row r="654" spans="6:26" ht="18" customHeight="1" x14ac:dyDescent="0.3">
      <c r="F654" s="1">
        <v>2023</v>
      </c>
      <c r="G654" s="1" t="s">
        <v>36</v>
      </c>
      <c r="H654" s="1" t="s">
        <v>16</v>
      </c>
      <c r="I654" s="11" t="s">
        <v>21</v>
      </c>
      <c r="J654" s="8">
        <v>122</v>
      </c>
      <c r="K654" s="8">
        <v>110</v>
      </c>
      <c r="L654" s="8">
        <v>112</v>
      </c>
      <c r="M654" s="8">
        <v>22</v>
      </c>
      <c r="N654" s="7" t="s">
        <v>33</v>
      </c>
      <c r="P654" s="4" t="s">
        <v>98</v>
      </c>
      <c r="Q654" s="4">
        <v>2020</v>
      </c>
      <c r="R654" s="4" t="s">
        <v>37</v>
      </c>
      <c r="S654" s="4" t="s">
        <v>104</v>
      </c>
      <c r="T654" s="4" t="s">
        <v>106</v>
      </c>
      <c r="U654" s="4" t="s">
        <v>107</v>
      </c>
      <c r="V654" s="4" t="s">
        <v>103</v>
      </c>
      <c r="W654" s="4" t="s">
        <v>96</v>
      </c>
      <c r="X654" s="4" t="s">
        <v>108</v>
      </c>
      <c r="Y654" s="4">
        <v>857</v>
      </c>
      <c r="Z654" s="4">
        <v>1225.51</v>
      </c>
    </row>
    <row r="655" spans="6:26" ht="18" customHeight="1" x14ac:dyDescent="0.3">
      <c r="F655" s="1">
        <v>2023</v>
      </c>
      <c r="G655" s="1" t="s">
        <v>36</v>
      </c>
      <c r="H655" s="1" t="s">
        <v>14</v>
      </c>
      <c r="I655" s="10" t="s">
        <v>20</v>
      </c>
      <c r="J655" s="9">
        <v>78</v>
      </c>
      <c r="K655" s="9">
        <v>2517.46</v>
      </c>
      <c r="L655" s="9">
        <v>5126.4639999999999</v>
      </c>
      <c r="M655" s="8">
        <v>503.49200000000002</v>
      </c>
      <c r="N655" s="7" t="s">
        <v>33</v>
      </c>
      <c r="P655" s="4" t="s">
        <v>98</v>
      </c>
      <c r="Q655" s="4">
        <v>2020</v>
      </c>
      <c r="R655" s="4" t="s">
        <v>37</v>
      </c>
      <c r="S655" s="4" t="s">
        <v>104</v>
      </c>
      <c r="T655" s="4" t="s">
        <v>106</v>
      </c>
      <c r="U655" s="4" t="s">
        <v>107</v>
      </c>
      <c r="V655" s="4" t="s">
        <v>103</v>
      </c>
      <c r="W655" s="4" t="s">
        <v>96</v>
      </c>
      <c r="X655" s="4" t="s">
        <v>108</v>
      </c>
      <c r="Y655" s="4">
        <v>365</v>
      </c>
      <c r="Z655" s="4">
        <v>521.95000000000005</v>
      </c>
    </row>
    <row r="656" spans="6:26" ht="18" customHeight="1" x14ac:dyDescent="0.3">
      <c r="F656" s="1">
        <v>2023</v>
      </c>
      <c r="G656" s="1" t="s">
        <v>36</v>
      </c>
      <c r="H656" s="1" t="s">
        <v>14</v>
      </c>
      <c r="I656" s="10" t="s">
        <v>19</v>
      </c>
      <c r="J656" s="9">
        <v>76</v>
      </c>
      <c r="K656" s="9">
        <v>2517.2949999999996</v>
      </c>
      <c r="L656" s="9">
        <v>5126.1279999999997</v>
      </c>
      <c r="M656" s="8">
        <v>503.45899999999995</v>
      </c>
      <c r="N656" s="7" t="s">
        <v>33</v>
      </c>
      <c r="P656" s="4" t="s">
        <v>98</v>
      </c>
      <c r="Q656" s="4">
        <v>2020</v>
      </c>
      <c r="R656" s="4" t="s">
        <v>38</v>
      </c>
      <c r="S656" s="4" t="s">
        <v>104</v>
      </c>
      <c r="T656" s="4" t="s">
        <v>106</v>
      </c>
      <c r="U656" s="4" t="s">
        <v>107</v>
      </c>
      <c r="V656" s="4" t="s">
        <v>103</v>
      </c>
      <c r="W656" s="4" t="s">
        <v>96</v>
      </c>
      <c r="X656" s="4" t="s">
        <v>108</v>
      </c>
      <c r="Y656" s="4">
        <v>152</v>
      </c>
      <c r="Z656" s="4">
        <v>217.36</v>
      </c>
    </row>
    <row r="657" spans="6:26" ht="18" customHeight="1" x14ac:dyDescent="0.3">
      <c r="F657" s="1">
        <v>2023</v>
      </c>
      <c r="G657" s="1" t="s">
        <v>36</v>
      </c>
      <c r="H657" s="1" t="s">
        <v>14</v>
      </c>
      <c r="I657" s="10" t="s">
        <v>18</v>
      </c>
      <c r="J657" s="9">
        <v>46</v>
      </c>
      <c r="K657" s="9">
        <v>115</v>
      </c>
      <c r="L657" s="9">
        <v>224</v>
      </c>
      <c r="M657" s="8">
        <v>23</v>
      </c>
      <c r="N657" s="7" t="s">
        <v>33</v>
      </c>
      <c r="P657" s="4" t="s">
        <v>98</v>
      </c>
      <c r="Q657" s="4">
        <v>2020</v>
      </c>
      <c r="R657" s="4" t="s">
        <v>38</v>
      </c>
      <c r="S657" s="4" t="s">
        <v>104</v>
      </c>
      <c r="T657" s="4" t="s">
        <v>106</v>
      </c>
      <c r="U657" s="4" t="s">
        <v>107</v>
      </c>
      <c r="V657" s="4" t="s">
        <v>103</v>
      </c>
      <c r="W657" s="4" t="s">
        <v>96</v>
      </c>
      <c r="X657" s="4" t="s">
        <v>108</v>
      </c>
      <c r="Y657" s="4">
        <v>194</v>
      </c>
      <c r="Z657" s="4">
        <v>277.42</v>
      </c>
    </row>
    <row r="658" spans="6:26" ht="18" customHeight="1" x14ac:dyDescent="0.3">
      <c r="F658" s="1">
        <v>2023</v>
      </c>
      <c r="G658" s="1" t="s">
        <v>36</v>
      </c>
      <c r="H658" s="1" t="s">
        <v>14</v>
      </c>
      <c r="I658" s="10" t="s">
        <v>17</v>
      </c>
      <c r="J658" s="9">
        <v>34</v>
      </c>
      <c r="K658" s="9">
        <v>2631.66</v>
      </c>
      <c r="L658" s="9">
        <v>5126.0160000000005</v>
      </c>
      <c r="M658" s="8">
        <v>526.33199999999999</v>
      </c>
      <c r="N658" s="7" t="s">
        <v>33</v>
      </c>
      <c r="P658" s="4" t="s">
        <v>102</v>
      </c>
      <c r="Q658" s="4">
        <v>2020</v>
      </c>
      <c r="R658" s="4" t="s">
        <v>38</v>
      </c>
      <c r="S658" s="4" t="s">
        <v>104</v>
      </c>
      <c r="T658" s="4" t="s">
        <v>106</v>
      </c>
      <c r="U658" s="4" t="s">
        <v>107</v>
      </c>
      <c r="V658" s="4" t="s">
        <v>103</v>
      </c>
      <c r="W658" s="4" t="s">
        <v>96</v>
      </c>
      <c r="X658" s="4" t="s">
        <v>108</v>
      </c>
      <c r="Y658" s="4">
        <v>368</v>
      </c>
      <c r="Z658" s="4">
        <v>526.24</v>
      </c>
    </row>
    <row r="659" spans="6:26" ht="18" customHeight="1" x14ac:dyDescent="0.3">
      <c r="F659" s="1">
        <v>2023</v>
      </c>
      <c r="G659" s="1" t="s">
        <v>36</v>
      </c>
      <c r="H659" s="1" t="s">
        <v>16</v>
      </c>
      <c r="I659" s="11" t="s">
        <v>15</v>
      </c>
      <c r="J659" s="8">
        <v>7</v>
      </c>
      <c r="K659" s="8">
        <v>230</v>
      </c>
      <c r="L659" s="8">
        <v>224</v>
      </c>
      <c r="M659" s="8">
        <v>46</v>
      </c>
      <c r="N659" s="7" t="s">
        <v>33</v>
      </c>
      <c r="P659" s="4" t="s">
        <v>100</v>
      </c>
      <c r="Q659" s="4">
        <v>2020</v>
      </c>
      <c r="R659" s="4" t="s">
        <v>38</v>
      </c>
      <c r="S659" s="4" t="s">
        <v>104</v>
      </c>
      <c r="T659" s="4" t="s">
        <v>106</v>
      </c>
      <c r="U659" s="4" t="s">
        <v>107</v>
      </c>
      <c r="V659" s="4" t="s">
        <v>103</v>
      </c>
      <c r="W659" s="4" t="s">
        <v>96</v>
      </c>
      <c r="X659" s="4" t="s">
        <v>108</v>
      </c>
      <c r="Y659" s="4">
        <v>148</v>
      </c>
      <c r="Z659" s="4">
        <v>211.64</v>
      </c>
    </row>
    <row r="660" spans="6:26" ht="18" customHeight="1" x14ac:dyDescent="0.3">
      <c r="F660" s="1">
        <v>2023</v>
      </c>
      <c r="G660" s="1" t="s">
        <v>36</v>
      </c>
      <c r="H660" s="1" t="s">
        <v>14</v>
      </c>
      <c r="I660" s="10" t="s">
        <v>13</v>
      </c>
      <c r="J660" s="9">
        <v>3</v>
      </c>
      <c r="K660" s="9">
        <v>2631.9475000000002</v>
      </c>
      <c r="L660" s="9">
        <v>5126.576</v>
      </c>
      <c r="M660" s="8">
        <v>526.38950000000011</v>
      </c>
      <c r="N660" s="7" t="s">
        <v>10</v>
      </c>
      <c r="P660" s="4" t="s">
        <v>98</v>
      </c>
      <c r="Q660" s="4">
        <v>2020</v>
      </c>
      <c r="R660" s="4" t="s">
        <v>38</v>
      </c>
      <c r="S660" s="4" t="s">
        <v>104</v>
      </c>
      <c r="T660" s="4" t="s">
        <v>106</v>
      </c>
      <c r="U660" s="4" t="s">
        <v>107</v>
      </c>
      <c r="V660" s="4" t="s">
        <v>103</v>
      </c>
      <c r="W660" s="4" t="s">
        <v>96</v>
      </c>
      <c r="X660" s="4" t="s">
        <v>108</v>
      </c>
      <c r="Y660" s="4">
        <v>196</v>
      </c>
      <c r="Z660" s="4">
        <v>280.27999999999997</v>
      </c>
    </row>
    <row r="661" spans="6:26" ht="18" customHeight="1" x14ac:dyDescent="0.3">
      <c r="F661" s="1">
        <v>2023</v>
      </c>
      <c r="G661" s="1" t="s">
        <v>36</v>
      </c>
      <c r="H661" s="1" t="s">
        <v>11</v>
      </c>
      <c r="I661" s="10" t="s">
        <v>11</v>
      </c>
      <c r="J661" s="9">
        <v>2</v>
      </c>
      <c r="K661" s="9">
        <v>7590</v>
      </c>
      <c r="L661" s="9">
        <v>7392</v>
      </c>
      <c r="M661" s="8">
        <v>1518</v>
      </c>
      <c r="N661" s="7" t="s">
        <v>33</v>
      </c>
      <c r="P661" s="4" t="s">
        <v>102</v>
      </c>
      <c r="Q661" s="4">
        <v>2020</v>
      </c>
      <c r="R661" s="4" t="s">
        <v>38</v>
      </c>
      <c r="S661" s="4" t="s">
        <v>104</v>
      </c>
      <c r="T661" s="4" t="s">
        <v>106</v>
      </c>
      <c r="U661" s="4" t="s">
        <v>107</v>
      </c>
      <c r="V661" s="4" t="s">
        <v>103</v>
      </c>
      <c r="W661" s="4" t="s">
        <v>96</v>
      </c>
      <c r="X661" s="4" t="s">
        <v>108</v>
      </c>
      <c r="Y661" s="4">
        <v>370</v>
      </c>
      <c r="Z661" s="4">
        <v>529.1</v>
      </c>
    </row>
    <row r="662" spans="6:26" ht="18" customHeight="1" x14ac:dyDescent="0.3">
      <c r="F662" s="1">
        <v>2023</v>
      </c>
      <c r="G662" s="1" t="s">
        <v>35</v>
      </c>
      <c r="H662" s="1" t="s">
        <v>30</v>
      </c>
      <c r="I662" s="11" t="s">
        <v>31</v>
      </c>
      <c r="J662" s="8">
        <v>3566</v>
      </c>
      <c r="K662" s="8">
        <v>4577.3</v>
      </c>
      <c r="L662" s="8">
        <v>5126.576</v>
      </c>
      <c r="M662" s="8">
        <v>915.46</v>
      </c>
      <c r="N662" s="7" t="s">
        <v>33</v>
      </c>
      <c r="P662" s="4" t="s">
        <v>98</v>
      </c>
      <c r="Q662" s="4">
        <v>2020</v>
      </c>
      <c r="R662" s="4" t="s">
        <v>38</v>
      </c>
      <c r="S662" s="4" t="s">
        <v>104</v>
      </c>
      <c r="T662" s="4" t="s">
        <v>106</v>
      </c>
      <c r="U662" s="4" t="s">
        <v>107</v>
      </c>
      <c r="V662" s="4" t="s">
        <v>103</v>
      </c>
      <c r="W662" s="4" t="s">
        <v>96</v>
      </c>
      <c r="X662" s="4" t="s">
        <v>108</v>
      </c>
      <c r="Y662" s="4">
        <v>814</v>
      </c>
      <c r="Z662" s="4">
        <v>1164.02</v>
      </c>
    </row>
    <row r="663" spans="6:26" ht="18" customHeight="1" x14ac:dyDescent="0.3">
      <c r="F663" s="1">
        <v>2023</v>
      </c>
      <c r="G663" s="1" t="s">
        <v>35</v>
      </c>
      <c r="H663" s="1" t="s">
        <v>30</v>
      </c>
      <c r="I663" s="11" t="s">
        <v>29</v>
      </c>
      <c r="J663" s="8">
        <v>2498</v>
      </c>
      <c r="K663" s="8">
        <v>8000</v>
      </c>
      <c r="L663" s="8">
        <v>8960</v>
      </c>
      <c r="M663" s="8">
        <v>1600</v>
      </c>
      <c r="N663" s="7" t="s">
        <v>33</v>
      </c>
      <c r="P663" s="4" t="s">
        <v>91</v>
      </c>
      <c r="Q663" s="4">
        <v>2020</v>
      </c>
      <c r="R663" s="4" t="s">
        <v>38</v>
      </c>
      <c r="S663" s="4" t="s">
        <v>104</v>
      </c>
      <c r="T663" s="4" t="s">
        <v>106</v>
      </c>
      <c r="U663" s="4" t="s">
        <v>107</v>
      </c>
      <c r="V663" s="4" t="s">
        <v>103</v>
      </c>
      <c r="W663" s="4" t="s">
        <v>96</v>
      </c>
      <c r="X663" s="4" t="s">
        <v>108</v>
      </c>
      <c r="Y663" s="4">
        <v>847</v>
      </c>
      <c r="Z663" s="4">
        <v>1211.21</v>
      </c>
    </row>
    <row r="664" spans="6:26" ht="18" customHeight="1" x14ac:dyDescent="0.3">
      <c r="F664" s="1">
        <v>2023</v>
      </c>
      <c r="G664" s="1" t="s">
        <v>35</v>
      </c>
      <c r="H664" s="1" t="s">
        <v>16</v>
      </c>
      <c r="I664" s="11" t="s">
        <v>28</v>
      </c>
      <c r="J664" s="8">
        <v>1245</v>
      </c>
      <c r="K664" s="8">
        <v>4577.2</v>
      </c>
      <c r="L664" s="8">
        <v>5126.4639999999999</v>
      </c>
      <c r="M664" s="8">
        <v>915.44</v>
      </c>
      <c r="N664" s="7" t="s">
        <v>33</v>
      </c>
      <c r="P664" s="4" t="s">
        <v>100</v>
      </c>
      <c r="Q664" s="4">
        <v>2020</v>
      </c>
      <c r="R664" s="4" t="s">
        <v>38</v>
      </c>
      <c r="S664" s="4" t="s">
        <v>104</v>
      </c>
      <c r="T664" s="4" t="s">
        <v>106</v>
      </c>
      <c r="U664" s="4" t="s">
        <v>107</v>
      </c>
      <c r="V664" s="4" t="s">
        <v>103</v>
      </c>
      <c r="W664" s="4" t="s">
        <v>96</v>
      </c>
      <c r="X664" s="4" t="s">
        <v>108</v>
      </c>
      <c r="Y664" s="4">
        <v>195</v>
      </c>
      <c r="Z664" s="4">
        <v>526.24</v>
      </c>
    </row>
    <row r="665" spans="6:26" ht="18" customHeight="1" x14ac:dyDescent="0.3">
      <c r="F665" s="1">
        <v>2023</v>
      </c>
      <c r="G665" s="1" t="s">
        <v>35</v>
      </c>
      <c r="H665" s="1" t="s">
        <v>25</v>
      </c>
      <c r="I665" s="10" t="s">
        <v>27</v>
      </c>
      <c r="J665" s="9">
        <v>644</v>
      </c>
      <c r="K665" s="9">
        <v>5743.5</v>
      </c>
      <c r="L665" s="9">
        <v>6432.72</v>
      </c>
      <c r="M665" s="8">
        <v>1148.7</v>
      </c>
      <c r="N665" s="7" t="s">
        <v>33</v>
      </c>
      <c r="P665" s="4" t="s">
        <v>98</v>
      </c>
      <c r="Q665" s="4">
        <v>2020</v>
      </c>
      <c r="R665" s="4" t="s">
        <v>38</v>
      </c>
      <c r="S665" s="4" t="s">
        <v>104</v>
      </c>
      <c r="T665" s="4" t="s">
        <v>106</v>
      </c>
      <c r="U665" s="4" t="s">
        <v>107</v>
      </c>
      <c r="V665" s="4" t="s">
        <v>103</v>
      </c>
      <c r="W665" s="4" t="s">
        <v>96</v>
      </c>
      <c r="X665" s="4" t="s">
        <v>108</v>
      </c>
      <c r="Y665" s="4">
        <v>369</v>
      </c>
      <c r="Z665" s="4">
        <v>527.66999999999996</v>
      </c>
    </row>
    <row r="666" spans="6:26" ht="18" customHeight="1" x14ac:dyDescent="0.3">
      <c r="F666" s="1">
        <v>2023</v>
      </c>
      <c r="G666" s="1" t="s">
        <v>35</v>
      </c>
      <c r="H666" s="1" t="s">
        <v>23</v>
      </c>
      <c r="I666" s="10" t="s">
        <v>26</v>
      </c>
      <c r="J666" s="9">
        <v>643</v>
      </c>
      <c r="K666" s="9">
        <v>7000</v>
      </c>
      <c r="L666" s="9">
        <v>7840</v>
      </c>
      <c r="M666" s="8">
        <v>1400</v>
      </c>
      <c r="N666" s="7" t="s">
        <v>33</v>
      </c>
      <c r="P666" s="4" t="s">
        <v>102</v>
      </c>
      <c r="Q666" s="4">
        <v>2020</v>
      </c>
      <c r="R666" s="4" t="s">
        <v>38</v>
      </c>
      <c r="S666" s="4" t="s">
        <v>104</v>
      </c>
      <c r="T666" s="4" t="s">
        <v>106</v>
      </c>
      <c r="U666" s="4" t="s">
        <v>107</v>
      </c>
      <c r="V666" s="4" t="s">
        <v>103</v>
      </c>
      <c r="W666" s="4" t="s">
        <v>96</v>
      </c>
      <c r="X666" s="4" t="s">
        <v>108</v>
      </c>
      <c r="Y666" s="4">
        <v>151</v>
      </c>
      <c r="Z666" s="4">
        <v>215.93</v>
      </c>
    </row>
    <row r="667" spans="6:26" ht="18" customHeight="1" x14ac:dyDescent="0.3">
      <c r="F667" s="1">
        <v>2023</v>
      </c>
      <c r="G667" s="1" t="s">
        <v>35</v>
      </c>
      <c r="H667" s="1" t="s">
        <v>25</v>
      </c>
      <c r="I667" s="10" t="s">
        <v>24</v>
      </c>
      <c r="J667" s="9">
        <v>455</v>
      </c>
      <c r="K667" s="9">
        <v>4578.6000000000004</v>
      </c>
      <c r="L667" s="9">
        <v>5128.0320000000002</v>
      </c>
      <c r="M667" s="8">
        <v>915.72000000000014</v>
      </c>
      <c r="N667" s="7" t="s">
        <v>33</v>
      </c>
      <c r="P667" s="4" t="s">
        <v>98</v>
      </c>
      <c r="Q667" s="4">
        <v>2020</v>
      </c>
      <c r="R667" s="4" t="s">
        <v>38</v>
      </c>
      <c r="S667" s="4" t="s">
        <v>104</v>
      </c>
      <c r="T667" s="4" t="s">
        <v>106</v>
      </c>
      <c r="U667" s="4" t="s">
        <v>107</v>
      </c>
      <c r="V667" s="4" t="s">
        <v>103</v>
      </c>
      <c r="W667" s="4" t="s">
        <v>96</v>
      </c>
      <c r="X667" s="4" t="s">
        <v>108</v>
      </c>
      <c r="Y667" s="4">
        <v>199</v>
      </c>
      <c r="Z667" s="4">
        <v>284.57</v>
      </c>
    </row>
    <row r="668" spans="6:26" ht="18" customHeight="1" x14ac:dyDescent="0.3">
      <c r="F668" s="1">
        <v>2023</v>
      </c>
      <c r="G668" s="1" t="s">
        <v>35</v>
      </c>
      <c r="H668" s="1" t="s">
        <v>23</v>
      </c>
      <c r="I668" s="10" t="s">
        <v>22</v>
      </c>
      <c r="J668" s="12">
        <v>345</v>
      </c>
      <c r="K668" s="12">
        <v>7000</v>
      </c>
      <c r="L668" s="12">
        <v>7840</v>
      </c>
      <c r="M668" s="8">
        <v>1400</v>
      </c>
      <c r="N668" s="7" t="s">
        <v>33</v>
      </c>
      <c r="P668" s="4" t="s">
        <v>100</v>
      </c>
      <c r="Q668" s="4">
        <v>2020</v>
      </c>
      <c r="R668" s="4" t="s">
        <v>38</v>
      </c>
      <c r="S668" s="4" t="s">
        <v>104</v>
      </c>
      <c r="T668" s="4" t="s">
        <v>106</v>
      </c>
      <c r="U668" s="4" t="s">
        <v>107</v>
      </c>
      <c r="V668" s="4" t="s">
        <v>103</v>
      </c>
      <c r="W668" s="4" t="s">
        <v>96</v>
      </c>
      <c r="X668" s="4" t="s">
        <v>108</v>
      </c>
      <c r="Y668" s="4">
        <v>367</v>
      </c>
      <c r="Z668" s="4">
        <v>524.80999999999995</v>
      </c>
    </row>
    <row r="669" spans="6:26" ht="18" customHeight="1" x14ac:dyDescent="0.3">
      <c r="F669" s="1">
        <v>2023</v>
      </c>
      <c r="G669" s="1" t="s">
        <v>35</v>
      </c>
      <c r="H669" s="1" t="s">
        <v>16</v>
      </c>
      <c r="I669" s="11" t="s">
        <v>21</v>
      </c>
      <c r="J669" s="8">
        <v>122</v>
      </c>
      <c r="K669" s="8">
        <v>100</v>
      </c>
      <c r="L669" s="8">
        <v>112</v>
      </c>
      <c r="M669" s="8">
        <v>20</v>
      </c>
      <c r="N669" s="7" t="s">
        <v>33</v>
      </c>
      <c r="P669" s="4" t="s">
        <v>102</v>
      </c>
      <c r="Q669" s="4">
        <v>2020</v>
      </c>
      <c r="R669" s="4" t="s">
        <v>38</v>
      </c>
      <c r="S669" s="4" t="s">
        <v>104</v>
      </c>
      <c r="T669" s="4" t="s">
        <v>106</v>
      </c>
      <c r="U669" s="4" t="s">
        <v>107</v>
      </c>
      <c r="V669" s="4" t="s">
        <v>103</v>
      </c>
      <c r="W669" s="4" t="s">
        <v>96</v>
      </c>
      <c r="X669" s="4" t="s">
        <v>108</v>
      </c>
      <c r="Y669" s="4">
        <v>823</v>
      </c>
      <c r="Z669" s="4">
        <v>1176.8899999999999</v>
      </c>
    </row>
    <row r="670" spans="6:26" ht="18" customHeight="1" x14ac:dyDescent="0.3">
      <c r="F670" s="1">
        <v>2023</v>
      </c>
      <c r="G670" s="1" t="s">
        <v>35</v>
      </c>
      <c r="H670" s="1" t="s">
        <v>14</v>
      </c>
      <c r="I670" s="10" t="s">
        <v>20</v>
      </c>
      <c r="J670" s="9">
        <v>78</v>
      </c>
      <c r="K670" s="9">
        <v>2288.6</v>
      </c>
      <c r="L670" s="9">
        <v>5126.4639999999999</v>
      </c>
      <c r="M670" s="8">
        <v>457.72</v>
      </c>
      <c r="N670" s="7" t="s">
        <v>33</v>
      </c>
      <c r="P670" s="4" t="s">
        <v>91</v>
      </c>
      <c r="Q670" s="4">
        <v>2020</v>
      </c>
      <c r="R670" s="4" t="s">
        <v>38</v>
      </c>
      <c r="S670" s="4" t="s">
        <v>104</v>
      </c>
      <c r="T670" s="4" t="s">
        <v>106</v>
      </c>
      <c r="U670" s="4" t="s">
        <v>107</v>
      </c>
      <c r="V670" s="4" t="s">
        <v>103</v>
      </c>
      <c r="W670" s="4" t="s">
        <v>96</v>
      </c>
      <c r="X670" s="4" t="s">
        <v>108</v>
      </c>
      <c r="Y670" s="4">
        <v>856</v>
      </c>
      <c r="Z670" s="4">
        <v>1224.08</v>
      </c>
    </row>
    <row r="671" spans="6:26" ht="18" customHeight="1" x14ac:dyDescent="0.3">
      <c r="F671" s="1">
        <v>2023</v>
      </c>
      <c r="G671" s="1" t="s">
        <v>35</v>
      </c>
      <c r="H671" s="1" t="s">
        <v>14</v>
      </c>
      <c r="I671" s="10" t="s">
        <v>19</v>
      </c>
      <c r="J671" s="9">
        <v>76</v>
      </c>
      <c r="K671" s="9">
        <v>2288.4499999999998</v>
      </c>
      <c r="L671" s="9">
        <v>5126.1279999999997</v>
      </c>
      <c r="M671" s="8">
        <v>457.69</v>
      </c>
      <c r="N671" s="7" t="s">
        <v>33</v>
      </c>
      <c r="P671" s="4" t="s">
        <v>98</v>
      </c>
      <c r="Q671" s="4">
        <v>2020</v>
      </c>
      <c r="R671" s="4" t="s">
        <v>38</v>
      </c>
      <c r="S671" s="4" t="s">
        <v>104</v>
      </c>
      <c r="T671" s="4" t="s">
        <v>106</v>
      </c>
      <c r="U671" s="4" t="s">
        <v>107</v>
      </c>
      <c r="V671" s="4" t="s">
        <v>103</v>
      </c>
      <c r="W671" s="4" t="s">
        <v>96</v>
      </c>
      <c r="X671" s="4" t="s">
        <v>108</v>
      </c>
      <c r="Y671" s="4">
        <v>371</v>
      </c>
      <c r="Z671" s="4">
        <v>530.53</v>
      </c>
    </row>
    <row r="672" spans="6:26" ht="18" customHeight="1" x14ac:dyDescent="0.3">
      <c r="F672" s="1">
        <v>2023</v>
      </c>
      <c r="G672" s="1" t="s">
        <v>35</v>
      </c>
      <c r="H672" s="1" t="s">
        <v>14</v>
      </c>
      <c r="I672" s="10" t="s">
        <v>18</v>
      </c>
      <c r="J672" s="9">
        <v>46</v>
      </c>
      <c r="K672" s="9">
        <v>100</v>
      </c>
      <c r="L672" s="9">
        <v>224</v>
      </c>
      <c r="M672" s="8">
        <v>20</v>
      </c>
      <c r="N672" s="7" t="s">
        <v>33</v>
      </c>
      <c r="P672" s="4" t="s">
        <v>98</v>
      </c>
      <c r="Q672" s="4">
        <v>2020</v>
      </c>
      <c r="R672" s="4" t="s">
        <v>41</v>
      </c>
      <c r="S672" s="4" t="s">
        <v>104</v>
      </c>
      <c r="T672" s="4" t="s">
        <v>106</v>
      </c>
      <c r="U672" s="4" t="s">
        <v>107</v>
      </c>
      <c r="V672" s="4" t="s">
        <v>103</v>
      </c>
      <c r="W672" s="4" t="s">
        <v>96</v>
      </c>
      <c r="X672" s="4" t="s">
        <v>108</v>
      </c>
      <c r="Y672" s="4">
        <v>164</v>
      </c>
      <c r="Z672" s="4">
        <v>234.51999999999998</v>
      </c>
    </row>
    <row r="673" spans="6:26" ht="18" customHeight="1" x14ac:dyDescent="0.3">
      <c r="F673" s="1">
        <v>2023</v>
      </c>
      <c r="G673" s="1" t="s">
        <v>35</v>
      </c>
      <c r="H673" s="1" t="s">
        <v>14</v>
      </c>
      <c r="I673" s="10" t="s">
        <v>17</v>
      </c>
      <c r="J673" s="9">
        <v>34</v>
      </c>
      <c r="K673" s="9">
        <v>2746.08</v>
      </c>
      <c r="L673" s="9">
        <v>5126.0160000000005</v>
      </c>
      <c r="M673" s="8">
        <v>549.21600000000001</v>
      </c>
      <c r="N673" s="7" t="s">
        <v>33</v>
      </c>
      <c r="P673" s="4" t="s">
        <v>102</v>
      </c>
      <c r="Q673" s="4">
        <v>2020</v>
      </c>
      <c r="R673" s="4" t="s">
        <v>41</v>
      </c>
      <c r="S673" s="4" t="s">
        <v>104</v>
      </c>
      <c r="T673" s="4" t="s">
        <v>106</v>
      </c>
      <c r="U673" s="4" t="s">
        <v>107</v>
      </c>
      <c r="V673" s="4" t="s">
        <v>103</v>
      </c>
      <c r="W673" s="4" t="s">
        <v>96</v>
      </c>
      <c r="X673" s="4" t="s">
        <v>108</v>
      </c>
      <c r="Y673" s="4">
        <v>212</v>
      </c>
      <c r="Z673" s="4">
        <v>303.15999999999997</v>
      </c>
    </row>
    <row r="674" spans="6:26" ht="18" customHeight="1" x14ac:dyDescent="0.3">
      <c r="F674" s="1">
        <v>2023</v>
      </c>
      <c r="G674" s="1" t="s">
        <v>35</v>
      </c>
      <c r="H674" s="1" t="s">
        <v>16</v>
      </c>
      <c r="I674" s="11" t="s">
        <v>15</v>
      </c>
      <c r="J674" s="8">
        <v>7</v>
      </c>
      <c r="K674" s="8">
        <v>240</v>
      </c>
      <c r="L674" s="8">
        <v>224</v>
      </c>
      <c r="M674" s="8">
        <v>48</v>
      </c>
      <c r="N674" s="7" t="s">
        <v>33</v>
      </c>
      <c r="P674" s="4" t="s">
        <v>98</v>
      </c>
      <c r="Q674" s="4">
        <v>2020</v>
      </c>
      <c r="R674" s="4" t="s">
        <v>41</v>
      </c>
      <c r="S674" s="4" t="s">
        <v>104</v>
      </c>
      <c r="T674" s="4" t="s">
        <v>106</v>
      </c>
      <c r="U674" s="4" t="s">
        <v>107</v>
      </c>
      <c r="V674" s="4" t="s">
        <v>103</v>
      </c>
      <c r="W674" s="4" t="s">
        <v>96</v>
      </c>
      <c r="X674" s="4" t="s">
        <v>108</v>
      </c>
      <c r="Y674" s="4">
        <v>140</v>
      </c>
      <c r="Z674" s="4">
        <v>200.2</v>
      </c>
    </row>
    <row r="675" spans="6:26" ht="18" customHeight="1" x14ac:dyDescent="0.3">
      <c r="F675" s="1">
        <v>2023</v>
      </c>
      <c r="G675" s="1" t="s">
        <v>35</v>
      </c>
      <c r="H675" s="1" t="s">
        <v>14</v>
      </c>
      <c r="I675" s="10" t="s">
        <v>13</v>
      </c>
      <c r="J675" s="9">
        <v>3</v>
      </c>
      <c r="K675" s="9">
        <v>2746.38</v>
      </c>
      <c r="L675" s="9">
        <v>5126.576</v>
      </c>
      <c r="M675" s="8">
        <v>549.27600000000007</v>
      </c>
      <c r="N675" s="7" t="s">
        <v>33</v>
      </c>
      <c r="P675" s="4" t="s">
        <v>98</v>
      </c>
      <c r="Q675" s="4">
        <v>2020</v>
      </c>
      <c r="R675" s="4" t="s">
        <v>41</v>
      </c>
      <c r="S675" s="4" t="s">
        <v>104</v>
      </c>
      <c r="T675" s="4" t="s">
        <v>106</v>
      </c>
      <c r="U675" s="4" t="s">
        <v>107</v>
      </c>
      <c r="V675" s="4" t="s">
        <v>103</v>
      </c>
      <c r="W675" s="4" t="s">
        <v>96</v>
      </c>
      <c r="X675" s="4" t="s">
        <v>108</v>
      </c>
      <c r="Y675" s="4">
        <v>166</v>
      </c>
      <c r="Z675" s="4">
        <v>237.38</v>
      </c>
    </row>
    <row r="676" spans="6:26" ht="18" customHeight="1" x14ac:dyDescent="0.3">
      <c r="F676" s="1">
        <v>2023</v>
      </c>
      <c r="G676" s="1" t="s">
        <v>35</v>
      </c>
      <c r="H676" s="1" t="s">
        <v>11</v>
      </c>
      <c r="I676" s="10" t="s">
        <v>11</v>
      </c>
      <c r="J676" s="9">
        <v>2</v>
      </c>
      <c r="K676" s="9">
        <v>7920</v>
      </c>
      <c r="L676" s="9">
        <v>7392</v>
      </c>
      <c r="M676" s="8">
        <v>1584</v>
      </c>
      <c r="N676" s="7" t="s">
        <v>33</v>
      </c>
      <c r="P676" s="4" t="s">
        <v>91</v>
      </c>
      <c r="Q676" s="4">
        <v>2020</v>
      </c>
      <c r="R676" s="4" t="s">
        <v>41</v>
      </c>
      <c r="S676" s="4" t="s">
        <v>104</v>
      </c>
      <c r="T676" s="4" t="s">
        <v>106</v>
      </c>
      <c r="U676" s="4" t="s">
        <v>107</v>
      </c>
      <c r="V676" s="4" t="s">
        <v>103</v>
      </c>
      <c r="W676" s="4" t="s">
        <v>96</v>
      </c>
      <c r="X676" s="4" t="s">
        <v>108</v>
      </c>
      <c r="Y676" s="4">
        <v>214</v>
      </c>
      <c r="Z676" s="4">
        <v>306.02</v>
      </c>
    </row>
    <row r="677" spans="6:26" ht="18" customHeight="1" x14ac:dyDescent="0.3">
      <c r="F677" s="1">
        <v>2023</v>
      </c>
      <c r="G677" s="1" t="s">
        <v>34</v>
      </c>
      <c r="H677" s="1" t="s">
        <v>30</v>
      </c>
      <c r="I677" s="11" t="s">
        <v>31</v>
      </c>
      <c r="J677" s="8">
        <v>3566</v>
      </c>
      <c r="K677" s="8">
        <v>5035.0300000000007</v>
      </c>
      <c r="L677" s="8">
        <v>5126.576</v>
      </c>
      <c r="M677" s="8">
        <v>1007.0060000000002</v>
      </c>
      <c r="N677" s="7" t="s">
        <v>33</v>
      </c>
      <c r="P677" s="4" t="s">
        <v>91</v>
      </c>
      <c r="Q677" s="4">
        <v>2020</v>
      </c>
      <c r="R677" s="4" t="s">
        <v>41</v>
      </c>
      <c r="S677" s="4" t="s">
        <v>104</v>
      </c>
      <c r="T677" s="4" t="s">
        <v>106</v>
      </c>
      <c r="U677" s="4" t="s">
        <v>107</v>
      </c>
      <c r="V677" s="4" t="s">
        <v>103</v>
      </c>
      <c r="W677" s="4" t="s">
        <v>96</v>
      </c>
      <c r="X677" s="4" t="s">
        <v>108</v>
      </c>
      <c r="Y677" s="4">
        <v>811</v>
      </c>
      <c r="Z677" s="4">
        <v>1159.73</v>
      </c>
    </row>
    <row r="678" spans="6:26" ht="18" customHeight="1" x14ac:dyDescent="0.3">
      <c r="F678" s="1">
        <v>2023</v>
      </c>
      <c r="G678" s="1" t="s">
        <v>34</v>
      </c>
      <c r="H678" s="1" t="s">
        <v>30</v>
      </c>
      <c r="I678" s="11" t="s">
        <v>29</v>
      </c>
      <c r="J678" s="8">
        <v>2498</v>
      </c>
      <c r="K678" s="8">
        <v>9200</v>
      </c>
      <c r="L678" s="8">
        <v>8960</v>
      </c>
      <c r="M678" s="8">
        <v>1840</v>
      </c>
      <c r="N678" s="7" t="s">
        <v>33</v>
      </c>
      <c r="P678" s="4" t="s">
        <v>91</v>
      </c>
      <c r="Q678" s="4">
        <v>2020</v>
      </c>
      <c r="R678" s="4" t="s">
        <v>41</v>
      </c>
      <c r="S678" s="4" t="s">
        <v>104</v>
      </c>
      <c r="T678" s="4" t="s">
        <v>106</v>
      </c>
      <c r="U678" s="4" t="s">
        <v>107</v>
      </c>
      <c r="V678" s="4" t="s">
        <v>103</v>
      </c>
      <c r="W678" s="4" t="s">
        <v>96</v>
      </c>
      <c r="X678" s="4" t="s">
        <v>108</v>
      </c>
      <c r="Y678" s="4">
        <v>845</v>
      </c>
      <c r="Z678" s="4">
        <v>1208.3499999999999</v>
      </c>
    </row>
    <row r="679" spans="6:26" ht="18" customHeight="1" x14ac:dyDescent="0.3">
      <c r="F679" s="1">
        <v>2023</v>
      </c>
      <c r="G679" s="1" t="s">
        <v>34</v>
      </c>
      <c r="H679" s="1" t="s">
        <v>16</v>
      </c>
      <c r="I679" s="11" t="s">
        <v>28</v>
      </c>
      <c r="J679" s="8">
        <v>1245</v>
      </c>
      <c r="K679" s="8">
        <v>5263.78</v>
      </c>
      <c r="L679" s="8">
        <v>5126.4639999999999</v>
      </c>
      <c r="M679" s="8">
        <v>1052.7560000000001</v>
      </c>
      <c r="N679" s="7" t="s">
        <v>33</v>
      </c>
      <c r="P679" s="4" t="s">
        <v>98</v>
      </c>
      <c r="Q679" s="4">
        <v>2020</v>
      </c>
      <c r="R679" s="4" t="s">
        <v>41</v>
      </c>
      <c r="S679" s="4" t="s">
        <v>104</v>
      </c>
      <c r="T679" s="4" t="s">
        <v>106</v>
      </c>
      <c r="U679" s="4" t="s">
        <v>107</v>
      </c>
      <c r="V679" s="4" t="s">
        <v>103</v>
      </c>
      <c r="W679" s="4" t="s">
        <v>96</v>
      </c>
      <c r="X679" s="4" t="s">
        <v>108</v>
      </c>
      <c r="Y679" s="4">
        <v>898</v>
      </c>
      <c r="Z679" s="4">
        <v>1284.1399999999999</v>
      </c>
    </row>
    <row r="680" spans="6:26" ht="18" customHeight="1" x14ac:dyDescent="0.3">
      <c r="F680" s="1">
        <v>2023</v>
      </c>
      <c r="G680" s="1" t="s">
        <v>34</v>
      </c>
      <c r="H680" s="1" t="s">
        <v>25</v>
      </c>
      <c r="I680" s="10" t="s">
        <v>27</v>
      </c>
      <c r="J680" s="9">
        <v>644</v>
      </c>
      <c r="K680" s="9">
        <v>6605.0249999999996</v>
      </c>
      <c r="L680" s="9">
        <v>6432.72</v>
      </c>
      <c r="M680" s="8">
        <v>1321.0050000000001</v>
      </c>
      <c r="N680" s="7" t="s">
        <v>33</v>
      </c>
      <c r="P680" s="4" t="s">
        <v>98</v>
      </c>
      <c r="Q680" s="4">
        <v>2020</v>
      </c>
      <c r="R680" s="4" t="s">
        <v>41</v>
      </c>
      <c r="S680" s="4" t="s">
        <v>104</v>
      </c>
      <c r="T680" s="4" t="s">
        <v>106</v>
      </c>
      <c r="U680" s="4" t="s">
        <v>107</v>
      </c>
      <c r="V680" s="4" t="s">
        <v>103</v>
      </c>
      <c r="W680" s="4" t="s">
        <v>96</v>
      </c>
      <c r="X680" s="4" t="s">
        <v>108</v>
      </c>
      <c r="Y680" s="4">
        <v>851</v>
      </c>
      <c r="Z680" s="4">
        <v>526.24</v>
      </c>
    </row>
    <row r="681" spans="6:26" ht="18" customHeight="1" x14ac:dyDescent="0.3">
      <c r="F681" s="1">
        <v>2023</v>
      </c>
      <c r="G681" s="1" t="s">
        <v>34</v>
      </c>
      <c r="H681" s="1" t="s">
        <v>23</v>
      </c>
      <c r="I681" s="10" t="s">
        <v>26</v>
      </c>
      <c r="J681" s="9">
        <v>643</v>
      </c>
      <c r="K681" s="9">
        <v>8400</v>
      </c>
      <c r="L681" s="9">
        <v>7840</v>
      </c>
      <c r="M681" s="8">
        <v>1680</v>
      </c>
      <c r="N681" s="7" t="s">
        <v>33</v>
      </c>
      <c r="P681" s="4" t="s">
        <v>91</v>
      </c>
      <c r="Q681" s="4">
        <v>2020</v>
      </c>
      <c r="R681" s="4" t="s">
        <v>41</v>
      </c>
      <c r="S681" s="4" t="s">
        <v>104</v>
      </c>
      <c r="T681" s="4" t="s">
        <v>106</v>
      </c>
      <c r="U681" s="4" t="s">
        <v>107</v>
      </c>
      <c r="V681" s="4" t="s">
        <v>103</v>
      </c>
      <c r="W681" s="4" t="s">
        <v>96</v>
      </c>
      <c r="X681" s="4" t="s">
        <v>108</v>
      </c>
      <c r="Y681" s="4">
        <v>884</v>
      </c>
      <c r="Z681" s="4">
        <v>526.24</v>
      </c>
    </row>
    <row r="682" spans="6:26" ht="18" customHeight="1" x14ac:dyDescent="0.3">
      <c r="F682" s="1">
        <v>2023</v>
      </c>
      <c r="G682" s="1" t="s">
        <v>34</v>
      </c>
      <c r="H682" s="1" t="s">
        <v>25</v>
      </c>
      <c r="I682" s="10" t="s">
        <v>24</v>
      </c>
      <c r="J682" s="9">
        <v>455</v>
      </c>
      <c r="K682" s="9">
        <v>5494.3200000000006</v>
      </c>
      <c r="L682" s="9">
        <v>5128.0320000000002</v>
      </c>
      <c r="M682" s="8">
        <v>1098.8640000000003</v>
      </c>
      <c r="N682" s="7" t="s">
        <v>33</v>
      </c>
      <c r="P682" s="4" t="s">
        <v>91</v>
      </c>
      <c r="Q682" s="4">
        <v>2020</v>
      </c>
      <c r="R682" s="4" t="s">
        <v>41</v>
      </c>
      <c r="S682" s="4" t="s">
        <v>104</v>
      </c>
      <c r="T682" s="4" t="s">
        <v>106</v>
      </c>
      <c r="U682" s="4" t="s">
        <v>107</v>
      </c>
      <c r="V682" s="4" t="s">
        <v>103</v>
      </c>
      <c r="W682" s="4" t="s">
        <v>96</v>
      </c>
      <c r="X682" s="4" t="s">
        <v>108</v>
      </c>
      <c r="Y682" s="4">
        <v>141</v>
      </c>
      <c r="Z682" s="4">
        <v>201.63</v>
      </c>
    </row>
    <row r="683" spans="6:26" ht="18" customHeight="1" x14ac:dyDescent="0.3">
      <c r="F683" s="1">
        <v>2023</v>
      </c>
      <c r="G683" s="1" t="s">
        <v>34</v>
      </c>
      <c r="H683" s="1" t="s">
        <v>23</v>
      </c>
      <c r="I683" s="10" t="s">
        <v>22</v>
      </c>
      <c r="J683" s="12">
        <v>345</v>
      </c>
      <c r="K683" s="12">
        <v>8400</v>
      </c>
      <c r="L683" s="12">
        <v>7840</v>
      </c>
      <c r="M683" s="8">
        <v>1680</v>
      </c>
      <c r="N683" s="7" t="s">
        <v>33</v>
      </c>
      <c r="P683" s="4" t="s">
        <v>98</v>
      </c>
      <c r="Q683" s="4">
        <v>2020</v>
      </c>
      <c r="R683" s="4" t="s">
        <v>41</v>
      </c>
      <c r="S683" s="4" t="s">
        <v>104</v>
      </c>
      <c r="T683" s="4" t="s">
        <v>106</v>
      </c>
      <c r="U683" s="4" t="s">
        <v>107</v>
      </c>
      <c r="V683" s="4" t="s">
        <v>103</v>
      </c>
      <c r="W683" s="4" t="s">
        <v>96</v>
      </c>
      <c r="X683" s="4" t="s">
        <v>108</v>
      </c>
      <c r="Y683" s="4">
        <v>211</v>
      </c>
      <c r="Z683" s="4">
        <v>301.73</v>
      </c>
    </row>
    <row r="684" spans="6:26" ht="18" customHeight="1" x14ac:dyDescent="0.3">
      <c r="F684" s="1">
        <v>2023</v>
      </c>
      <c r="G684" s="1" t="s">
        <v>34</v>
      </c>
      <c r="H684" s="1" t="s">
        <v>16</v>
      </c>
      <c r="I684" s="11" t="s">
        <v>21</v>
      </c>
      <c r="J684" s="8">
        <v>122</v>
      </c>
      <c r="K684" s="8">
        <v>120</v>
      </c>
      <c r="L684" s="8">
        <v>112</v>
      </c>
      <c r="M684" s="8">
        <v>24</v>
      </c>
      <c r="N684" s="7" t="s">
        <v>33</v>
      </c>
      <c r="P684" s="4" t="s">
        <v>98</v>
      </c>
      <c r="Q684" s="4">
        <v>2020</v>
      </c>
      <c r="R684" s="4" t="s">
        <v>41</v>
      </c>
      <c r="S684" s="4" t="s">
        <v>104</v>
      </c>
      <c r="T684" s="4" t="s">
        <v>106</v>
      </c>
      <c r="U684" s="4" t="s">
        <v>107</v>
      </c>
      <c r="V684" s="4" t="s">
        <v>103</v>
      </c>
      <c r="W684" s="4" t="s">
        <v>96</v>
      </c>
      <c r="X684" s="4" t="s">
        <v>108</v>
      </c>
      <c r="Y684" s="4">
        <v>139</v>
      </c>
      <c r="Z684" s="4">
        <v>198.76999999999998</v>
      </c>
    </row>
    <row r="685" spans="6:26" ht="18" customHeight="1" x14ac:dyDescent="0.3">
      <c r="F685" s="1">
        <v>2023</v>
      </c>
      <c r="G685" s="1" t="s">
        <v>34</v>
      </c>
      <c r="H685" s="1" t="s">
        <v>14</v>
      </c>
      <c r="I685" s="10" t="s">
        <v>20</v>
      </c>
      <c r="J685" s="9">
        <v>78</v>
      </c>
      <c r="K685" s="9">
        <v>2517.46</v>
      </c>
      <c r="L685" s="9">
        <v>5126.4639999999999</v>
      </c>
      <c r="M685" s="8">
        <v>503.49200000000002</v>
      </c>
      <c r="N685" s="7" t="s">
        <v>33</v>
      </c>
      <c r="P685" s="4" t="s">
        <v>98</v>
      </c>
      <c r="Q685" s="4">
        <v>2020</v>
      </c>
      <c r="R685" s="4" t="s">
        <v>41</v>
      </c>
      <c r="S685" s="4" t="s">
        <v>104</v>
      </c>
      <c r="T685" s="4" t="s">
        <v>106</v>
      </c>
      <c r="U685" s="4" t="s">
        <v>107</v>
      </c>
      <c r="V685" s="4" t="s">
        <v>103</v>
      </c>
      <c r="W685" s="4" t="s">
        <v>96</v>
      </c>
      <c r="X685" s="4" t="s">
        <v>108</v>
      </c>
      <c r="Y685" s="4">
        <v>820</v>
      </c>
      <c r="Z685" s="4">
        <v>1172.5999999999999</v>
      </c>
    </row>
    <row r="686" spans="6:26" ht="18" customHeight="1" x14ac:dyDescent="0.3">
      <c r="F686" s="1">
        <v>2023</v>
      </c>
      <c r="G686" s="1" t="s">
        <v>34</v>
      </c>
      <c r="H686" s="1" t="s">
        <v>14</v>
      </c>
      <c r="I686" s="10" t="s">
        <v>19</v>
      </c>
      <c r="J686" s="9">
        <v>76</v>
      </c>
      <c r="K686" s="9">
        <v>2517.2949999999996</v>
      </c>
      <c r="L686" s="9">
        <v>5126.1279999999997</v>
      </c>
      <c r="M686" s="8">
        <v>503.45899999999995</v>
      </c>
      <c r="N686" s="7" t="s">
        <v>33</v>
      </c>
      <c r="P686" s="4" t="s">
        <v>98</v>
      </c>
      <c r="Q686" s="4">
        <v>2020</v>
      </c>
      <c r="R686" s="4" t="s">
        <v>41</v>
      </c>
      <c r="S686" s="4" t="s">
        <v>104</v>
      </c>
      <c r="T686" s="4" t="s">
        <v>106</v>
      </c>
      <c r="U686" s="4" t="s">
        <v>107</v>
      </c>
      <c r="V686" s="4" t="s">
        <v>103</v>
      </c>
      <c r="W686" s="4" t="s">
        <v>96</v>
      </c>
      <c r="X686" s="4" t="s">
        <v>108</v>
      </c>
      <c r="Y686" s="4">
        <v>853</v>
      </c>
      <c r="Z686" s="4">
        <v>1219.79</v>
      </c>
    </row>
    <row r="687" spans="6:26" ht="18" customHeight="1" x14ac:dyDescent="0.3">
      <c r="F687" s="1">
        <v>2023</v>
      </c>
      <c r="G687" s="1" t="s">
        <v>34</v>
      </c>
      <c r="H687" s="1" t="s">
        <v>14</v>
      </c>
      <c r="I687" s="10" t="s">
        <v>18</v>
      </c>
      <c r="J687" s="9">
        <v>46</v>
      </c>
      <c r="K687" s="9">
        <v>110</v>
      </c>
      <c r="L687" s="9">
        <v>224</v>
      </c>
      <c r="M687" s="8">
        <v>22</v>
      </c>
      <c r="N687" s="7" t="s">
        <v>33</v>
      </c>
      <c r="P687" s="4" t="s">
        <v>98</v>
      </c>
      <c r="Q687" s="4">
        <v>2020</v>
      </c>
      <c r="R687" s="4" t="s">
        <v>41</v>
      </c>
      <c r="S687" s="4" t="s">
        <v>104</v>
      </c>
      <c r="T687" s="4" t="s">
        <v>106</v>
      </c>
      <c r="U687" s="4" t="s">
        <v>107</v>
      </c>
      <c r="V687" s="4" t="s">
        <v>103</v>
      </c>
      <c r="W687" s="4" t="s">
        <v>96</v>
      </c>
      <c r="X687" s="4" t="s">
        <v>108</v>
      </c>
      <c r="Y687" s="4">
        <v>137</v>
      </c>
      <c r="Z687" s="4">
        <v>195.91</v>
      </c>
    </row>
    <row r="688" spans="6:26" ht="18" customHeight="1" x14ac:dyDescent="0.3">
      <c r="F688" s="1">
        <v>2023</v>
      </c>
      <c r="G688" s="1" t="s">
        <v>34</v>
      </c>
      <c r="H688" s="1" t="s">
        <v>14</v>
      </c>
      <c r="I688" s="10" t="s">
        <v>17</v>
      </c>
      <c r="J688" s="9">
        <v>34</v>
      </c>
      <c r="K688" s="9">
        <v>2517.2400000000002</v>
      </c>
      <c r="L688" s="9">
        <v>5126.0160000000005</v>
      </c>
      <c r="M688" s="8">
        <v>503.44800000000009</v>
      </c>
      <c r="N688" s="7" t="s">
        <v>33</v>
      </c>
      <c r="P688" s="4" t="s">
        <v>101</v>
      </c>
      <c r="Q688" s="4">
        <v>2020</v>
      </c>
      <c r="R688" s="4" t="s">
        <v>39</v>
      </c>
      <c r="S688" s="4" t="s">
        <v>104</v>
      </c>
      <c r="T688" s="4" t="s">
        <v>106</v>
      </c>
      <c r="U688" s="4" t="s">
        <v>107</v>
      </c>
      <c r="V688" s="4" t="s">
        <v>103</v>
      </c>
      <c r="W688" s="4" t="s">
        <v>96</v>
      </c>
      <c r="X688" s="4" t="s">
        <v>108</v>
      </c>
      <c r="Y688" s="4">
        <v>200</v>
      </c>
      <c r="Z688" s="4">
        <v>286</v>
      </c>
    </row>
    <row r="689" spans="6:26" ht="18" customHeight="1" x14ac:dyDescent="0.3">
      <c r="F689" s="1">
        <v>2023</v>
      </c>
      <c r="G689" s="1" t="s">
        <v>34</v>
      </c>
      <c r="H689" s="1" t="s">
        <v>16</v>
      </c>
      <c r="I689" s="11" t="s">
        <v>15</v>
      </c>
      <c r="J689" s="8">
        <v>7</v>
      </c>
      <c r="K689" s="8">
        <v>220</v>
      </c>
      <c r="L689" s="8">
        <v>224</v>
      </c>
      <c r="M689" s="8">
        <v>44</v>
      </c>
      <c r="N689" s="7" t="s">
        <v>33</v>
      </c>
      <c r="P689" s="4" t="s">
        <v>98</v>
      </c>
      <c r="Q689" s="4">
        <v>2020</v>
      </c>
      <c r="R689" s="4" t="s">
        <v>39</v>
      </c>
      <c r="S689" s="4" t="s">
        <v>104</v>
      </c>
      <c r="T689" s="4" t="s">
        <v>106</v>
      </c>
      <c r="U689" s="4" t="s">
        <v>107</v>
      </c>
      <c r="V689" s="4" t="s">
        <v>103</v>
      </c>
      <c r="W689" s="4" t="s">
        <v>96</v>
      </c>
      <c r="X689" s="4" t="s">
        <v>108</v>
      </c>
      <c r="Y689" s="4">
        <v>128</v>
      </c>
      <c r="Z689" s="4">
        <v>183.04</v>
      </c>
    </row>
    <row r="690" spans="6:26" ht="18" customHeight="1" x14ac:dyDescent="0.3">
      <c r="F690" s="1">
        <v>2023</v>
      </c>
      <c r="G690" s="1" t="s">
        <v>34</v>
      </c>
      <c r="H690" s="1" t="s">
        <v>14</v>
      </c>
      <c r="I690" s="10" t="s">
        <v>13</v>
      </c>
      <c r="J690" s="9">
        <v>3</v>
      </c>
      <c r="K690" s="9">
        <v>2517.5150000000003</v>
      </c>
      <c r="L690" s="9">
        <v>5126.576</v>
      </c>
      <c r="M690" s="8">
        <v>503.5030000000001</v>
      </c>
      <c r="N690" s="7" t="s">
        <v>33</v>
      </c>
      <c r="P690" s="4" t="s">
        <v>98</v>
      </c>
      <c r="Q690" s="4">
        <v>2020</v>
      </c>
      <c r="R690" s="4" t="s">
        <v>39</v>
      </c>
      <c r="S690" s="4" t="s">
        <v>104</v>
      </c>
      <c r="T690" s="4" t="s">
        <v>106</v>
      </c>
      <c r="U690" s="4" t="s">
        <v>107</v>
      </c>
      <c r="V690" s="4" t="s">
        <v>103</v>
      </c>
      <c r="W690" s="4" t="s">
        <v>96</v>
      </c>
      <c r="X690" s="4" t="s">
        <v>108</v>
      </c>
      <c r="Y690" s="4">
        <v>154</v>
      </c>
      <c r="Z690" s="4">
        <v>220.22</v>
      </c>
    </row>
    <row r="691" spans="6:26" ht="18" customHeight="1" x14ac:dyDescent="0.3">
      <c r="F691" s="1">
        <v>2023</v>
      </c>
      <c r="G691" s="1" t="s">
        <v>34</v>
      </c>
      <c r="H691" s="1" t="s">
        <v>11</v>
      </c>
      <c r="I691" s="10" t="s">
        <v>11</v>
      </c>
      <c r="J691" s="9">
        <v>2</v>
      </c>
      <c r="K691" s="9">
        <v>7260</v>
      </c>
      <c r="L691" s="9">
        <v>7392</v>
      </c>
      <c r="M691" s="8">
        <v>1452</v>
      </c>
      <c r="N691" s="7" t="s">
        <v>33</v>
      </c>
      <c r="P691" s="4" t="s">
        <v>98</v>
      </c>
      <c r="Q691" s="4">
        <v>2020</v>
      </c>
      <c r="R691" s="4" t="s">
        <v>39</v>
      </c>
      <c r="S691" s="4" t="s">
        <v>104</v>
      </c>
      <c r="T691" s="4" t="s">
        <v>106</v>
      </c>
      <c r="U691" s="4" t="s">
        <v>107</v>
      </c>
      <c r="V691" s="4" t="s">
        <v>103</v>
      </c>
      <c r="W691" s="4" t="s">
        <v>96</v>
      </c>
      <c r="X691" s="4" t="s">
        <v>108</v>
      </c>
      <c r="Y691" s="4">
        <v>202</v>
      </c>
      <c r="Z691" s="4">
        <v>288.86</v>
      </c>
    </row>
    <row r="692" spans="6:26" ht="18" customHeight="1" x14ac:dyDescent="0.3">
      <c r="F692" s="1">
        <v>2023</v>
      </c>
      <c r="G692" s="1" t="s">
        <v>32</v>
      </c>
      <c r="H692" s="1" t="s">
        <v>30</v>
      </c>
      <c r="I692" s="11" t="s">
        <v>31</v>
      </c>
      <c r="J692" s="8">
        <v>3566</v>
      </c>
      <c r="K692" s="8">
        <v>5263.8950000000004</v>
      </c>
      <c r="L692" s="8">
        <v>5126.576</v>
      </c>
      <c r="M692" s="8">
        <v>1052.7790000000002</v>
      </c>
      <c r="N692" s="7" t="s">
        <v>33</v>
      </c>
      <c r="P692" s="4" t="s">
        <v>98</v>
      </c>
      <c r="Q692" s="4">
        <v>2020</v>
      </c>
      <c r="R692" s="4" t="s">
        <v>39</v>
      </c>
      <c r="S692" s="4" t="s">
        <v>104</v>
      </c>
      <c r="T692" s="4" t="s">
        <v>106</v>
      </c>
      <c r="U692" s="4" t="s">
        <v>107</v>
      </c>
      <c r="V692" s="4" t="s">
        <v>103</v>
      </c>
      <c r="W692" s="4" t="s">
        <v>96</v>
      </c>
      <c r="X692" s="4" t="s">
        <v>108</v>
      </c>
      <c r="Y692" s="4">
        <v>130</v>
      </c>
      <c r="Z692" s="4">
        <v>185.9</v>
      </c>
    </row>
    <row r="693" spans="6:26" ht="18" customHeight="1" x14ac:dyDescent="0.3">
      <c r="F693" s="1">
        <v>2023</v>
      </c>
      <c r="G693" s="1" t="s">
        <v>32</v>
      </c>
      <c r="H693" s="1" t="s">
        <v>30</v>
      </c>
      <c r="I693" s="11" t="s">
        <v>29</v>
      </c>
      <c r="J693" s="8">
        <v>2498</v>
      </c>
      <c r="K693" s="8">
        <v>8800</v>
      </c>
      <c r="L693" s="8">
        <v>8960</v>
      </c>
      <c r="M693" s="8">
        <v>1760</v>
      </c>
      <c r="N693" s="7" t="s">
        <v>33</v>
      </c>
      <c r="P693" s="4" t="s">
        <v>101</v>
      </c>
      <c r="Q693" s="4">
        <v>2020</v>
      </c>
      <c r="R693" s="4" t="s">
        <v>39</v>
      </c>
      <c r="S693" s="4" t="s">
        <v>104</v>
      </c>
      <c r="T693" s="4" t="s">
        <v>106</v>
      </c>
      <c r="U693" s="4" t="s">
        <v>107</v>
      </c>
      <c r="V693" s="4" t="s">
        <v>103</v>
      </c>
      <c r="W693" s="4" t="s">
        <v>96</v>
      </c>
      <c r="X693" s="4" t="s">
        <v>108</v>
      </c>
      <c r="Y693" s="4">
        <v>813</v>
      </c>
      <c r="Z693" s="4">
        <v>1162.5899999999999</v>
      </c>
    </row>
    <row r="694" spans="6:26" ht="18" customHeight="1" x14ac:dyDescent="0.3">
      <c r="F694" s="1">
        <v>2023</v>
      </c>
      <c r="G694" s="1" t="s">
        <v>32</v>
      </c>
      <c r="H694" s="1" t="s">
        <v>16</v>
      </c>
      <c r="I694" s="11" t="s">
        <v>28</v>
      </c>
      <c r="J694" s="8">
        <v>1245</v>
      </c>
      <c r="K694" s="8">
        <v>5034.92</v>
      </c>
      <c r="L694" s="8">
        <v>5126.4639999999999</v>
      </c>
      <c r="M694" s="8">
        <v>1006.984</v>
      </c>
      <c r="N694" s="7" t="s">
        <v>33</v>
      </c>
      <c r="P694" s="4" t="s">
        <v>100</v>
      </c>
      <c r="Q694" s="4">
        <v>2020</v>
      </c>
      <c r="R694" s="4" t="s">
        <v>39</v>
      </c>
      <c r="S694" s="4" t="s">
        <v>104</v>
      </c>
      <c r="T694" s="4" t="s">
        <v>106</v>
      </c>
      <c r="U694" s="4" t="s">
        <v>107</v>
      </c>
      <c r="V694" s="4" t="s">
        <v>103</v>
      </c>
      <c r="W694" s="4" t="s">
        <v>96</v>
      </c>
      <c r="X694" s="4" t="s">
        <v>108</v>
      </c>
      <c r="Y694" s="4">
        <v>846</v>
      </c>
      <c r="Z694" s="4">
        <v>1209.78</v>
      </c>
    </row>
    <row r="695" spans="6:26" ht="18" customHeight="1" x14ac:dyDescent="0.3">
      <c r="F695" s="1">
        <v>2023</v>
      </c>
      <c r="G695" s="1" t="s">
        <v>32</v>
      </c>
      <c r="H695" s="1" t="s">
        <v>25</v>
      </c>
      <c r="I695" s="10" t="s">
        <v>27</v>
      </c>
      <c r="J695" s="9">
        <v>644</v>
      </c>
      <c r="K695" s="9">
        <v>22000</v>
      </c>
      <c r="L695" s="9">
        <v>6432.72</v>
      </c>
      <c r="M695" s="8">
        <v>4400</v>
      </c>
      <c r="N695" s="7" t="s">
        <v>33</v>
      </c>
      <c r="P695" s="4" t="s">
        <v>91</v>
      </c>
      <c r="Q695" s="4">
        <v>2020</v>
      </c>
      <c r="R695" s="4" t="s">
        <v>39</v>
      </c>
      <c r="S695" s="4" t="s">
        <v>104</v>
      </c>
      <c r="T695" s="4" t="s">
        <v>106</v>
      </c>
      <c r="U695" s="4" t="s">
        <v>107</v>
      </c>
      <c r="V695" s="4" t="s">
        <v>103</v>
      </c>
      <c r="W695" s="4" t="s">
        <v>96</v>
      </c>
      <c r="X695" s="4" t="s">
        <v>108</v>
      </c>
      <c r="Y695" s="4">
        <v>900</v>
      </c>
      <c r="Z695" s="4">
        <v>1287</v>
      </c>
    </row>
    <row r="696" spans="6:26" ht="18" customHeight="1" x14ac:dyDescent="0.3">
      <c r="F696" s="1">
        <v>2023</v>
      </c>
      <c r="G696" s="1" t="s">
        <v>32</v>
      </c>
      <c r="H696" s="1" t="s">
        <v>23</v>
      </c>
      <c r="I696" s="10" t="s">
        <v>26</v>
      </c>
      <c r="J696" s="9">
        <v>643</v>
      </c>
      <c r="K696" s="9">
        <v>7700</v>
      </c>
      <c r="L696" s="9">
        <v>7840</v>
      </c>
      <c r="M696" s="8">
        <v>1540</v>
      </c>
      <c r="N696" s="7" t="s">
        <v>33</v>
      </c>
      <c r="P696" s="4" t="s">
        <v>91</v>
      </c>
      <c r="Q696" s="4">
        <v>2020</v>
      </c>
      <c r="R696" s="4" t="s">
        <v>39</v>
      </c>
      <c r="S696" s="4" t="s">
        <v>104</v>
      </c>
      <c r="T696" s="4" t="s">
        <v>106</v>
      </c>
      <c r="U696" s="4" t="s">
        <v>107</v>
      </c>
      <c r="V696" s="4" t="s">
        <v>103</v>
      </c>
      <c r="W696" s="4" t="s">
        <v>105</v>
      </c>
      <c r="X696" s="4" t="s">
        <v>108</v>
      </c>
      <c r="Y696" s="4">
        <v>853</v>
      </c>
      <c r="Z696" s="4">
        <v>526.24</v>
      </c>
    </row>
    <row r="697" spans="6:26" ht="18" customHeight="1" x14ac:dyDescent="0.3">
      <c r="F697" s="1">
        <v>2023</v>
      </c>
      <c r="G697" s="1" t="s">
        <v>32</v>
      </c>
      <c r="H697" s="1" t="s">
        <v>25</v>
      </c>
      <c r="I697" s="10" t="s">
        <v>24</v>
      </c>
      <c r="J697" s="9">
        <v>455</v>
      </c>
      <c r="K697" s="9">
        <v>11111</v>
      </c>
      <c r="L697" s="9">
        <v>5128.0320000000002</v>
      </c>
      <c r="M697" s="8">
        <v>2222.2000000000003</v>
      </c>
      <c r="N697" s="7" t="s">
        <v>33</v>
      </c>
      <c r="P697" s="4" t="s">
        <v>98</v>
      </c>
      <c r="Q697" s="4">
        <v>2020</v>
      </c>
      <c r="R697" s="4" t="s">
        <v>39</v>
      </c>
      <c r="S697" s="4" t="s">
        <v>104</v>
      </c>
      <c r="T697" s="4" t="s">
        <v>106</v>
      </c>
      <c r="U697" s="4" t="s">
        <v>107</v>
      </c>
      <c r="V697" s="4" t="s">
        <v>103</v>
      </c>
      <c r="W697" s="4" t="s">
        <v>105</v>
      </c>
      <c r="X697" s="4" t="s">
        <v>108</v>
      </c>
      <c r="Y697" s="4">
        <v>886</v>
      </c>
      <c r="Z697" s="4">
        <v>526.24</v>
      </c>
    </row>
    <row r="698" spans="6:26" ht="18" customHeight="1" x14ac:dyDescent="0.3">
      <c r="F698" s="1">
        <v>2023</v>
      </c>
      <c r="G698" s="1" t="s">
        <v>32</v>
      </c>
      <c r="H698" s="1" t="s">
        <v>23</v>
      </c>
      <c r="I698" s="10" t="s">
        <v>22</v>
      </c>
      <c r="J698" s="12">
        <v>345</v>
      </c>
      <c r="K698" s="12">
        <v>7700</v>
      </c>
      <c r="L698" s="12">
        <v>7840</v>
      </c>
      <c r="M698" s="8">
        <v>1540</v>
      </c>
      <c r="N698" s="7" t="s">
        <v>33</v>
      </c>
      <c r="P698" s="4" t="s">
        <v>101</v>
      </c>
      <c r="Q698" s="4">
        <v>2020</v>
      </c>
      <c r="R698" s="4" t="s">
        <v>39</v>
      </c>
      <c r="S698" s="4" t="s">
        <v>104</v>
      </c>
      <c r="T698" s="4" t="s">
        <v>106</v>
      </c>
      <c r="U698" s="4" t="s">
        <v>107</v>
      </c>
      <c r="V698" s="4" t="s">
        <v>103</v>
      </c>
      <c r="W698" s="4" t="s">
        <v>105</v>
      </c>
      <c r="X698" s="4" t="s">
        <v>108</v>
      </c>
      <c r="Y698" s="4">
        <v>129</v>
      </c>
      <c r="Z698" s="4">
        <v>184.47</v>
      </c>
    </row>
    <row r="699" spans="6:26" ht="18" customHeight="1" x14ac:dyDescent="0.3">
      <c r="F699" s="1">
        <v>2023</v>
      </c>
      <c r="G699" s="1" t="s">
        <v>32</v>
      </c>
      <c r="H699" s="1" t="s">
        <v>16</v>
      </c>
      <c r="I699" s="11" t="s">
        <v>21</v>
      </c>
      <c r="J699" s="8">
        <v>122</v>
      </c>
      <c r="K699" s="8">
        <v>110</v>
      </c>
      <c r="L699" s="8">
        <v>112</v>
      </c>
      <c r="M699" s="8">
        <v>22</v>
      </c>
      <c r="N699" s="7" t="s">
        <v>33</v>
      </c>
      <c r="P699" s="4" t="s">
        <v>98</v>
      </c>
      <c r="Q699" s="4">
        <v>2020</v>
      </c>
      <c r="R699" s="4" t="s">
        <v>39</v>
      </c>
      <c r="S699" s="4" t="s">
        <v>104</v>
      </c>
      <c r="T699" s="4" t="s">
        <v>106</v>
      </c>
      <c r="U699" s="4" t="s">
        <v>107</v>
      </c>
      <c r="V699" s="4" t="s">
        <v>103</v>
      </c>
      <c r="W699" s="4" t="s">
        <v>105</v>
      </c>
      <c r="X699" s="4" t="s">
        <v>108</v>
      </c>
      <c r="Y699" s="4">
        <v>157</v>
      </c>
      <c r="Z699" s="4">
        <v>224.51</v>
      </c>
    </row>
    <row r="700" spans="6:26" ht="18" customHeight="1" x14ac:dyDescent="0.3">
      <c r="F700" s="1">
        <v>2023</v>
      </c>
      <c r="G700" s="1" t="s">
        <v>32</v>
      </c>
      <c r="H700" s="1" t="s">
        <v>14</v>
      </c>
      <c r="I700" s="10" t="s">
        <v>20</v>
      </c>
      <c r="J700" s="9">
        <v>78</v>
      </c>
      <c r="K700" s="9">
        <v>2517.46</v>
      </c>
      <c r="L700" s="9">
        <v>5126.4639999999999</v>
      </c>
      <c r="M700" s="8">
        <v>503.49200000000002</v>
      </c>
      <c r="N700" s="7" t="s">
        <v>33</v>
      </c>
      <c r="P700" s="4" t="s">
        <v>98</v>
      </c>
      <c r="Q700" s="4">
        <v>2020</v>
      </c>
      <c r="R700" s="4" t="s">
        <v>39</v>
      </c>
      <c r="S700" s="4" t="s">
        <v>104</v>
      </c>
      <c r="T700" s="4" t="s">
        <v>106</v>
      </c>
      <c r="U700" s="4" t="s">
        <v>107</v>
      </c>
      <c r="V700" s="4" t="s">
        <v>103</v>
      </c>
      <c r="W700" s="4" t="s">
        <v>105</v>
      </c>
      <c r="X700" s="4" t="s">
        <v>108</v>
      </c>
      <c r="Y700" s="4">
        <v>127</v>
      </c>
      <c r="Z700" s="4">
        <v>181.61</v>
      </c>
    </row>
    <row r="701" spans="6:26" ht="18" customHeight="1" x14ac:dyDescent="0.3">
      <c r="F701" s="1">
        <v>2023</v>
      </c>
      <c r="G701" s="1" t="s">
        <v>32</v>
      </c>
      <c r="H701" s="1" t="s">
        <v>14</v>
      </c>
      <c r="I701" s="10" t="s">
        <v>19</v>
      </c>
      <c r="J701" s="9">
        <v>76</v>
      </c>
      <c r="K701" s="9">
        <v>2288.4499999999998</v>
      </c>
      <c r="L701" s="9">
        <v>5126.1279999999997</v>
      </c>
      <c r="M701" s="8">
        <v>457.69</v>
      </c>
      <c r="N701" s="7" t="s">
        <v>33</v>
      </c>
      <c r="P701" s="4" t="s">
        <v>98</v>
      </c>
      <c r="Q701" s="4">
        <v>2020</v>
      </c>
      <c r="R701" s="4" t="s">
        <v>39</v>
      </c>
      <c r="S701" s="4" t="s">
        <v>104</v>
      </c>
      <c r="T701" s="4" t="s">
        <v>106</v>
      </c>
      <c r="U701" s="4" t="s">
        <v>107</v>
      </c>
      <c r="V701" s="4" t="s">
        <v>103</v>
      </c>
      <c r="W701" s="4" t="s">
        <v>105</v>
      </c>
      <c r="X701" s="4" t="s">
        <v>108</v>
      </c>
      <c r="Y701" s="4">
        <v>822</v>
      </c>
      <c r="Z701" s="4">
        <v>1175.46</v>
      </c>
    </row>
    <row r="702" spans="6:26" ht="18" customHeight="1" x14ac:dyDescent="0.3">
      <c r="F702" s="1">
        <v>2023</v>
      </c>
      <c r="G702" s="1" t="s">
        <v>32</v>
      </c>
      <c r="H702" s="1" t="s">
        <v>14</v>
      </c>
      <c r="I702" s="10" t="s">
        <v>18</v>
      </c>
      <c r="J702" s="9">
        <v>46</v>
      </c>
      <c r="K702" s="9">
        <v>100</v>
      </c>
      <c r="L702" s="9">
        <v>224</v>
      </c>
      <c r="M702" s="8">
        <v>20</v>
      </c>
      <c r="N702" s="7" t="s">
        <v>33</v>
      </c>
      <c r="P702" s="4" t="s">
        <v>91</v>
      </c>
      <c r="Q702" s="4">
        <v>2020</v>
      </c>
      <c r="R702" s="4" t="s">
        <v>39</v>
      </c>
      <c r="S702" s="4" t="s">
        <v>104</v>
      </c>
      <c r="T702" s="4" t="s">
        <v>106</v>
      </c>
      <c r="U702" s="4" t="s">
        <v>107</v>
      </c>
      <c r="V702" s="4" t="s">
        <v>103</v>
      </c>
      <c r="W702" s="4" t="s">
        <v>105</v>
      </c>
      <c r="X702" s="4" t="s">
        <v>108</v>
      </c>
      <c r="Y702" s="4">
        <v>855</v>
      </c>
      <c r="Z702" s="4">
        <v>1222.6500000000001</v>
      </c>
    </row>
    <row r="703" spans="6:26" ht="18" customHeight="1" x14ac:dyDescent="0.3">
      <c r="F703" s="1">
        <v>2023</v>
      </c>
      <c r="G703" s="1" t="s">
        <v>32</v>
      </c>
      <c r="H703" s="1" t="s">
        <v>14</v>
      </c>
      <c r="I703" s="10" t="s">
        <v>17</v>
      </c>
      <c r="J703" s="9">
        <v>34</v>
      </c>
      <c r="K703" s="9">
        <v>2288.4</v>
      </c>
      <c r="L703" s="9">
        <v>5126.0160000000005</v>
      </c>
      <c r="M703" s="8">
        <v>457.68000000000006</v>
      </c>
      <c r="N703" s="7" t="s">
        <v>33</v>
      </c>
      <c r="P703" s="4" t="s">
        <v>91</v>
      </c>
      <c r="Q703" s="4">
        <v>2020</v>
      </c>
      <c r="R703" s="4" t="s">
        <v>32</v>
      </c>
      <c r="S703" s="4" t="s">
        <v>104</v>
      </c>
      <c r="T703" s="4" t="s">
        <v>106</v>
      </c>
      <c r="U703" s="4" t="s">
        <v>107</v>
      </c>
      <c r="V703" s="4" t="s">
        <v>103</v>
      </c>
      <c r="W703" s="4" t="s">
        <v>105</v>
      </c>
      <c r="X703" s="4" t="s">
        <v>108</v>
      </c>
      <c r="Y703" s="4">
        <v>368</v>
      </c>
      <c r="Z703" s="4">
        <v>526.24</v>
      </c>
    </row>
    <row r="704" spans="6:26" ht="18" customHeight="1" x14ac:dyDescent="0.3">
      <c r="F704" s="1">
        <v>2023</v>
      </c>
      <c r="G704" s="1" t="s">
        <v>32</v>
      </c>
      <c r="H704" s="1" t="s">
        <v>16</v>
      </c>
      <c r="I704" s="11" t="s">
        <v>15</v>
      </c>
      <c r="J704" s="8">
        <v>7</v>
      </c>
      <c r="K704" s="8">
        <v>200</v>
      </c>
      <c r="L704" s="8">
        <v>224</v>
      </c>
      <c r="M704" s="8">
        <v>40</v>
      </c>
      <c r="N704" s="7" t="s">
        <v>33</v>
      </c>
      <c r="P704" s="4" t="s">
        <v>91</v>
      </c>
      <c r="Q704" s="4">
        <v>2020</v>
      </c>
      <c r="R704" s="4" t="s">
        <v>32</v>
      </c>
      <c r="S704" s="4" t="s">
        <v>104</v>
      </c>
      <c r="T704" s="4" t="s">
        <v>106</v>
      </c>
      <c r="U704" s="4" t="s">
        <v>107</v>
      </c>
      <c r="V704" s="4" t="s">
        <v>103</v>
      </c>
      <c r="W704" s="4" t="s">
        <v>105</v>
      </c>
      <c r="X704" s="4" t="s">
        <v>108</v>
      </c>
      <c r="Y704" s="4">
        <v>170</v>
      </c>
      <c r="Z704" s="4">
        <v>243.1</v>
      </c>
    </row>
    <row r="705" spans="6:26" ht="18" customHeight="1" x14ac:dyDescent="0.3">
      <c r="F705" s="1">
        <v>2023</v>
      </c>
      <c r="G705" s="1" t="s">
        <v>32</v>
      </c>
      <c r="H705" s="1" t="s">
        <v>14</v>
      </c>
      <c r="I705" s="10" t="s">
        <v>13</v>
      </c>
      <c r="J705" s="9">
        <v>3</v>
      </c>
      <c r="K705" s="9">
        <v>2288.65</v>
      </c>
      <c r="L705" s="9">
        <v>5126.576</v>
      </c>
      <c r="M705" s="8">
        <v>457.73</v>
      </c>
      <c r="N705" s="7" t="s">
        <v>33</v>
      </c>
      <c r="P705" s="4" t="s">
        <v>98</v>
      </c>
      <c r="Q705" s="4">
        <v>2020</v>
      </c>
      <c r="R705" s="4" t="s">
        <v>32</v>
      </c>
      <c r="S705" s="4" t="s">
        <v>104</v>
      </c>
      <c r="T705" s="4" t="s">
        <v>106</v>
      </c>
      <c r="U705" s="4" t="s">
        <v>107</v>
      </c>
      <c r="V705" s="4" t="s">
        <v>103</v>
      </c>
      <c r="W705" s="4" t="s">
        <v>105</v>
      </c>
      <c r="X705" s="4" t="s">
        <v>108</v>
      </c>
      <c r="Y705" s="4">
        <v>344</v>
      </c>
      <c r="Z705" s="4">
        <v>491.91999999999996</v>
      </c>
    </row>
    <row r="706" spans="6:26" ht="18" customHeight="1" x14ac:dyDescent="0.3">
      <c r="F706" s="1">
        <v>2023</v>
      </c>
      <c r="G706" s="1" t="s">
        <v>32</v>
      </c>
      <c r="H706" s="1" t="s">
        <v>11</v>
      </c>
      <c r="I706" s="10" t="s">
        <v>11</v>
      </c>
      <c r="J706" s="9">
        <v>2</v>
      </c>
      <c r="K706" s="9">
        <v>6600</v>
      </c>
      <c r="L706" s="9">
        <v>7392</v>
      </c>
      <c r="M706" s="8">
        <v>1320</v>
      </c>
      <c r="N706" s="7" t="s">
        <v>33</v>
      </c>
      <c r="P706" s="4" t="s">
        <v>98</v>
      </c>
      <c r="Q706" s="4">
        <v>2020</v>
      </c>
      <c r="R706" s="4" t="s">
        <v>32</v>
      </c>
      <c r="S706" s="4" t="s">
        <v>104</v>
      </c>
      <c r="T706" s="4" t="s">
        <v>106</v>
      </c>
      <c r="U706" s="4" t="s">
        <v>107</v>
      </c>
      <c r="V706" s="4" t="s">
        <v>103</v>
      </c>
      <c r="W706" s="4" t="s">
        <v>105</v>
      </c>
      <c r="X706" s="4" t="s">
        <v>108</v>
      </c>
      <c r="Y706" s="4">
        <v>370</v>
      </c>
      <c r="Z706" s="4">
        <v>529.1</v>
      </c>
    </row>
    <row r="707" spans="6:26" ht="18" customHeight="1" x14ac:dyDescent="0.3">
      <c r="F707" s="1">
        <v>2023</v>
      </c>
      <c r="G707" s="1" t="s">
        <v>12</v>
      </c>
      <c r="H707" s="1" t="s">
        <v>30</v>
      </c>
      <c r="I707" s="11" t="s">
        <v>31</v>
      </c>
      <c r="J707" s="8">
        <v>3566</v>
      </c>
      <c r="K707" s="8">
        <v>4577.3</v>
      </c>
      <c r="L707" s="8">
        <v>5126.576</v>
      </c>
      <c r="M707" s="8">
        <v>915.46</v>
      </c>
      <c r="N707" s="7" t="s">
        <v>33</v>
      </c>
      <c r="P707" s="4" t="s">
        <v>102</v>
      </c>
      <c r="Q707" s="4">
        <v>2020</v>
      </c>
      <c r="R707" s="4" t="s">
        <v>32</v>
      </c>
      <c r="S707" s="4" t="s">
        <v>104</v>
      </c>
      <c r="T707" s="4" t="s">
        <v>106</v>
      </c>
      <c r="U707" s="4" t="s">
        <v>107</v>
      </c>
      <c r="V707" s="4" t="s">
        <v>103</v>
      </c>
      <c r="W707" s="4" t="s">
        <v>105</v>
      </c>
      <c r="X707" s="4" t="s">
        <v>108</v>
      </c>
      <c r="Y707" s="4">
        <v>172</v>
      </c>
      <c r="Z707" s="4">
        <v>245.95999999999998</v>
      </c>
    </row>
    <row r="708" spans="6:26" ht="18" customHeight="1" x14ac:dyDescent="0.3">
      <c r="F708" s="1">
        <v>2023</v>
      </c>
      <c r="G708" s="1" t="s">
        <v>12</v>
      </c>
      <c r="H708" s="1" t="s">
        <v>30</v>
      </c>
      <c r="I708" s="11" t="s">
        <v>29</v>
      </c>
      <c r="J708" s="8">
        <v>2498</v>
      </c>
      <c r="K708" s="8">
        <v>8000</v>
      </c>
      <c r="L708" s="8">
        <v>8960</v>
      </c>
      <c r="M708" s="8">
        <v>1600</v>
      </c>
      <c r="N708" s="7" t="s">
        <v>33</v>
      </c>
      <c r="P708" s="4" t="s">
        <v>100</v>
      </c>
      <c r="Q708" s="4">
        <v>2020</v>
      </c>
      <c r="R708" s="4" t="s">
        <v>32</v>
      </c>
      <c r="S708" s="4" t="s">
        <v>104</v>
      </c>
      <c r="T708" s="4" t="s">
        <v>106</v>
      </c>
      <c r="U708" s="4" t="s">
        <v>107</v>
      </c>
      <c r="V708" s="4" t="s">
        <v>103</v>
      </c>
      <c r="W708" s="4" t="s">
        <v>105</v>
      </c>
      <c r="X708" s="4" t="s">
        <v>108</v>
      </c>
      <c r="Y708" s="4">
        <v>340</v>
      </c>
      <c r="Z708" s="4">
        <v>486.2</v>
      </c>
    </row>
    <row r="709" spans="6:26" ht="18" customHeight="1" x14ac:dyDescent="0.3">
      <c r="F709" s="1">
        <v>2023</v>
      </c>
      <c r="G709" s="1" t="s">
        <v>12</v>
      </c>
      <c r="H709" s="1" t="s">
        <v>16</v>
      </c>
      <c r="I709" s="11" t="s">
        <v>28</v>
      </c>
      <c r="J709" s="8">
        <v>1245</v>
      </c>
      <c r="K709" s="8">
        <v>4577.2</v>
      </c>
      <c r="L709" s="8">
        <v>5126.4639999999999</v>
      </c>
      <c r="M709" s="8">
        <v>915.44</v>
      </c>
      <c r="N709" s="7" t="s">
        <v>33</v>
      </c>
      <c r="P709" s="4" t="s">
        <v>98</v>
      </c>
      <c r="Q709" s="4">
        <v>2020</v>
      </c>
      <c r="R709" s="4" t="s">
        <v>32</v>
      </c>
      <c r="S709" s="4" t="s">
        <v>104</v>
      </c>
      <c r="T709" s="4" t="s">
        <v>106</v>
      </c>
      <c r="U709" s="4" t="s">
        <v>107</v>
      </c>
      <c r="V709" s="4" t="s">
        <v>103</v>
      </c>
      <c r="W709" s="4" t="s">
        <v>105</v>
      </c>
      <c r="X709" s="4" t="s">
        <v>108</v>
      </c>
      <c r="Y709" s="4">
        <v>852</v>
      </c>
      <c r="Z709" s="4">
        <v>1218.3600000000001</v>
      </c>
    </row>
    <row r="710" spans="6:26" ht="18" customHeight="1" x14ac:dyDescent="0.3">
      <c r="F710" s="1">
        <v>2023</v>
      </c>
      <c r="G710" s="1" t="s">
        <v>12</v>
      </c>
      <c r="H710" s="1" t="s">
        <v>25</v>
      </c>
      <c r="I710" s="10" t="s">
        <v>27</v>
      </c>
      <c r="J710" s="9">
        <v>644</v>
      </c>
      <c r="K710" s="9">
        <v>5743.5</v>
      </c>
      <c r="L710" s="9">
        <v>6432.72</v>
      </c>
      <c r="M710" s="8">
        <v>1148.7</v>
      </c>
      <c r="N710" s="7" t="s">
        <v>33</v>
      </c>
      <c r="P710" s="4" t="s">
        <v>98</v>
      </c>
      <c r="Q710" s="4">
        <v>2020</v>
      </c>
      <c r="R710" s="4" t="s">
        <v>32</v>
      </c>
      <c r="S710" s="4" t="s">
        <v>104</v>
      </c>
      <c r="T710" s="4" t="s">
        <v>106</v>
      </c>
      <c r="U710" s="4" t="s">
        <v>107</v>
      </c>
      <c r="V710" s="4" t="s">
        <v>103</v>
      </c>
      <c r="W710" s="4" t="s">
        <v>105</v>
      </c>
      <c r="X710" s="4" t="s">
        <v>108</v>
      </c>
      <c r="Y710" s="4">
        <v>905</v>
      </c>
      <c r="Z710" s="4">
        <v>1294.1500000000001</v>
      </c>
    </row>
    <row r="711" spans="6:26" ht="18" customHeight="1" x14ac:dyDescent="0.3">
      <c r="F711" s="1">
        <v>2023</v>
      </c>
      <c r="G711" s="1" t="s">
        <v>12</v>
      </c>
      <c r="H711" s="1" t="s">
        <v>23</v>
      </c>
      <c r="I711" s="10" t="s">
        <v>26</v>
      </c>
      <c r="J711" s="9">
        <v>643</v>
      </c>
      <c r="K711" s="9">
        <v>7000</v>
      </c>
      <c r="L711" s="9">
        <v>7840</v>
      </c>
      <c r="M711" s="8">
        <v>1400</v>
      </c>
      <c r="N711" s="7" t="s">
        <v>33</v>
      </c>
      <c r="P711" s="4" t="s">
        <v>98</v>
      </c>
      <c r="Q711" s="4">
        <v>2020</v>
      </c>
      <c r="R711" s="4" t="s">
        <v>32</v>
      </c>
      <c r="S711" s="4" t="s">
        <v>104</v>
      </c>
      <c r="T711" s="4" t="s">
        <v>106</v>
      </c>
      <c r="U711" s="4" t="s">
        <v>107</v>
      </c>
      <c r="V711" s="4" t="s">
        <v>103</v>
      </c>
      <c r="W711" s="4" t="s">
        <v>105</v>
      </c>
      <c r="X711" s="4" t="s">
        <v>108</v>
      </c>
      <c r="Y711" s="4">
        <v>858</v>
      </c>
      <c r="Z711" s="4">
        <v>526.24</v>
      </c>
    </row>
    <row r="712" spans="6:26" ht="18" customHeight="1" x14ac:dyDescent="0.3">
      <c r="F712" s="1">
        <v>2023</v>
      </c>
      <c r="G712" s="1" t="s">
        <v>12</v>
      </c>
      <c r="H712" s="1" t="s">
        <v>25</v>
      </c>
      <c r="I712" s="10" t="s">
        <v>24</v>
      </c>
      <c r="J712" s="9">
        <v>455</v>
      </c>
      <c r="K712" s="9">
        <v>4578.6000000000004</v>
      </c>
      <c r="L712" s="9">
        <v>5128.0320000000002</v>
      </c>
      <c r="M712" s="8">
        <v>915.72000000000014</v>
      </c>
      <c r="N712" s="7" t="s">
        <v>33</v>
      </c>
      <c r="P712" s="4" t="s">
        <v>91</v>
      </c>
      <c r="Q712" s="4">
        <v>2020</v>
      </c>
      <c r="R712" s="4" t="s">
        <v>32</v>
      </c>
      <c r="S712" s="4" t="s">
        <v>104</v>
      </c>
      <c r="T712" s="4" t="s">
        <v>106</v>
      </c>
      <c r="U712" s="4" t="s">
        <v>107</v>
      </c>
      <c r="V712" s="4" t="s">
        <v>103</v>
      </c>
      <c r="W712" s="4" t="s">
        <v>105</v>
      </c>
      <c r="X712" s="4" t="s">
        <v>108</v>
      </c>
      <c r="Y712" s="4">
        <v>171</v>
      </c>
      <c r="Z712" s="4">
        <v>526.24</v>
      </c>
    </row>
    <row r="713" spans="6:26" ht="18" customHeight="1" x14ac:dyDescent="0.3">
      <c r="F713" s="1">
        <v>2023</v>
      </c>
      <c r="G713" s="1" t="s">
        <v>12</v>
      </c>
      <c r="H713" s="1" t="s">
        <v>23</v>
      </c>
      <c r="I713" s="10" t="s">
        <v>22</v>
      </c>
      <c r="J713" s="12">
        <v>345</v>
      </c>
      <c r="K713" s="12">
        <v>7000</v>
      </c>
      <c r="L713" s="12">
        <v>7840</v>
      </c>
      <c r="M713" s="8">
        <v>1400</v>
      </c>
      <c r="N713" s="7" t="s">
        <v>33</v>
      </c>
      <c r="P713" s="4" t="s">
        <v>100</v>
      </c>
      <c r="Q713" s="4">
        <v>2020</v>
      </c>
      <c r="R713" s="4" t="s">
        <v>32</v>
      </c>
      <c r="S713" s="4" t="s">
        <v>104</v>
      </c>
      <c r="T713" s="4" t="s">
        <v>106</v>
      </c>
      <c r="U713" s="4" t="s">
        <v>107</v>
      </c>
      <c r="V713" s="4" t="s">
        <v>103</v>
      </c>
      <c r="W713" s="4" t="s">
        <v>105</v>
      </c>
      <c r="X713" s="4" t="s">
        <v>108</v>
      </c>
      <c r="Y713" s="4">
        <v>367</v>
      </c>
      <c r="Z713" s="4">
        <v>524.80999999999995</v>
      </c>
    </row>
    <row r="714" spans="6:26" ht="18" customHeight="1" x14ac:dyDescent="0.3">
      <c r="F714" s="1">
        <v>2023</v>
      </c>
      <c r="G714" s="1" t="s">
        <v>12</v>
      </c>
      <c r="H714" s="1" t="s">
        <v>16</v>
      </c>
      <c r="I714" s="11" t="s">
        <v>21</v>
      </c>
      <c r="J714" s="8">
        <v>122</v>
      </c>
      <c r="K714" s="8">
        <v>100</v>
      </c>
      <c r="L714" s="8">
        <v>112</v>
      </c>
      <c r="M714" s="8">
        <v>20</v>
      </c>
      <c r="N714" s="7" t="s">
        <v>33</v>
      </c>
      <c r="P714" s="4" t="s">
        <v>91</v>
      </c>
      <c r="Q714" s="4">
        <v>2020</v>
      </c>
      <c r="R714" s="4" t="s">
        <v>32</v>
      </c>
      <c r="S714" s="4" t="s">
        <v>104</v>
      </c>
      <c r="T714" s="4" t="s">
        <v>106</v>
      </c>
      <c r="U714" s="4" t="s">
        <v>107</v>
      </c>
      <c r="V714" s="4" t="s">
        <v>103</v>
      </c>
      <c r="W714" s="4" t="s">
        <v>105</v>
      </c>
      <c r="X714" s="4" t="s">
        <v>108</v>
      </c>
      <c r="Y714" s="4">
        <v>169</v>
      </c>
      <c r="Z714" s="4">
        <v>241.67000000000002</v>
      </c>
    </row>
    <row r="715" spans="6:26" ht="18" customHeight="1" x14ac:dyDescent="0.3">
      <c r="F715" s="1">
        <v>2023</v>
      </c>
      <c r="G715" s="1" t="s">
        <v>12</v>
      </c>
      <c r="H715" s="1" t="s">
        <v>14</v>
      </c>
      <c r="I715" s="10" t="s">
        <v>20</v>
      </c>
      <c r="J715" s="9">
        <v>78</v>
      </c>
      <c r="K715" s="9">
        <v>2288.6</v>
      </c>
      <c r="L715" s="9">
        <v>5126.4639999999999</v>
      </c>
      <c r="M715" s="8">
        <v>457.72</v>
      </c>
      <c r="N715" s="7" t="s">
        <v>33</v>
      </c>
      <c r="P715" s="4" t="s">
        <v>98</v>
      </c>
      <c r="Q715" s="4">
        <v>2020</v>
      </c>
      <c r="R715" s="4" t="s">
        <v>32</v>
      </c>
      <c r="S715" s="4" t="s">
        <v>104</v>
      </c>
      <c r="T715" s="4" t="s">
        <v>106</v>
      </c>
      <c r="U715" s="4" t="s">
        <v>107</v>
      </c>
      <c r="V715" s="4" t="s">
        <v>103</v>
      </c>
      <c r="W715" s="4" t="s">
        <v>105</v>
      </c>
      <c r="X715" s="4" t="s">
        <v>108</v>
      </c>
      <c r="Y715" s="4">
        <v>343</v>
      </c>
      <c r="Z715" s="4">
        <v>490.49</v>
      </c>
    </row>
    <row r="716" spans="6:26" ht="18" customHeight="1" x14ac:dyDescent="0.3">
      <c r="F716" s="1">
        <v>2023</v>
      </c>
      <c r="G716" s="1" t="s">
        <v>12</v>
      </c>
      <c r="H716" s="1" t="s">
        <v>14</v>
      </c>
      <c r="I716" s="10" t="s">
        <v>19</v>
      </c>
      <c r="J716" s="9">
        <v>76</v>
      </c>
      <c r="K716" s="9">
        <v>2288.4499999999998</v>
      </c>
      <c r="L716" s="9">
        <v>5126.1279999999997</v>
      </c>
      <c r="M716" s="8">
        <v>457.69</v>
      </c>
      <c r="N716" s="7" t="s">
        <v>33</v>
      </c>
      <c r="P716" s="4" t="s">
        <v>98</v>
      </c>
      <c r="Q716" s="4">
        <v>2020</v>
      </c>
      <c r="R716" s="4" t="s">
        <v>32</v>
      </c>
      <c r="S716" s="4" t="s">
        <v>104</v>
      </c>
      <c r="T716" s="4" t="s">
        <v>106</v>
      </c>
      <c r="U716" s="4" t="s">
        <v>107</v>
      </c>
      <c r="V716" s="4" t="s">
        <v>103</v>
      </c>
      <c r="W716" s="4" t="s">
        <v>105</v>
      </c>
      <c r="X716" s="4" t="s">
        <v>108</v>
      </c>
      <c r="Y716" s="4">
        <v>827</v>
      </c>
      <c r="Z716" s="4">
        <v>1182.6100000000001</v>
      </c>
    </row>
    <row r="717" spans="6:26" ht="18" customHeight="1" x14ac:dyDescent="0.3">
      <c r="F717" s="1">
        <v>2023</v>
      </c>
      <c r="G717" s="1" t="s">
        <v>12</v>
      </c>
      <c r="H717" s="1" t="s">
        <v>14</v>
      </c>
      <c r="I717" s="10" t="s">
        <v>18</v>
      </c>
      <c r="J717" s="9">
        <v>46</v>
      </c>
      <c r="K717" s="9">
        <v>100</v>
      </c>
      <c r="L717" s="9">
        <v>224</v>
      </c>
      <c r="M717" s="8">
        <v>20</v>
      </c>
      <c r="N717" s="7" t="s">
        <v>33</v>
      </c>
      <c r="P717" s="4" t="s">
        <v>91</v>
      </c>
      <c r="Q717" s="4">
        <v>2020</v>
      </c>
      <c r="R717" s="4" t="s">
        <v>32</v>
      </c>
      <c r="S717" s="4" t="s">
        <v>104</v>
      </c>
      <c r="T717" s="4" t="s">
        <v>106</v>
      </c>
      <c r="U717" s="4" t="s">
        <v>107</v>
      </c>
      <c r="V717" s="4" t="s">
        <v>103</v>
      </c>
      <c r="W717" s="4" t="s">
        <v>105</v>
      </c>
      <c r="X717" s="4" t="s">
        <v>108</v>
      </c>
      <c r="Y717" s="4">
        <v>341</v>
      </c>
      <c r="Z717" s="4">
        <v>487.63</v>
      </c>
    </row>
    <row r="718" spans="6:26" ht="18" customHeight="1" x14ac:dyDescent="0.3">
      <c r="F718" s="1">
        <v>2023</v>
      </c>
      <c r="G718" s="1" t="s">
        <v>12</v>
      </c>
      <c r="H718" s="1" t="s">
        <v>14</v>
      </c>
      <c r="I718" s="10" t="s">
        <v>17</v>
      </c>
      <c r="J718" s="9">
        <v>34</v>
      </c>
      <c r="K718" s="9">
        <v>2288.4</v>
      </c>
      <c r="L718" s="9">
        <v>5126.0160000000005</v>
      </c>
      <c r="M718" s="8">
        <v>457.68000000000006</v>
      </c>
      <c r="N718" s="7" t="s">
        <v>33</v>
      </c>
      <c r="P718" s="4" t="s">
        <v>98</v>
      </c>
      <c r="Q718" s="4">
        <v>2020</v>
      </c>
      <c r="R718" s="4" t="s">
        <v>34</v>
      </c>
      <c r="S718" s="4" t="s">
        <v>104</v>
      </c>
      <c r="T718" s="4" t="s">
        <v>106</v>
      </c>
      <c r="U718" s="4" t="s">
        <v>107</v>
      </c>
      <c r="V718" s="4" t="s">
        <v>103</v>
      </c>
      <c r="W718" s="4" t="s">
        <v>105</v>
      </c>
      <c r="X718" s="4" t="s">
        <v>108</v>
      </c>
      <c r="Y718" s="4">
        <v>128</v>
      </c>
      <c r="Z718" s="4">
        <v>183.04</v>
      </c>
    </row>
    <row r="719" spans="6:26" ht="18" customHeight="1" x14ac:dyDescent="0.3">
      <c r="F719" s="1">
        <v>2023</v>
      </c>
      <c r="G719" s="1" t="s">
        <v>12</v>
      </c>
      <c r="H719" s="1" t="s">
        <v>16</v>
      </c>
      <c r="I719" s="11" t="s">
        <v>15</v>
      </c>
      <c r="J719" s="8">
        <v>7</v>
      </c>
      <c r="K719" s="8">
        <v>200</v>
      </c>
      <c r="L719" s="8">
        <v>224</v>
      </c>
      <c r="M719" s="8">
        <v>40</v>
      </c>
      <c r="N719" s="7" t="s">
        <v>33</v>
      </c>
      <c r="P719" s="4" t="s">
        <v>98</v>
      </c>
      <c r="Q719" s="4">
        <v>2020</v>
      </c>
      <c r="R719" s="4" t="s">
        <v>34</v>
      </c>
      <c r="S719" s="4" t="s">
        <v>104</v>
      </c>
      <c r="T719" s="4" t="s">
        <v>106</v>
      </c>
      <c r="U719" s="4" t="s">
        <v>107</v>
      </c>
      <c r="V719" s="4" t="s">
        <v>103</v>
      </c>
      <c r="W719" s="4" t="s">
        <v>105</v>
      </c>
      <c r="X719" s="4" t="s">
        <v>108</v>
      </c>
      <c r="Y719" s="4">
        <v>176</v>
      </c>
      <c r="Z719" s="4">
        <v>251.68</v>
      </c>
    </row>
    <row r="720" spans="6:26" ht="18" customHeight="1" x14ac:dyDescent="0.3">
      <c r="F720" s="1">
        <v>2023</v>
      </c>
      <c r="G720" s="1" t="s">
        <v>12</v>
      </c>
      <c r="H720" s="1" t="s">
        <v>14</v>
      </c>
      <c r="I720" s="10" t="s">
        <v>13</v>
      </c>
      <c r="J720" s="9">
        <v>3</v>
      </c>
      <c r="K720" s="9">
        <v>2288.65</v>
      </c>
      <c r="L720" s="9">
        <v>5126.576</v>
      </c>
      <c r="M720" s="8">
        <v>457.73</v>
      </c>
      <c r="N720" s="7" t="s">
        <v>33</v>
      </c>
      <c r="P720" s="4" t="s">
        <v>98</v>
      </c>
      <c r="Q720" s="4">
        <v>2020</v>
      </c>
      <c r="R720" s="4" t="s">
        <v>34</v>
      </c>
      <c r="S720" s="4" t="s">
        <v>104</v>
      </c>
      <c r="T720" s="4" t="s">
        <v>106</v>
      </c>
      <c r="U720" s="4" t="s">
        <v>107</v>
      </c>
      <c r="V720" s="4" t="s">
        <v>103</v>
      </c>
      <c r="W720" s="4" t="s">
        <v>105</v>
      </c>
      <c r="X720" s="4" t="s">
        <v>108</v>
      </c>
      <c r="Y720" s="4">
        <v>350</v>
      </c>
      <c r="Z720" s="4">
        <v>500.5</v>
      </c>
    </row>
    <row r="721" spans="6:26" ht="18" customHeight="1" x14ac:dyDescent="0.3">
      <c r="F721" s="1">
        <v>2023</v>
      </c>
      <c r="G721" s="1" t="s">
        <v>12</v>
      </c>
      <c r="H721" s="1" t="s">
        <v>11</v>
      </c>
      <c r="I721" s="10" t="s">
        <v>11</v>
      </c>
      <c r="J721" s="9">
        <v>2</v>
      </c>
      <c r="K721" s="9">
        <v>6600</v>
      </c>
      <c r="L721" s="9">
        <v>7392</v>
      </c>
      <c r="M721" s="8">
        <v>1320</v>
      </c>
      <c r="N721" s="7" t="s">
        <v>33</v>
      </c>
      <c r="P721" s="4" t="s">
        <v>98</v>
      </c>
      <c r="Q721" s="4">
        <v>2020</v>
      </c>
      <c r="R721" s="4" t="s">
        <v>34</v>
      </c>
      <c r="S721" s="4" t="s">
        <v>104</v>
      </c>
      <c r="T721" s="4" t="s">
        <v>106</v>
      </c>
      <c r="U721" s="4" t="s">
        <v>107</v>
      </c>
      <c r="V721" s="4" t="s">
        <v>103</v>
      </c>
      <c r="W721" s="4" t="s">
        <v>105</v>
      </c>
      <c r="X721" s="4" t="s">
        <v>108</v>
      </c>
      <c r="Y721" s="4">
        <v>130</v>
      </c>
      <c r="Z721" s="4">
        <v>185.9</v>
      </c>
    </row>
    <row r="722" spans="6:26" ht="18" customHeight="1" x14ac:dyDescent="0.3">
      <c r="F722" s="1">
        <v>2024</v>
      </c>
      <c r="G722" s="1" t="s">
        <v>43</v>
      </c>
      <c r="H722" s="1" t="s">
        <v>30</v>
      </c>
      <c r="I722" s="11" t="s">
        <v>31</v>
      </c>
      <c r="J722" s="8">
        <v>3566</v>
      </c>
      <c r="K722" s="8">
        <v>4577.3</v>
      </c>
      <c r="L722" s="8">
        <v>5126.576</v>
      </c>
      <c r="M722" s="8">
        <v>915.46</v>
      </c>
      <c r="N722" s="7" t="s">
        <v>33</v>
      </c>
      <c r="P722" s="4" t="s">
        <v>101</v>
      </c>
      <c r="Q722" s="4">
        <v>2020</v>
      </c>
      <c r="R722" s="4" t="s">
        <v>34</v>
      </c>
      <c r="S722" s="4" t="s">
        <v>104</v>
      </c>
      <c r="T722" s="4" t="s">
        <v>106</v>
      </c>
      <c r="U722" s="4" t="s">
        <v>107</v>
      </c>
      <c r="V722" s="4" t="s">
        <v>103</v>
      </c>
      <c r="W722" s="4" t="s">
        <v>105</v>
      </c>
      <c r="X722" s="4" t="s">
        <v>108</v>
      </c>
      <c r="Y722" s="4">
        <v>346</v>
      </c>
      <c r="Z722" s="4">
        <v>494.78</v>
      </c>
    </row>
    <row r="723" spans="6:26" ht="18" customHeight="1" x14ac:dyDescent="0.3">
      <c r="F723" s="1">
        <v>2024</v>
      </c>
      <c r="G723" s="1" t="s">
        <v>43</v>
      </c>
      <c r="H723" s="1" t="s">
        <v>30</v>
      </c>
      <c r="I723" s="11" t="s">
        <v>29</v>
      </c>
      <c r="J723" s="8">
        <v>2498</v>
      </c>
      <c r="K723" s="8">
        <v>8000</v>
      </c>
      <c r="L723" s="8">
        <v>8960</v>
      </c>
      <c r="M723" s="8">
        <v>1600</v>
      </c>
      <c r="N723" s="7" t="s">
        <v>33</v>
      </c>
      <c r="P723" s="4" t="s">
        <v>98</v>
      </c>
      <c r="Q723" s="4">
        <v>2020</v>
      </c>
      <c r="R723" s="4" t="s">
        <v>34</v>
      </c>
      <c r="S723" s="4" t="s">
        <v>104</v>
      </c>
      <c r="T723" s="4" t="s">
        <v>106</v>
      </c>
      <c r="U723" s="4" t="s">
        <v>107</v>
      </c>
      <c r="V723" s="4" t="s">
        <v>103</v>
      </c>
      <c r="W723" s="4" t="s">
        <v>105</v>
      </c>
      <c r="X723" s="4" t="s">
        <v>108</v>
      </c>
      <c r="Y723" s="4">
        <v>818</v>
      </c>
      <c r="Z723" s="4">
        <v>1169.74</v>
      </c>
    </row>
    <row r="724" spans="6:26" ht="18" customHeight="1" x14ac:dyDescent="0.3">
      <c r="F724" s="1">
        <v>2024</v>
      </c>
      <c r="G724" s="1" t="s">
        <v>43</v>
      </c>
      <c r="H724" s="1" t="s">
        <v>16</v>
      </c>
      <c r="I724" s="11" t="s">
        <v>28</v>
      </c>
      <c r="J724" s="8">
        <v>1245</v>
      </c>
      <c r="K724" s="8">
        <v>4577.2</v>
      </c>
      <c r="L724" s="8">
        <v>5126.4639999999999</v>
      </c>
      <c r="M724" s="8">
        <v>915.44</v>
      </c>
      <c r="N724" s="7" t="s">
        <v>33</v>
      </c>
      <c r="P724" s="4" t="s">
        <v>91</v>
      </c>
      <c r="Q724" s="4">
        <v>2020</v>
      </c>
      <c r="R724" s="4" t="s">
        <v>34</v>
      </c>
      <c r="S724" s="4" t="s">
        <v>104</v>
      </c>
      <c r="T724" s="4" t="s">
        <v>106</v>
      </c>
      <c r="U724" s="4" t="s">
        <v>107</v>
      </c>
      <c r="V724" s="4" t="s">
        <v>103</v>
      </c>
      <c r="W724" s="4" t="s">
        <v>105</v>
      </c>
      <c r="X724" s="4" t="s">
        <v>108</v>
      </c>
      <c r="Y724" s="4">
        <v>851</v>
      </c>
      <c r="Z724" s="4">
        <v>1216.93</v>
      </c>
    </row>
    <row r="725" spans="6:26" ht="18" customHeight="1" x14ac:dyDescent="0.3">
      <c r="F725" s="1">
        <v>2024</v>
      </c>
      <c r="G725" s="1" t="s">
        <v>43</v>
      </c>
      <c r="H725" s="1" t="s">
        <v>25</v>
      </c>
      <c r="I725" s="10" t="s">
        <v>27</v>
      </c>
      <c r="J725" s="9">
        <v>644</v>
      </c>
      <c r="K725" s="9">
        <v>5743.5</v>
      </c>
      <c r="L725" s="9">
        <v>6432.72</v>
      </c>
      <c r="M725" s="8">
        <v>1148.7</v>
      </c>
      <c r="N725" s="7" t="s">
        <v>33</v>
      </c>
      <c r="P725" s="4" t="s">
        <v>100</v>
      </c>
      <c r="Q725" s="4">
        <v>2020</v>
      </c>
      <c r="R725" s="4" t="s">
        <v>34</v>
      </c>
      <c r="S725" s="4" t="s">
        <v>104</v>
      </c>
      <c r="T725" s="4" t="s">
        <v>106</v>
      </c>
      <c r="U725" s="4" t="s">
        <v>107</v>
      </c>
      <c r="V725" s="4" t="s">
        <v>103</v>
      </c>
      <c r="W725" s="4" t="s">
        <v>105</v>
      </c>
      <c r="X725" s="4" t="s">
        <v>108</v>
      </c>
      <c r="Y725" s="4">
        <v>904</v>
      </c>
      <c r="Z725" s="4">
        <v>1292.72</v>
      </c>
    </row>
    <row r="726" spans="6:26" ht="18" customHeight="1" x14ac:dyDescent="0.3">
      <c r="F726" s="1">
        <v>2024</v>
      </c>
      <c r="G726" s="1" t="s">
        <v>43</v>
      </c>
      <c r="H726" s="1" t="s">
        <v>23</v>
      </c>
      <c r="I726" s="10" t="s">
        <v>26</v>
      </c>
      <c r="J726" s="9">
        <v>643</v>
      </c>
      <c r="K726" s="9">
        <v>7000</v>
      </c>
      <c r="L726" s="9">
        <v>7840</v>
      </c>
      <c r="M726" s="8">
        <v>1400</v>
      </c>
      <c r="N726" s="7" t="s">
        <v>33</v>
      </c>
      <c r="P726" s="4" t="s">
        <v>100</v>
      </c>
      <c r="Q726" s="4">
        <v>2020</v>
      </c>
      <c r="R726" s="4" t="s">
        <v>34</v>
      </c>
      <c r="S726" s="4" t="s">
        <v>104</v>
      </c>
      <c r="T726" s="4" t="s">
        <v>106</v>
      </c>
      <c r="U726" s="4" t="s">
        <v>107</v>
      </c>
      <c r="V726" s="4" t="s">
        <v>103</v>
      </c>
      <c r="W726" s="4" t="s">
        <v>105</v>
      </c>
      <c r="X726" s="4" t="s">
        <v>108</v>
      </c>
      <c r="Y726" s="4">
        <v>857</v>
      </c>
      <c r="Z726" s="4">
        <v>526.24</v>
      </c>
    </row>
    <row r="727" spans="6:26" ht="18" customHeight="1" x14ac:dyDescent="0.3">
      <c r="F727" s="1">
        <v>2024</v>
      </c>
      <c r="G727" s="1" t="s">
        <v>43</v>
      </c>
      <c r="H727" s="1" t="s">
        <v>25</v>
      </c>
      <c r="I727" s="10" t="s">
        <v>24</v>
      </c>
      <c r="J727" s="9">
        <v>455</v>
      </c>
      <c r="K727" s="9">
        <v>4578.6000000000004</v>
      </c>
      <c r="L727" s="9">
        <v>5128.0320000000002</v>
      </c>
      <c r="M727" s="8">
        <v>915.72000000000014</v>
      </c>
      <c r="N727" s="7" t="s">
        <v>33</v>
      </c>
      <c r="P727" s="4" t="s">
        <v>98</v>
      </c>
      <c r="Q727" s="4">
        <v>2020</v>
      </c>
      <c r="R727" s="4" t="s">
        <v>34</v>
      </c>
      <c r="S727" s="4" t="s">
        <v>104</v>
      </c>
      <c r="T727" s="4" t="s">
        <v>106</v>
      </c>
      <c r="U727" s="4" t="s">
        <v>107</v>
      </c>
      <c r="V727" s="4" t="s">
        <v>103</v>
      </c>
      <c r="W727" s="4" t="s">
        <v>105</v>
      </c>
      <c r="X727" s="4" t="s">
        <v>108</v>
      </c>
      <c r="Y727" s="4">
        <v>177</v>
      </c>
      <c r="Z727" s="4">
        <v>526.24</v>
      </c>
    </row>
    <row r="728" spans="6:26" ht="18" customHeight="1" x14ac:dyDescent="0.3">
      <c r="F728" s="1">
        <v>2024</v>
      </c>
      <c r="G728" s="1" t="s">
        <v>43</v>
      </c>
      <c r="H728" s="1" t="s">
        <v>23</v>
      </c>
      <c r="I728" s="10" t="s">
        <v>22</v>
      </c>
      <c r="J728" s="12">
        <v>345</v>
      </c>
      <c r="K728" s="12">
        <v>7000</v>
      </c>
      <c r="L728" s="12">
        <v>7840</v>
      </c>
      <c r="M728" s="8">
        <v>1400</v>
      </c>
      <c r="N728" s="7" t="s">
        <v>33</v>
      </c>
      <c r="P728" s="4" t="s">
        <v>98</v>
      </c>
      <c r="Q728" s="4">
        <v>2020</v>
      </c>
      <c r="R728" s="4" t="s">
        <v>34</v>
      </c>
      <c r="S728" s="4" t="s">
        <v>104</v>
      </c>
      <c r="T728" s="4" t="s">
        <v>106</v>
      </c>
      <c r="U728" s="4" t="s">
        <v>107</v>
      </c>
      <c r="V728" s="4" t="s">
        <v>103</v>
      </c>
      <c r="W728" s="4" t="s">
        <v>105</v>
      </c>
      <c r="X728" s="4" t="s">
        <v>108</v>
      </c>
      <c r="Y728" s="4">
        <v>345</v>
      </c>
      <c r="Z728" s="4">
        <v>493.35</v>
      </c>
    </row>
    <row r="729" spans="6:26" ht="18" customHeight="1" x14ac:dyDescent="0.3">
      <c r="F729" s="1">
        <v>2024</v>
      </c>
      <c r="G729" s="1" t="s">
        <v>43</v>
      </c>
      <c r="H729" s="1" t="s">
        <v>16</v>
      </c>
      <c r="I729" s="11" t="s">
        <v>21</v>
      </c>
      <c r="J729" s="8">
        <v>122</v>
      </c>
      <c r="K729" s="8">
        <v>100</v>
      </c>
      <c r="L729" s="8">
        <v>112</v>
      </c>
      <c r="M729" s="8">
        <v>20</v>
      </c>
      <c r="N729" s="7" t="s">
        <v>33</v>
      </c>
      <c r="P729" s="4" t="s">
        <v>101</v>
      </c>
      <c r="Q729" s="4">
        <v>2020</v>
      </c>
      <c r="R729" s="4" t="s">
        <v>34</v>
      </c>
      <c r="S729" s="4" t="s">
        <v>104</v>
      </c>
      <c r="T729" s="4" t="s">
        <v>106</v>
      </c>
      <c r="U729" s="4" t="s">
        <v>107</v>
      </c>
      <c r="V729" s="4" t="s">
        <v>103</v>
      </c>
      <c r="W729" s="4" t="s">
        <v>105</v>
      </c>
      <c r="X729" s="4" t="s">
        <v>108</v>
      </c>
      <c r="Y729" s="4">
        <v>127</v>
      </c>
      <c r="Z729" s="4">
        <v>181.61</v>
      </c>
    </row>
    <row r="730" spans="6:26" ht="18" customHeight="1" x14ac:dyDescent="0.3">
      <c r="F730" s="1">
        <v>2024</v>
      </c>
      <c r="G730" s="1" t="s">
        <v>43</v>
      </c>
      <c r="H730" s="1" t="s">
        <v>14</v>
      </c>
      <c r="I730" s="10" t="s">
        <v>20</v>
      </c>
      <c r="J730" s="9">
        <v>78</v>
      </c>
      <c r="K730" s="9">
        <v>4577.2</v>
      </c>
      <c r="L730" s="9">
        <v>5126.4639999999999</v>
      </c>
      <c r="M730" s="8">
        <v>915.44</v>
      </c>
      <c r="N730" s="7" t="s">
        <v>33</v>
      </c>
      <c r="P730" s="4" t="s">
        <v>100</v>
      </c>
      <c r="Q730" s="4">
        <v>2020</v>
      </c>
      <c r="R730" s="4" t="s">
        <v>34</v>
      </c>
      <c r="S730" s="4" t="s">
        <v>104</v>
      </c>
      <c r="T730" s="4" t="s">
        <v>106</v>
      </c>
      <c r="U730" s="4" t="s">
        <v>107</v>
      </c>
      <c r="V730" s="4" t="s">
        <v>103</v>
      </c>
      <c r="W730" s="4" t="s">
        <v>105</v>
      </c>
      <c r="X730" s="4" t="s">
        <v>108</v>
      </c>
      <c r="Y730" s="4">
        <v>175</v>
      </c>
      <c r="Z730" s="4">
        <v>250.25</v>
      </c>
    </row>
    <row r="731" spans="6:26" ht="18" customHeight="1" x14ac:dyDescent="0.3">
      <c r="F731" s="1">
        <v>2024</v>
      </c>
      <c r="G731" s="1" t="s">
        <v>43</v>
      </c>
      <c r="H731" s="1" t="s">
        <v>14</v>
      </c>
      <c r="I731" s="10" t="s">
        <v>19</v>
      </c>
      <c r="J731" s="9">
        <v>76</v>
      </c>
      <c r="K731" s="9">
        <v>4576.8999999999996</v>
      </c>
      <c r="L731" s="9">
        <v>5126.1279999999997</v>
      </c>
      <c r="M731" s="8">
        <v>915.38</v>
      </c>
      <c r="N731" s="7" t="s">
        <v>33</v>
      </c>
      <c r="P731" s="4" t="s">
        <v>98</v>
      </c>
      <c r="Q731" s="4">
        <v>2020</v>
      </c>
      <c r="R731" s="4" t="s">
        <v>34</v>
      </c>
      <c r="S731" s="4" t="s">
        <v>104</v>
      </c>
      <c r="T731" s="4" t="s">
        <v>106</v>
      </c>
      <c r="U731" s="4" t="s">
        <v>107</v>
      </c>
      <c r="V731" s="4" t="s">
        <v>103</v>
      </c>
      <c r="W731" s="4" t="s">
        <v>105</v>
      </c>
      <c r="X731" s="4" t="s">
        <v>108</v>
      </c>
      <c r="Y731" s="4">
        <v>349</v>
      </c>
      <c r="Z731" s="4">
        <v>499.07</v>
      </c>
    </row>
    <row r="732" spans="6:26" ht="18" customHeight="1" x14ac:dyDescent="0.3">
      <c r="F732" s="1">
        <v>2024</v>
      </c>
      <c r="G732" s="1" t="s">
        <v>43</v>
      </c>
      <c r="H732" s="1" t="s">
        <v>14</v>
      </c>
      <c r="I732" s="10" t="s">
        <v>18</v>
      </c>
      <c r="J732" s="9">
        <v>46</v>
      </c>
      <c r="K732" s="9">
        <v>200</v>
      </c>
      <c r="L732" s="9">
        <v>224</v>
      </c>
      <c r="M732" s="8">
        <v>40</v>
      </c>
      <c r="N732" s="7" t="s">
        <v>33</v>
      </c>
      <c r="P732" s="4" t="s">
        <v>98</v>
      </c>
      <c r="Q732" s="4">
        <v>2020</v>
      </c>
      <c r="R732" s="4" t="s">
        <v>34</v>
      </c>
      <c r="S732" s="4" t="s">
        <v>104</v>
      </c>
      <c r="T732" s="4" t="s">
        <v>106</v>
      </c>
      <c r="U732" s="4" t="s">
        <v>107</v>
      </c>
      <c r="V732" s="4" t="s">
        <v>103</v>
      </c>
      <c r="W732" s="4" t="s">
        <v>105</v>
      </c>
      <c r="X732" s="4" t="s">
        <v>108</v>
      </c>
      <c r="Y732" s="4">
        <v>826</v>
      </c>
      <c r="Z732" s="4">
        <v>1181.18</v>
      </c>
    </row>
    <row r="733" spans="6:26" ht="18" customHeight="1" x14ac:dyDescent="0.3">
      <c r="F733" s="1">
        <v>2024</v>
      </c>
      <c r="G733" s="1" t="s">
        <v>43</v>
      </c>
      <c r="H733" s="1" t="s">
        <v>14</v>
      </c>
      <c r="I733" s="10" t="s">
        <v>17</v>
      </c>
      <c r="J733" s="9">
        <v>34</v>
      </c>
      <c r="K733" s="9">
        <v>4576.8</v>
      </c>
      <c r="L733" s="9">
        <v>5126.0160000000005</v>
      </c>
      <c r="M733" s="8">
        <v>915.36000000000013</v>
      </c>
      <c r="N733" s="7" t="s">
        <v>33</v>
      </c>
      <c r="P733" s="4" t="s">
        <v>91</v>
      </c>
      <c r="Q733" s="4">
        <v>2020</v>
      </c>
      <c r="R733" s="4" t="s">
        <v>34</v>
      </c>
      <c r="S733" s="4" t="s">
        <v>104</v>
      </c>
      <c r="T733" s="4" t="s">
        <v>106</v>
      </c>
      <c r="U733" s="4" t="s">
        <v>107</v>
      </c>
      <c r="V733" s="4" t="s">
        <v>103</v>
      </c>
      <c r="W733" s="4" t="s">
        <v>105</v>
      </c>
      <c r="X733" s="4" t="s">
        <v>108</v>
      </c>
      <c r="Y733" s="4">
        <v>860</v>
      </c>
      <c r="Z733" s="4">
        <v>1229.8</v>
      </c>
    </row>
    <row r="734" spans="6:26" ht="18" customHeight="1" x14ac:dyDescent="0.3">
      <c r="F734" s="1">
        <v>2024</v>
      </c>
      <c r="G734" s="1" t="s">
        <v>43</v>
      </c>
      <c r="H734" s="1" t="s">
        <v>16</v>
      </c>
      <c r="I734" s="11" t="s">
        <v>15</v>
      </c>
      <c r="J734" s="8">
        <v>7</v>
      </c>
      <c r="K734" s="8">
        <v>200</v>
      </c>
      <c r="L734" s="8">
        <v>224</v>
      </c>
      <c r="M734" s="8">
        <v>40</v>
      </c>
      <c r="N734" s="7" t="s">
        <v>33</v>
      </c>
      <c r="P734" s="4" t="s">
        <v>98</v>
      </c>
      <c r="Q734" s="4">
        <v>2020</v>
      </c>
      <c r="R734" s="4" t="s">
        <v>34</v>
      </c>
      <c r="S734" s="4" t="s">
        <v>104</v>
      </c>
      <c r="T734" s="4" t="s">
        <v>106</v>
      </c>
      <c r="U734" s="4" t="s">
        <v>107</v>
      </c>
      <c r="V734" s="4" t="s">
        <v>103</v>
      </c>
      <c r="W734" s="4" t="s">
        <v>105</v>
      </c>
      <c r="X734" s="4" t="s">
        <v>108</v>
      </c>
      <c r="Y734" s="4">
        <v>347</v>
      </c>
      <c r="Z734" s="4">
        <v>496.21000000000004</v>
      </c>
    </row>
    <row r="735" spans="6:26" ht="18" customHeight="1" x14ac:dyDescent="0.3">
      <c r="F735" s="1">
        <v>2024</v>
      </c>
      <c r="G735" s="1" t="s">
        <v>43</v>
      </c>
      <c r="H735" s="1" t="s">
        <v>11</v>
      </c>
      <c r="I735" s="10" t="s">
        <v>11</v>
      </c>
      <c r="J735" s="9">
        <v>3</v>
      </c>
      <c r="K735" s="9">
        <v>6600</v>
      </c>
      <c r="L735" s="9">
        <v>7392</v>
      </c>
      <c r="M735" s="8">
        <v>1320</v>
      </c>
      <c r="N735" s="7" t="s">
        <v>33</v>
      </c>
      <c r="P735" s="4" t="s">
        <v>101</v>
      </c>
      <c r="Q735" s="4">
        <v>2020</v>
      </c>
      <c r="R735" s="4" t="s">
        <v>35</v>
      </c>
      <c r="S735" s="4" t="s">
        <v>104</v>
      </c>
      <c r="T735" s="4" t="s">
        <v>106</v>
      </c>
      <c r="U735" s="4" t="s">
        <v>107</v>
      </c>
      <c r="V735" s="4" t="s">
        <v>103</v>
      </c>
      <c r="W735" s="4" t="s">
        <v>105</v>
      </c>
      <c r="X735" s="4" t="s">
        <v>108</v>
      </c>
      <c r="Y735" s="4">
        <v>134</v>
      </c>
      <c r="Z735" s="4">
        <v>191.62</v>
      </c>
    </row>
    <row r="736" spans="6:26" ht="18" customHeight="1" x14ac:dyDescent="0.3">
      <c r="F736" s="1">
        <v>2024</v>
      </c>
      <c r="G736" s="1" t="s">
        <v>43</v>
      </c>
      <c r="H736" s="1" t="s">
        <v>14</v>
      </c>
      <c r="I736" s="10" t="s">
        <v>13</v>
      </c>
      <c r="J736" s="9">
        <v>3</v>
      </c>
      <c r="K736" s="9">
        <v>4577.3</v>
      </c>
      <c r="L736" s="9">
        <v>5126.576</v>
      </c>
      <c r="M736" s="8">
        <v>915.46</v>
      </c>
      <c r="N736" s="7" t="s">
        <v>33</v>
      </c>
      <c r="P736" s="4" t="s">
        <v>98</v>
      </c>
      <c r="Q736" s="4">
        <v>2020</v>
      </c>
      <c r="R736" s="4" t="s">
        <v>35</v>
      </c>
      <c r="S736" s="4" t="s">
        <v>104</v>
      </c>
      <c r="T736" s="4" t="s">
        <v>106</v>
      </c>
      <c r="U736" s="4" t="s">
        <v>107</v>
      </c>
      <c r="V736" s="4" t="s">
        <v>103</v>
      </c>
      <c r="W736" s="4" t="s">
        <v>105</v>
      </c>
      <c r="X736" s="4" t="s">
        <v>108</v>
      </c>
      <c r="Y736" s="4">
        <v>182</v>
      </c>
      <c r="Z736" s="4">
        <v>260.26</v>
      </c>
    </row>
    <row r="737" spans="6:26" ht="18" customHeight="1" x14ac:dyDescent="0.3">
      <c r="F737" s="1">
        <v>2024</v>
      </c>
      <c r="G737" s="1" t="s">
        <v>42</v>
      </c>
      <c r="H737" s="1" t="s">
        <v>30</v>
      </c>
      <c r="I737" s="11" t="s">
        <v>31</v>
      </c>
      <c r="J737" s="8">
        <v>3566</v>
      </c>
      <c r="K737" s="8">
        <v>4577.3</v>
      </c>
      <c r="L737" s="8">
        <v>5126.576</v>
      </c>
      <c r="M737" s="8">
        <v>915.46</v>
      </c>
      <c r="N737" s="7" t="s">
        <v>33</v>
      </c>
      <c r="P737" s="4" t="s">
        <v>98</v>
      </c>
      <c r="Q737" s="4">
        <v>2020</v>
      </c>
      <c r="R737" s="4" t="s">
        <v>35</v>
      </c>
      <c r="S737" s="4" t="s">
        <v>104</v>
      </c>
      <c r="T737" s="4" t="s">
        <v>106</v>
      </c>
      <c r="U737" s="4" t="s">
        <v>107</v>
      </c>
      <c r="V737" s="4" t="s">
        <v>103</v>
      </c>
      <c r="W737" s="4" t="s">
        <v>105</v>
      </c>
      <c r="X737" s="4" t="s">
        <v>108</v>
      </c>
      <c r="Y737" s="4">
        <v>136</v>
      </c>
      <c r="Z737" s="4">
        <v>194.48</v>
      </c>
    </row>
    <row r="738" spans="6:26" ht="18" customHeight="1" x14ac:dyDescent="0.3">
      <c r="F738" s="1">
        <v>2024</v>
      </c>
      <c r="G738" s="1" t="s">
        <v>42</v>
      </c>
      <c r="H738" s="1" t="s">
        <v>30</v>
      </c>
      <c r="I738" s="11" t="s">
        <v>29</v>
      </c>
      <c r="J738" s="8">
        <v>2498</v>
      </c>
      <c r="K738" s="8">
        <v>8000</v>
      </c>
      <c r="L738" s="8">
        <v>8960</v>
      </c>
      <c r="M738" s="8">
        <v>1600</v>
      </c>
      <c r="N738" s="7" t="s">
        <v>33</v>
      </c>
      <c r="P738" s="4" t="s">
        <v>91</v>
      </c>
      <c r="Q738" s="4">
        <v>2020</v>
      </c>
      <c r="R738" s="4" t="s">
        <v>35</v>
      </c>
      <c r="S738" s="4" t="s">
        <v>104</v>
      </c>
      <c r="T738" s="4" t="s">
        <v>106</v>
      </c>
      <c r="U738" s="4" t="s">
        <v>107</v>
      </c>
      <c r="V738" s="4" t="s">
        <v>103</v>
      </c>
      <c r="W738" s="4" t="s">
        <v>105</v>
      </c>
      <c r="X738" s="4" t="s">
        <v>108</v>
      </c>
      <c r="Y738" s="4">
        <v>178</v>
      </c>
      <c r="Z738" s="4">
        <v>254.54</v>
      </c>
    </row>
    <row r="739" spans="6:26" ht="18" customHeight="1" x14ac:dyDescent="0.3">
      <c r="F739" s="1">
        <v>2024</v>
      </c>
      <c r="G739" s="1" t="s">
        <v>42</v>
      </c>
      <c r="H739" s="1" t="s">
        <v>16</v>
      </c>
      <c r="I739" s="11" t="s">
        <v>28</v>
      </c>
      <c r="J739" s="8">
        <v>1245</v>
      </c>
      <c r="K739" s="8">
        <v>4577.2</v>
      </c>
      <c r="L739" s="8">
        <v>5126.4639999999999</v>
      </c>
      <c r="M739" s="8">
        <v>915.44</v>
      </c>
      <c r="N739" s="7" t="s">
        <v>33</v>
      </c>
      <c r="P739" s="4" t="s">
        <v>100</v>
      </c>
      <c r="Q739" s="4">
        <v>2020</v>
      </c>
      <c r="R739" s="4" t="s">
        <v>35</v>
      </c>
      <c r="S739" s="4" t="s">
        <v>104</v>
      </c>
      <c r="T739" s="4" t="s">
        <v>106</v>
      </c>
      <c r="U739" s="4" t="s">
        <v>107</v>
      </c>
      <c r="V739" s="4" t="s">
        <v>103</v>
      </c>
      <c r="W739" s="4" t="s">
        <v>105</v>
      </c>
      <c r="X739" s="4" t="s">
        <v>108</v>
      </c>
      <c r="Y739" s="4">
        <v>352</v>
      </c>
      <c r="Z739" s="4">
        <v>503.36</v>
      </c>
    </row>
    <row r="740" spans="6:26" ht="18" customHeight="1" x14ac:dyDescent="0.3">
      <c r="F740" s="1">
        <v>2024</v>
      </c>
      <c r="G740" s="1" t="s">
        <v>42</v>
      </c>
      <c r="H740" s="1" t="s">
        <v>25</v>
      </c>
      <c r="I740" s="10" t="s">
        <v>27</v>
      </c>
      <c r="J740" s="9">
        <v>644</v>
      </c>
      <c r="K740" s="9">
        <v>5743.5</v>
      </c>
      <c r="L740" s="9">
        <v>6432.72</v>
      </c>
      <c r="M740" s="8">
        <v>1148.7</v>
      </c>
      <c r="N740" s="7" t="s">
        <v>33</v>
      </c>
      <c r="P740" s="4" t="s">
        <v>98</v>
      </c>
      <c r="Q740" s="4">
        <v>2020</v>
      </c>
      <c r="R740" s="4" t="s">
        <v>35</v>
      </c>
      <c r="S740" s="4" t="s">
        <v>104</v>
      </c>
      <c r="T740" s="4" t="s">
        <v>106</v>
      </c>
      <c r="U740" s="4" t="s">
        <v>107</v>
      </c>
      <c r="V740" s="4" t="s">
        <v>103</v>
      </c>
      <c r="W740" s="4" t="s">
        <v>105</v>
      </c>
      <c r="X740" s="4" t="s">
        <v>108</v>
      </c>
      <c r="Y740" s="4">
        <v>817</v>
      </c>
      <c r="Z740" s="4">
        <v>1168.31</v>
      </c>
    </row>
    <row r="741" spans="6:26" ht="18" customHeight="1" x14ac:dyDescent="0.3">
      <c r="F741" s="1">
        <v>2024</v>
      </c>
      <c r="G741" s="1" t="s">
        <v>42</v>
      </c>
      <c r="H741" s="1" t="s">
        <v>23</v>
      </c>
      <c r="I741" s="10" t="s">
        <v>26</v>
      </c>
      <c r="J741" s="9">
        <v>643</v>
      </c>
      <c r="K741" s="9">
        <v>7000</v>
      </c>
      <c r="L741" s="9">
        <v>7840</v>
      </c>
      <c r="M741" s="8">
        <v>1400</v>
      </c>
      <c r="N741" s="7" t="s">
        <v>33</v>
      </c>
      <c r="P741" s="4" t="s">
        <v>100</v>
      </c>
      <c r="Q741" s="4">
        <v>2020</v>
      </c>
      <c r="R741" s="4" t="s">
        <v>35</v>
      </c>
      <c r="S741" s="4" t="s">
        <v>104</v>
      </c>
      <c r="T741" s="4" t="s">
        <v>106</v>
      </c>
      <c r="U741" s="4" t="s">
        <v>107</v>
      </c>
      <c r="V741" s="4" t="s">
        <v>103</v>
      </c>
      <c r="W741" s="4" t="s">
        <v>105</v>
      </c>
      <c r="X741" s="4" t="s">
        <v>108</v>
      </c>
      <c r="Y741" s="4">
        <v>850</v>
      </c>
      <c r="Z741" s="4">
        <v>1215.5</v>
      </c>
    </row>
    <row r="742" spans="6:26" ht="18" customHeight="1" x14ac:dyDescent="0.3">
      <c r="F742" s="1">
        <v>2024</v>
      </c>
      <c r="G742" s="1" t="s">
        <v>42</v>
      </c>
      <c r="H742" s="1" t="s">
        <v>25</v>
      </c>
      <c r="I742" s="10" t="s">
        <v>24</v>
      </c>
      <c r="J742" s="9">
        <v>455</v>
      </c>
      <c r="K742" s="9">
        <v>4578.6000000000004</v>
      </c>
      <c r="L742" s="9">
        <v>5128.0320000000002</v>
      </c>
      <c r="M742" s="8">
        <v>915.72000000000014</v>
      </c>
      <c r="N742" s="7" t="s">
        <v>33</v>
      </c>
      <c r="P742" s="4" t="s">
        <v>100</v>
      </c>
      <c r="Q742" s="4">
        <v>2020</v>
      </c>
      <c r="R742" s="4" t="s">
        <v>35</v>
      </c>
      <c r="S742" s="4" t="s">
        <v>104</v>
      </c>
      <c r="T742" s="4" t="s">
        <v>106</v>
      </c>
      <c r="U742" s="4" t="s">
        <v>107</v>
      </c>
      <c r="V742" s="4" t="s">
        <v>103</v>
      </c>
      <c r="W742" s="4" t="s">
        <v>105</v>
      </c>
      <c r="X742" s="4" t="s">
        <v>108</v>
      </c>
      <c r="Y742" s="4">
        <v>903</v>
      </c>
      <c r="Z742" s="4">
        <v>1291.29</v>
      </c>
    </row>
    <row r="743" spans="6:26" ht="18" customHeight="1" x14ac:dyDescent="0.3">
      <c r="F743" s="1">
        <v>2024</v>
      </c>
      <c r="G743" s="1" t="s">
        <v>42</v>
      </c>
      <c r="H743" s="1" t="s">
        <v>23</v>
      </c>
      <c r="I743" s="10" t="s">
        <v>22</v>
      </c>
      <c r="J743" s="12">
        <v>345</v>
      </c>
      <c r="K743" s="12">
        <v>7000</v>
      </c>
      <c r="L743" s="12">
        <v>7840</v>
      </c>
      <c r="M743" s="8">
        <v>1400</v>
      </c>
      <c r="N743" s="7" t="s">
        <v>33</v>
      </c>
      <c r="P743" s="4" t="s">
        <v>100</v>
      </c>
      <c r="Q743" s="4">
        <v>2020</v>
      </c>
      <c r="R743" s="4" t="s">
        <v>35</v>
      </c>
      <c r="S743" s="4" t="s">
        <v>104</v>
      </c>
      <c r="T743" s="4" t="s">
        <v>106</v>
      </c>
      <c r="U743" s="4" t="s">
        <v>107</v>
      </c>
      <c r="V743" s="4" t="s">
        <v>103</v>
      </c>
      <c r="W743" s="4" t="s">
        <v>105</v>
      </c>
      <c r="X743" s="4" t="s">
        <v>108</v>
      </c>
      <c r="Y743" s="4">
        <v>856</v>
      </c>
      <c r="Z743" s="4">
        <v>526.24</v>
      </c>
    </row>
    <row r="744" spans="6:26" ht="18" customHeight="1" x14ac:dyDescent="0.3">
      <c r="F744" s="1">
        <v>2024</v>
      </c>
      <c r="G744" s="1" t="s">
        <v>42</v>
      </c>
      <c r="H744" s="1" t="s">
        <v>16</v>
      </c>
      <c r="I744" s="11" t="s">
        <v>21</v>
      </c>
      <c r="J744" s="8">
        <v>122</v>
      </c>
      <c r="K744" s="8">
        <v>100</v>
      </c>
      <c r="L744" s="8">
        <v>112</v>
      </c>
      <c r="M744" s="8">
        <v>20</v>
      </c>
      <c r="N744" s="7" t="s">
        <v>33</v>
      </c>
      <c r="P744" s="4" t="s">
        <v>98</v>
      </c>
      <c r="Q744" s="4">
        <v>2020</v>
      </c>
      <c r="R744" s="4" t="s">
        <v>35</v>
      </c>
      <c r="S744" s="4" t="s">
        <v>104</v>
      </c>
      <c r="T744" s="4" t="s">
        <v>106</v>
      </c>
      <c r="U744" s="4" t="s">
        <v>107</v>
      </c>
      <c r="V744" s="4" t="s">
        <v>103</v>
      </c>
      <c r="W744" s="4" t="s">
        <v>105</v>
      </c>
      <c r="X744" s="4" t="s">
        <v>108</v>
      </c>
      <c r="Y744" s="4">
        <v>183</v>
      </c>
      <c r="Z744" s="4">
        <v>526.24</v>
      </c>
    </row>
    <row r="745" spans="6:26" ht="18" customHeight="1" x14ac:dyDescent="0.3">
      <c r="F745" s="1">
        <v>2024</v>
      </c>
      <c r="G745" s="1" t="s">
        <v>42</v>
      </c>
      <c r="H745" s="1" t="s">
        <v>14</v>
      </c>
      <c r="I745" s="10" t="s">
        <v>20</v>
      </c>
      <c r="J745" s="9">
        <v>78</v>
      </c>
      <c r="K745" s="9">
        <v>4577.2</v>
      </c>
      <c r="L745" s="9">
        <v>5126.4639999999999</v>
      </c>
      <c r="M745" s="8">
        <v>915.44</v>
      </c>
      <c r="N745" s="7" t="s">
        <v>33</v>
      </c>
      <c r="P745" s="4" t="s">
        <v>98</v>
      </c>
      <c r="Q745" s="4">
        <v>2020</v>
      </c>
      <c r="R745" s="4" t="s">
        <v>35</v>
      </c>
      <c r="S745" s="4" t="s">
        <v>104</v>
      </c>
      <c r="T745" s="4" t="s">
        <v>106</v>
      </c>
      <c r="U745" s="4" t="s">
        <v>107</v>
      </c>
      <c r="V745" s="4" t="s">
        <v>103</v>
      </c>
      <c r="W745" s="4" t="s">
        <v>105</v>
      </c>
      <c r="X745" s="4" t="s">
        <v>108</v>
      </c>
      <c r="Y745" s="4">
        <v>351</v>
      </c>
      <c r="Z745" s="4">
        <v>501.93</v>
      </c>
    </row>
    <row r="746" spans="6:26" ht="18" customHeight="1" x14ac:dyDescent="0.3">
      <c r="F746" s="1">
        <v>2024</v>
      </c>
      <c r="G746" s="1" t="s">
        <v>42</v>
      </c>
      <c r="H746" s="1" t="s">
        <v>14</v>
      </c>
      <c r="I746" s="10" t="s">
        <v>19</v>
      </c>
      <c r="J746" s="9">
        <v>76</v>
      </c>
      <c r="K746" s="9">
        <v>4576.8999999999996</v>
      </c>
      <c r="L746" s="9">
        <v>5126.1279999999997</v>
      </c>
      <c r="M746" s="8">
        <v>915.38</v>
      </c>
      <c r="N746" s="7" t="s">
        <v>33</v>
      </c>
      <c r="P746" s="4" t="s">
        <v>100</v>
      </c>
      <c r="Q746" s="4">
        <v>2020</v>
      </c>
      <c r="R746" s="4" t="s">
        <v>35</v>
      </c>
      <c r="S746" s="4" t="s">
        <v>104</v>
      </c>
      <c r="T746" s="4" t="s">
        <v>106</v>
      </c>
      <c r="U746" s="4" t="s">
        <v>107</v>
      </c>
      <c r="V746" s="4" t="s">
        <v>103</v>
      </c>
      <c r="W746" s="4" t="s">
        <v>105</v>
      </c>
      <c r="X746" s="4" t="s">
        <v>108</v>
      </c>
      <c r="Y746" s="4">
        <v>133</v>
      </c>
      <c r="Z746" s="4">
        <v>190.19</v>
      </c>
    </row>
    <row r="747" spans="6:26" ht="18" customHeight="1" x14ac:dyDescent="0.3">
      <c r="F747" s="1">
        <v>2024</v>
      </c>
      <c r="G747" s="1" t="s">
        <v>42</v>
      </c>
      <c r="H747" s="1" t="s">
        <v>14</v>
      </c>
      <c r="I747" s="10" t="s">
        <v>18</v>
      </c>
      <c r="J747" s="9">
        <v>46</v>
      </c>
      <c r="K747" s="9">
        <v>200</v>
      </c>
      <c r="L747" s="9">
        <v>224</v>
      </c>
      <c r="M747" s="8">
        <v>40</v>
      </c>
      <c r="N747" s="7" t="s">
        <v>33</v>
      </c>
      <c r="P747" s="4" t="s">
        <v>91</v>
      </c>
      <c r="Q747" s="4">
        <v>2020</v>
      </c>
      <c r="R747" s="4" t="s">
        <v>35</v>
      </c>
      <c r="S747" s="4" t="s">
        <v>104</v>
      </c>
      <c r="T747" s="4" t="s">
        <v>106</v>
      </c>
      <c r="U747" s="4" t="s">
        <v>107</v>
      </c>
      <c r="V747" s="4" t="s">
        <v>103</v>
      </c>
      <c r="W747" s="4" t="s">
        <v>105</v>
      </c>
      <c r="X747" s="4" t="s">
        <v>108</v>
      </c>
      <c r="Y747" s="4">
        <v>181</v>
      </c>
      <c r="Z747" s="4">
        <v>258.83</v>
      </c>
    </row>
    <row r="748" spans="6:26" ht="18" customHeight="1" x14ac:dyDescent="0.3">
      <c r="F748" s="1">
        <v>2024</v>
      </c>
      <c r="G748" s="1" t="s">
        <v>42</v>
      </c>
      <c r="H748" s="1" t="s">
        <v>14</v>
      </c>
      <c r="I748" s="10" t="s">
        <v>17</v>
      </c>
      <c r="J748" s="9">
        <v>34</v>
      </c>
      <c r="K748" s="9">
        <v>4576.8</v>
      </c>
      <c r="L748" s="9">
        <v>5126.0160000000005</v>
      </c>
      <c r="M748" s="8">
        <v>915.36000000000013</v>
      </c>
      <c r="N748" s="7" t="s">
        <v>33</v>
      </c>
      <c r="P748" s="4" t="s">
        <v>98</v>
      </c>
      <c r="Q748" s="4">
        <v>2020</v>
      </c>
      <c r="R748" s="4" t="s">
        <v>35</v>
      </c>
      <c r="S748" s="4" t="s">
        <v>104</v>
      </c>
      <c r="T748" s="4" t="s">
        <v>106</v>
      </c>
      <c r="U748" s="4" t="s">
        <v>107</v>
      </c>
      <c r="V748" s="4" t="s">
        <v>103</v>
      </c>
      <c r="W748" s="4" t="s">
        <v>105</v>
      </c>
      <c r="X748" s="4" t="s">
        <v>108</v>
      </c>
      <c r="Y748" s="4">
        <v>355</v>
      </c>
      <c r="Z748" s="4">
        <v>507.65</v>
      </c>
    </row>
    <row r="749" spans="6:26" ht="18" customHeight="1" x14ac:dyDescent="0.3">
      <c r="F749" s="1">
        <v>2024</v>
      </c>
      <c r="G749" s="1" t="s">
        <v>42</v>
      </c>
      <c r="H749" s="1" t="s">
        <v>16</v>
      </c>
      <c r="I749" s="11" t="s">
        <v>15</v>
      </c>
      <c r="J749" s="8">
        <v>7</v>
      </c>
      <c r="K749" s="8">
        <v>200</v>
      </c>
      <c r="L749" s="8">
        <v>224</v>
      </c>
      <c r="M749" s="8">
        <v>40</v>
      </c>
      <c r="N749" s="7" t="s">
        <v>33</v>
      </c>
      <c r="P749" s="4" t="s">
        <v>100</v>
      </c>
      <c r="Q749" s="4">
        <v>2020</v>
      </c>
      <c r="R749" s="4" t="s">
        <v>35</v>
      </c>
      <c r="S749" s="4" t="s">
        <v>104</v>
      </c>
      <c r="T749" s="4" t="s">
        <v>106</v>
      </c>
      <c r="U749" s="4" t="s">
        <v>107</v>
      </c>
      <c r="V749" s="4" t="s">
        <v>103</v>
      </c>
      <c r="W749" s="4" t="s">
        <v>105</v>
      </c>
      <c r="X749" s="4" t="s">
        <v>108</v>
      </c>
      <c r="Y749" s="4">
        <v>859</v>
      </c>
      <c r="Z749" s="4">
        <v>1228.3699999999999</v>
      </c>
    </row>
    <row r="750" spans="6:26" ht="18" customHeight="1" x14ac:dyDescent="0.3">
      <c r="F750" s="1">
        <v>2024</v>
      </c>
      <c r="G750" s="1" t="s">
        <v>42</v>
      </c>
      <c r="H750" s="1" t="s">
        <v>14</v>
      </c>
      <c r="I750" s="10" t="s">
        <v>13</v>
      </c>
      <c r="J750" s="9">
        <v>3</v>
      </c>
      <c r="K750" s="9">
        <v>4577.3</v>
      </c>
      <c r="L750" s="9">
        <v>5126.576</v>
      </c>
      <c r="M750" s="8">
        <v>915.46</v>
      </c>
      <c r="N750" s="7" t="s">
        <v>33</v>
      </c>
      <c r="P750" s="4" t="s">
        <v>101</v>
      </c>
      <c r="Q750" s="4">
        <v>2020</v>
      </c>
      <c r="R750" s="4" t="s">
        <v>35</v>
      </c>
      <c r="S750" s="4" t="s">
        <v>104</v>
      </c>
      <c r="T750" s="4" t="s">
        <v>106</v>
      </c>
      <c r="U750" s="4" t="s">
        <v>107</v>
      </c>
      <c r="V750" s="4" t="s">
        <v>103</v>
      </c>
      <c r="W750" s="4" t="s">
        <v>105</v>
      </c>
      <c r="X750" s="4" t="s">
        <v>108</v>
      </c>
      <c r="Y750" s="4">
        <v>353</v>
      </c>
      <c r="Z750" s="4">
        <v>504.78999999999996</v>
      </c>
    </row>
    <row r="751" spans="6:26" ht="18" customHeight="1" x14ac:dyDescent="0.3">
      <c r="F751" s="1">
        <v>2024</v>
      </c>
      <c r="G751" s="1" t="s">
        <v>42</v>
      </c>
      <c r="H751" s="1" t="s">
        <v>11</v>
      </c>
      <c r="I751" s="10" t="s">
        <v>11</v>
      </c>
      <c r="J751" s="9">
        <v>2</v>
      </c>
      <c r="K751" s="9">
        <v>6600</v>
      </c>
      <c r="L751" s="9">
        <v>7392</v>
      </c>
      <c r="M751" s="8">
        <v>1320</v>
      </c>
      <c r="N751" s="7" t="s">
        <v>33</v>
      </c>
      <c r="P751" s="4" t="s">
        <v>91</v>
      </c>
      <c r="Q751" s="4">
        <v>2020</v>
      </c>
      <c r="R751" s="4" t="s">
        <v>41</v>
      </c>
      <c r="S751" s="4" t="s">
        <v>92</v>
      </c>
      <c r="T751" s="4" t="s">
        <v>106</v>
      </c>
      <c r="U751" s="4" t="s">
        <v>94</v>
      </c>
      <c r="V751" s="4" t="s">
        <v>103</v>
      </c>
      <c r="W751" s="4" t="s">
        <v>105</v>
      </c>
      <c r="X751" s="4" t="s">
        <v>99</v>
      </c>
      <c r="Y751" s="4">
        <v>364</v>
      </c>
      <c r="Z751" s="4">
        <v>520.52</v>
      </c>
    </row>
    <row r="752" spans="6:26" ht="18" customHeight="1" x14ac:dyDescent="0.3">
      <c r="F752" s="1">
        <v>2024</v>
      </c>
      <c r="G752" s="1" t="s">
        <v>41</v>
      </c>
      <c r="H752" s="1" t="s">
        <v>30</v>
      </c>
      <c r="I752" s="11" t="s">
        <v>31</v>
      </c>
      <c r="J752" s="8">
        <v>3566</v>
      </c>
      <c r="K752" s="8">
        <v>4577.3</v>
      </c>
      <c r="L752" s="8">
        <v>5126.576</v>
      </c>
      <c r="M752" s="8">
        <v>915.46</v>
      </c>
      <c r="N752" s="7" t="s">
        <v>33</v>
      </c>
      <c r="P752" s="4" t="s">
        <v>98</v>
      </c>
      <c r="Q752" s="4">
        <v>2020</v>
      </c>
      <c r="R752" s="4" t="s">
        <v>41</v>
      </c>
      <c r="S752" s="4" t="s">
        <v>92</v>
      </c>
      <c r="T752" s="4" t="s">
        <v>106</v>
      </c>
      <c r="U752" s="4" t="s">
        <v>94</v>
      </c>
      <c r="V752" s="4" t="s">
        <v>103</v>
      </c>
      <c r="W752" s="4" t="s">
        <v>105</v>
      </c>
      <c r="X752" s="4" t="s">
        <v>97</v>
      </c>
      <c r="Y752" s="4">
        <v>358</v>
      </c>
      <c r="Z752" s="4">
        <v>511.94</v>
      </c>
    </row>
    <row r="753" spans="6:26" ht="18" customHeight="1" x14ac:dyDescent="0.3">
      <c r="F753" s="1">
        <v>2024</v>
      </c>
      <c r="G753" s="1" t="s">
        <v>41</v>
      </c>
      <c r="H753" s="1" t="s">
        <v>30</v>
      </c>
      <c r="I753" s="11" t="s">
        <v>29</v>
      </c>
      <c r="J753" s="8">
        <v>2498</v>
      </c>
      <c r="K753" s="8">
        <v>8000</v>
      </c>
      <c r="L753" s="8">
        <v>8960</v>
      </c>
      <c r="M753" s="8">
        <v>1600</v>
      </c>
      <c r="N753" s="7" t="s">
        <v>33</v>
      </c>
      <c r="P753" s="4" t="s">
        <v>91</v>
      </c>
      <c r="Q753" s="4">
        <v>2020</v>
      </c>
      <c r="R753" s="4" t="s">
        <v>41</v>
      </c>
      <c r="S753" s="4" t="s">
        <v>92</v>
      </c>
      <c r="T753" s="4" t="s">
        <v>106</v>
      </c>
      <c r="U753" s="4" t="s">
        <v>94</v>
      </c>
      <c r="V753" s="4" t="s">
        <v>103</v>
      </c>
      <c r="W753" s="4" t="s">
        <v>105</v>
      </c>
      <c r="X753" s="4" t="s">
        <v>99</v>
      </c>
      <c r="Y753" s="4">
        <v>367</v>
      </c>
      <c r="Z753" s="4">
        <v>524.80999999999995</v>
      </c>
    </row>
    <row r="754" spans="6:26" ht="18" customHeight="1" x14ac:dyDescent="0.3">
      <c r="F754" s="1">
        <v>2024</v>
      </c>
      <c r="G754" s="1" t="s">
        <v>41</v>
      </c>
      <c r="H754" s="1" t="s">
        <v>16</v>
      </c>
      <c r="I754" s="11" t="s">
        <v>28</v>
      </c>
      <c r="J754" s="8">
        <v>1245</v>
      </c>
      <c r="K754" s="8">
        <v>4577.2</v>
      </c>
      <c r="L754" s="8">
        <v>5126.4639999999999</v>
      </c>
      <c r="M754" s="8">
        <v>915.44</v>
      </c>
      <c r="N754" s="7" t="s">
        <v>33</v>
      </c>
      <c r="P754" s="4" t="s">
        <v>102</v>
      </c>
      <c r="Q754" s="4">
        <v>2020</v>
      </c>
      <c r="R754" s="4" t="s">
        <v>41</v>
      </c>
      <c r="S754" s="4" t="s">
        <v>92</v>
      </c>
      <c r="T754" s="4" t="s">
        <v>106</v>
      </c>
      <c r="U754" s="4" t="s">
        <v>94</v>
      </c>
      <c r="V754" s="4" t="s">
        <v>103</v>
      </c>
      <c r="W754" s="4" t="s">
        <v>105</v>
      </c>
      <c r="X754" s="4" t="s">
        <v>97</v>
      </c>
      <c r="Y754" s="4">
        <v>361</v>
      </c>
      <c r="Z754" s="4">
        <v>516.23</v>
      </c>
    </row>
    <row r="755" spans="6:26" ht="18" customHeight="1" x14ac:dyDescent="0.3">
      <c r="F755" s="1">
        <v>2024</v>
      </c>
      <c r="G755" s="1" t="s">
        <v>41</v>
      </c>
      <c r="H755" s="1" t="s">
        <v>25</v>
      </c>
      <c r="I755" s="10" t="s">
        <v>27</v>
      </c>
      <c r="J755" s="9">
        <v>644</v>
      </c>
      <c r="K755" s="9">
        <v>5743.5</v>
      </c>
      <c r="L755" s="9">
        <v>6432.72</v>
      </c>
      <c r="M755" s="8">
        <v>1148.7</v>
      </c>
      <c r="N755" s="7" t="s">
        <v>10</v>
      </c>
      <c r="P755" s="4" t="s">
        <v>91</v>
      </c>
      <c r="Q755" s="4">
        <v>2020</v>
      </c>
      <c r="R755" s="4" t="s">
        <v>41</v>
      </c>
      <c r="S755" s="4" t="s">
        <v>92</v>
      </c>
      <c r="T755" s="4" t="s">
        <v>106</v>
      </c>
      <c r="U755" s="4" t="s">
        <v>107</v>
      </c>
      <c r="V755" s="4" t="s">
        <v>103</v>
      </c>
      <c r="W755" s="4" t="s">
        <v>105</v>
      </c>
      <c r="X755" s="4" t="s">
        <v>97</v>
      </c>
      <c r="Y755" s="4">
        <v>355</v>
      </c>
      <c r="Z755" s="4">
        <v>507.65</v>
      </c>
    </row>
    <row r="756" spans="6:26" ht="18" customHeight="1" x14ac:dyDescent="0.3">
      <c r="F756" s="1">
        <v>2024</v>
      </c>
      <c r="G756" s="1" t="s">
        <v>41</v>
      </c>
      <c r="H756" s="1" t="s">
        <v>23</v>
      </c>
      <c r="I756" s="10" t="s">
        <v>26</v>
      </c>
      <c r="J756" s="9">
        <v>643</v>
      </c>
      <c r="K756" s="9">
        <v>7000</v>
      </c>
      <c r="L756" s="9">
        <v>7840</v>
      </c>
      <c r="M756" s="8">
        <v>1400</v>
      </c>
      <c r="N756" s="7" t="s">
        <v>10</v>
      </c>
      <c r="P756" s="4" t="s">
        <v>101</v>
      </c>
      <c r="Q756" s="4">
        <v>2020</v>
      </c>
      <c r="R756" s="4" t="s">
        <v>42</v>
      </c>
      <c r="S756" s="4" t="s">
        <v>104</v>
      </c>
      <c r="T756" s="4" t="s">
        <v>106</v>
      </c>
      <c r="U756" s="4" t="s">
        <v>94</v>
      </c>
      <c r="V756" s="4" t="s">
        <v>95</v>
      </c>
      <c r="W756" s="4" t="s">
        <v>105</v>
      </c>
      <c r="X756" s="4" t="s">
        <v>99</v>
      </c>
      <c r="Y756" s="4">
        <v>780</v>
      </c>
      <c r="Z756" s="4">
        <v>1115.4000000000001</v>
      </c>
    </row>
    <row r="757" spans="6:26" ht="18" customHeight="1" x14ac:dyDescent="0.3">
      <c r="F757" s="1">
        <v>2024</v>
      </c>
      <c r="G757" s="1" t="s">
        <v>41</v>
      </c>
      <c r="H757" s="1" t="s">
        <v>25</v>
      </c>
      <c r="I757" s="10" t="s">
        <v>24</v>
      </c>
      <c r="J757" s="9">
        <v>455</v>
      </c>
      <c r="K757" s="9">
        <v>4578.6000000000004</v>
      </c>
      <c r="L757" s="9">
        <v>5128.0320000000002</v>
      </c>
      <c r="M757" s="8">
        <v>915.72000000000014</v>
      </c>
      <c r="N757" s="7" t="s">
        <v>10</v>
      </c>
      <c r="P757" s="4" t="s">
        <v>100</v>
      </c>
      <c r="Q757" s="4">
        <v>2020</v>
      </c>
      <c r="R757" s="4" t="s">
        <v>42</v>
      </c>
      <c r="S757" s="4" t="s">
        <v>104</v>
      </c>
      <c r="T757" s="4" t="s">
        <v>106</v>
      </c>
      <c r="U757" s="4" t="s">
        <v>94</v>
      </c>
      <c r="V757" s="4" t="s">
        <v>95</v>
      </c>
      <c r="W757" s="4" t="s">
        <v>105</v>
      </c>
      <c r="X757" s="4" t="s">
        <v>99</v>
      </c>
      <c r="Y757" s="4">
        <v>781</v>
      </c>
      <c r="Z757" s="4">
        <v>1116.83</v>
      </c>
    </row>
    <row r="758" spans="6:26" ht="18" customHeight="1" x14ac:dyDescent="0.3">
      <c r="F758" s="1">
        <v>2024</v>
      </c>
      <c r="G758" s="1" t="s">
        <v>41</v>
      </c>
      <c r="H758" s="1" t="s">
        <v>23</v>
      </c>
      <c r="I758" s="10" t="s">
        <v>22</v>
      </c>
      <c r="J758" s="12">
        <v>345</v>
      </c>
      <c r="K758" s="12">
        <v>7000</v>
      </c>
      <c r="L758" s="12">
        <v>7840</v>
      </c>
      <c r="M758" s="8">
        <v>1400</v>
      </c>
      <c r="N758" s="7" t="s">
        <v>10</v>
      </c>
      <c r="P758" s="4" t="s">
        <v>91</v>
      </c>
      <c r="Q758" s="4">
        <v>2020</v>
      </c>
      <c r="R758" s="4" t="s">
        <v>42</v>
      </c>
      <c r="S758" s="4" t="s">
        <v>104</v>
      </c>
      <c r="T758" s="4" t="s">
        <v>106</v>
      </c>
      <c r="U758" s="4" t="s">
        <v>94</v>
      </c>
      <c r="V758" s="4" t="s">
        <v>95</v>
      </c>
      <c r="W758" s="4" t="s">
        <v>105</v>
      </c>
      <c r="X758" s="4" t="s">
        <v>99</v>
      </c>
      <c r="Y758" s="4">
        <v>782</v>
      </c>
      <c r="Z758" s="4">
        <v>1118.26</v>
      </c>
    </row>
    <row r="759" spans="6:26" ht="18" customHeight="1" x14ac:dyDescent="0.3">
      <c r="F759" s="1">
        <v>2024</v>
      </c>
      <c r="G759" s="1" t="s">
        <v>41</v>
      </c>
      <c r="H759" s="1" t="s">
        <v>16</v>
      </c>
      <c r="I759" s="11" t="s">
        <v>21</v>
      </c>
      <c r="J759" s="8">
        <v>122</v>
      </c>
      <c r="K759" s="8">
        <v>100</v>
      </c>
      <c r="L759" s="8">
        <v>112</v>
      </c>
      <c r="M759" s="8">
        <v>20</v>
      </c>
      <c r="N759" s="7" t="s">
        <v>10</v>
      </c>
      <c r="P759" s="4" t="s">
        <v>98</v>
      </c>
      <c r="Q759" s="4">
        <v>2020</v>
      </c>
      <c r="R759" s="4" t="s">
        <v>42</v>
      </c>
      <c r="S759" s="4" t="s">
        <v>104</v>
      </c>
      <c r="T759" s="4" t="s">
        <v>106</v>
      </c>
      <c r="U759" s="4" t="s">
        <v>94</v>
      </c>
      <c r="V759" s="4" t="s">
        <v>95</v>
      </c>
      <c r="W759" s="4" t="s">
        <v>105</v>
      </c>
      <c r="X759" s="4" t="s">
        <v>99</v>
      </c>
      <c r="Y759" s="4">
        <v>820</v>
      </c>
      <c r="Z759" s="4">
        <v>526.24</v>
      </c>
    </row>
    <row r="760" spans="6:26" ht="18" customHeight="1" x14ac:dyDescent="0.3">
      <c r="F760" s="1">
        <v>2024</v>
      </c>
      <c r="G760" s="1" t="s">
        <v>41</v>
      </c>
      <c r="H760" s="1" t="s">
        <v>14</v>
      </c>
      <c r="I760" s="10" t="s">
        <v>20</v>
      </c>
      <c r="J760" s="9">
        <v>78</v>
      </c>
      <c r="K760" s="9">
        <v>4577.2</v>
      </c>
      <c r="L760" s="9">
        <v>5126.4639999999999</v>
      </c>
      <c r="M760" s="8">
        <v>915.44</v>
      </c>
      <c r="N760" s="7" t="s">
        <v>10</v>
      </c>
      <c r="P760" s="4" t="s">
        <v>98</v>
      </c>
      <c r="Q760" s="4">
        <v>2020</v>
      </c>
      <c r="R760" s="4" t="s">
        <v>42</v>
      </c>
      <c r="S760" s="4" t="s">
        <v>104</v>
      </c>
      <c r="T760" s="4" t="s">
        <v>106</v>
      </c>
      <c r="U760" s="4" t="s">
        <v>94</v>
      </c>
      <c r="V760" s="4" t="s">
        <v>95</v>
      </c>
      <c r="W760" s="4" t="s">
        <v>105</v>
      </c>
      <c r="X760" s="4" t="s">
        <v>99</v>
      </c>
      <c r="Y760" s="4">
        <v>821</v>
      </c>
      <c r="Z760" s="4">
        <v>526.24</v>
      </c>
    </row>
    <row r="761" spans="6:26" ht="18" customHeight="1" x14ac:dyDescent="0.3">
      <c r="F761" s="1">
        <v>2024</v>
      </c>
      <c r="G761" s="1" t="s">
        <v>41</v>
      </c>
      <c r="H761" s="1" t="s">
        <v>14</v>
      </c>
      <c r="I761" s="10" t="s">
        <v>19</v>
      </c>
      <c r="J761" s="9">
        <v>76</v>
      </c>
      <c r="K761" s="9">
        <v>4576.8999999999996</v>
      </c>
      <c r="L761" s="9">
        <v>5126.1279999999997</v>
      </c>
      <c r="M761" s="8">
        <v>915.38</v>
      </c>
      <c r="N761" s="7" t="s">
        <v>10</v>
      </c>
      <c r="P761" s="4" t="s">
        <v>100</v>
      </c>
      <c r="Q761" s="4">
        <v>2020</v>
      </c>
      <c r="R761" s="4" t="s">
        <v>43</v>
      </c>
      <c r="S761" s="4" t="s">
        <v>104</v>
      </c>
      <c r="T761" s="4" t="s">
        <v>106</v>
      </c>
      <c r="U761" s="4" t="s">
        <v>94</v>
      </c>
      <c r="V761" s="4" t="s">
        <v>95</v>
      </c>
      <c r="W761" s="4" t="s">
        <v>105</v>
      </c>
      <c r="X761" s="4" t="s">
        <v>97</v>
      </c>
      <c r="Y761" s="4">
        <v>362</v>
      </c>
      <c r="Z761" s="4">
        <v>517.66</v>
      </c>
    </row>
    <row r="762" spans="6:26" ht="18" customHeight="1" x14ac:dyDescent="0.3">
      <c r="F762" s="1">
        <v>2024</v>
      </c>
      <c r="G762" s="1" t="s">
        <v>41</v>
      </c>
      <c r="H762" s="1" t="s">
        <v>14</v>
      </c>
      <c r="I762" s="10" t="s">
        <v>18</v>
      </c>
      <c r="J762" s="9">
        <v>46</v>
      </c>
      <c r="K762" s="9">
        <v>200</v>
      </c>
      <c r="L762" s="9">
        <v>224</v>
      </c>
      <c r="M762" s="8">
        <v>40</v>
      </c>
      <c r="N762" s="7" t="s">
        <v>10</v>
      </c>
      <c r="P762" s="4" t="s">
        <v>100</v>
      </c>
      <c r="Q762" s="4">
        <v>2020</v>
      </c>
      <c r="R762" s="4" t="s">
        <v>43</v>
      </c>
      <c r="S762" s="4" t="s">
        <v>104</v>
      </c>
      <c r="T762" s="4" t="s">
        <v>106</v>
      </c>
      <c r="U762" s="4" t="s">
        <v>94</v>
      </c>
      <c r="V762" s="4" t="s">
        <v>95</v>
      </c>
      <c r="W762" s="4" t="s">
        <v>105</v>
      </c>
      <c r="X762" s="4" t="s">
        <v>97</v>
      </c>
      <c r="Y762" s="4">
        <v>779</v>
      </c>
      <c r="Z762" s="4">
        <v>1113.97</v>
      </c>
    </row>
    <row r="763" spans="6:26" ht="18" customHeight="1" x14ac:dyDescent="0.3">
      <c r="F763" s="1">
        <v>2024</v>
      </c>
      <c r="G763" s="1" t="s">
        <v>41</v>
      </c>
      <c r="H763" s="1" t="s">
        <v>14</v>
      </c>
      <c r="I763" s="10" t="s">
        <v>17</v>
      </c>
      <c r="J763" s="9">
        <v>34</v>
      </c>
      <c r="K763" s="9">
        <v>4576.8</v>
      </c>
      <c r="L763" s="9">
        <v>5126.0160000000005</v>
      </c>
      <c r="M763" s="8">
        <v>915.36000000000013</v>
      </c>
      <c r="N763" s="7" t="s">
        <v>10</v>
      </c>
      <c r="P763" s="4" t="s">
        <v>101</v>
      </c>
      <c r="Q763" s="4">
        <v>2020</v>
      </c>
      <c r="R763" s="4" t="s">
        <v>43</v>
      </c>
      <c r="S763" s="4" t="s">
        <v>104</v>
      </c>
      <c r="T763" s="4" t="s">
        <v>106</v>
      </c>
      <c r="U763" s="4" t="s">
        <v>94</v>
      </c>
      <c r="V763" s="4" t="s">
        <v>95</v>
      </c>
      <c r="W763" s="4" t="s">
        <v>105</v>
      </c>
      <c r="X763" s="4" t="s">
        <v>97</v>
      </c>
      <c r="Y763" s="4">
        <v>819</v>
      </c>
      <c r="Z763" s="4">
        <v>526.24</v>
      </c>
    </row>
    <row r="764" spans="6:26" ht="18" customHeight="1" x14ac:dyDescent="0.3">
      <c r="F764" s="1">
        <v>2024</v>
      </c>
      <c r="G764" s="1" t="s">
        <v>41</v>
      </c>
      <c r="H764" s="1" t="s">
        <v>16</v>
      </c>
      <c r="I764" s="11" t="s">
        <v>15</v>
      </c>
      <c r="J764" s="8">
        <v>7</v>
      </c>
      <c r="K764" s="8">
        <v>200</v>
      </c>
      <c r="L764" s="8">
        <v>224</v>
      </c>
      <c r="M764" s="8">
        <v>40</v>
      </c>
      <c r="N764" s="7" t="s">
        <v>10</v>
      </c>
      <c r="P764" s="4" t="s">
        <v>101</v>
      </c>
      <c r="Q764" s="4">
        <v>2020</v>
      </c>
      <c r="R764" s="4" t="s">
        <v>43</v>
      </c>
      <c r="S764" s="4" t="s">
        <v>104</v>
      </c>
      <c r="T764" s="4" t="s">
        <v>106</v>
      </c>
      <c r="U764" s="4" t="s">
        <v>94</v>
      </c>
      <c r="V764" s="4" t="s">
        <v>95</v>
      </c>
      <c r="W764" s="4" t="s">
        <v>105</v>
      </c>
      <c r="X764" s="4" t="s">
        <v>97</v>
      </c>
      <c r="Y764" s="4">
        <v>361</v>
      </c>
      <c r="Z764" s="4">
        <v>516.23</v>
      </c>
    </row>
    <row r="765" spans="6:26" ht="18" customHeight="1" x14ac:dyDescent="0.3">
      <c r="F765" s="1">
        <v>2024</v>
      </c>
      <c r="G765" s="1" t="s">
        <v>41</v>
      </c>
      <c r="H765" s="1" t="s">
        <v>14</v>
      </c>
      <c r="I765" s="10" t="s">
        <v>13</v>
      </c>
      <c r="J765" s="9">
        <v>3</v>
      </c>
      <c r="K765" s="9">
        <v>4577.3</v>
      </c>
      <c r="L765" s="9">
        <v>5126.576</v>
      </c>
      <c r="M765" s="8">
        <v>915.46</v>
      </c>
      <c r="N765" s="7" t="s">
        <v>10</v>
      </c>
      <c r="P765" s="4" t="s">
        <v>98</v>
      </c>
      <c r="Q765" s="4">
        <v>2020</v>
      </c>
      <c r="R765" s="4" t="s">
        <v>41</v>
      </c>
      <c r="S765" s="4" t="s">
        <v>104</v>
      </c>
      <c r="T765" s="4" t="s">
        <v>106</v>
      </c>
      <c r="U765" s="4" t="s">
        <v>94</v>
      </c>
      <c r="V765" s="4" t="s">
        <v>95</v>
      </c>
      <c r="W765" s="4" t="s">
        <v>105</v>
      </c>
      <c r="X765" s="4" t="s">
        <v>99</v>
      </c>
      <c r="Y765" s="4">
        <v>822</v>
      </c>
      <c r="Z765" s="4">
        <v>526.24</v>
      </c>
    </row>
    <row r="766" spans="6:26" ht="18" customHeight="1" x14ac:dyDescent="0.3">
      <c r="F766" s="1">
        <v>2024</v>
      </c>
      <c r="G766" s="1" t="s">
        <v>41</v>
      </c>
      <c r="H766" s="1" t="s">
        <v>11</v>
      </c>
      <c r="I766" s="10" t="s">
        <v>11</v>
      </c>
      <c r="J766" s="9">
        <v>2</v>
      </c>
      <c r="K766" s="9">
        <v>6600</v>
      </c>
      <c r="L766" s="9">
        <v>7392</v>
      </c>
      <c r="M766" s="8">
        <v>1320</v>
      </c>
      <c r="N766" s="7" t="s">
        <v>10</v>
      </c>
      <c r="P766" s="4" t="s">
        <v>98</v>
      </c>
      <c r="Q766" s="4">
        <v>2021</v>
      </c>
      <c r="R766" s="4" t="s">
        <v>12</v>
      </c>
      <c r="S766" s="4" t="s">
        <v>92</v>
      </c>
      <c r="T766" s="4" t="s">
        <v>93</v>
      </c>
      <c r="U766" s="4" t="s">
        <v>94</v>
      </c>
      <c r="V766" s="4" t="s">
        <v>103</v>
      </c>
      <c r="W766" s="4" t="s">
        <v>96</v>
      </c>
      <c r="X766" s="4" t="s">
        <v>97</v>
      </c>
      <c r="Y766" s="4">
        <v>278</v>
      </c>
      <c r="Z766" s="4">
        <v>397.53999999999996</v>
      </c>
    </row>
    <row r="767" spans="6:26" ht="18" customHeight="1" x14ac:dyDescent="0.3">
      <c r="F767" s="1">
        <v>2024</v>
      </c>
      <c r="G767" s="1" t="s">
        <v>40</v>
      </c>
      <c r="H767" s="1" t="s">
        <v>30</v>
      </c>
      <c r="I767" s="11" t="s">
        <v>31</v>
      </c>
      <c r="J767" s="8">
        <v>3566</v>
      </c>
      <c r="K767" s="8">
        <v>4577.3</v>
      </c>
      <c r="L767" s="8">
        <v>5126.576</v>
      </c>
      <c r="M767" s="8">
        <v>915.46</v>
      </c>
      <c r="N767" s="7" t="s">
        <v>10</v>
      </c>
      <c r="P767" s="4" t="s">
        <v>91</v>
      </c>
      <c r="Q767" s="4">
        <v>2021</v>
      </c>
      <c r="R767" s="4" t="s">
        <v>12</v>
      </c>
      <c r="S767" s="4" t="s">
        <v>92</v>
      </c>
      <c r="T767" s="4" t="s">
        <v>93</v>
      </c>
      <c r="U767" s="4" t="s">
        <v>94</v>
      </c>
      <c r="V767" s="4" t="s">
        <v>103</v>
      </c>
      <c r="W767" s="4" t="s">
        <v>96</v>
      </c>
      <c r="X767" s="4" t="s">
        <v>97</v>
      </c>
      <c r="Y767" s="4">
        <v>272</v>
      </c>
      <c r="Z767" s="4">
        <v>388.96</v>
      </c>
    </row>
    <row r="768" spans="6:26" ht="18" customHeight="1" x14ac:dyDescent="0.3">
      <c r="F768" s="1">
        <v>2024</v>
      </c>
      <c r="G768" s="1" t="s">
        <v>40</v>
      </c>
      <c r="H768" s="1" t="s">
        <v>30</v>
      </c>
      <c r="I768" s="11" t="s">
        <v>29</v>
      </c>
      <c r="J768" s="8">
        <v>2498</v>
      </c>
      <c r="K768" s="8">
        <v>8000</v>
      </c>
      <c r="L768" s="8">
        <v>8960</v>
      </c>
      <c r="M768" s="8">
        <v>1600</v>
      </c>
      <c r="N768" s="7" t="s">
        <v>10</v>
      </c>
      <c r="P768" s="4" t="s">
        <v>91</v>
      </c>
      <c r="Q768" s="4">
        <v>2021</v>
      </c>
      <c r="R768" s="4" t="s">
        <v>12</v>
      </c>
      <c r="S768" s="4" t="s">
        <v>92</v>
      </c>
      <c r="T768" s="4" t="s">
        <v>93</v>
      </c>
      <c r="U768" s="4" t="s">
        <v>94</v>
      </c>
      <c r="V768" s="4" t="s">
        <v>103</v>
      </c>
      <c r="W768" s="4" t="s">
        <v>96</v>
      </c>
      <c r="X768" s="4" t="s">
        <v>97</v>
      </c>
      <c r="Y768" s="4">
        <v>266</v>
      </c>
      <c r="Z768" s="4">
        <v>380.38</v>
      </c>
    </row>
    <row r="769" spans="6:26" ht="18" customHeight="1" x14ac:dyDescent="0.3">
      <c r="F769" s="1">
        <v>2024</v>
      </c>
      <c r="G769" s="1" t="s">
        <v>40</v>
      </c>
      <c r="H769" s="1" t="s">
        <v>16</v>
      </c>
      <c r="I769" s="11" t="s">
        <v>28</v>
      </c>
      <c r="J769" s="8">
        <v>1245</v>
      </c>
      <c r="K769" s="8">
        <v>4577.2</v>
      </c>
      <c r="L769" s="8">
        <v>5126.4639999999999</v>
      </c>
      <c r="M769" s="8">
        <v>915.44</v>
      </c>
      <c r="N769" s="7" t="s">
        <v>10</v>
      </c>
      <c r="P769" s="4" t="s">
        <v>100</v>
      </c>
      <c r="Q769" s="4">
        <v>2021</v>
      </c>
      <c r="R769" s="4" t="s">
        <v>12</v>
      </c>
      <c r="S769" s="4" t="s">
        <v>92</v>
      </c>
      <c r="T769" s="4" t="s">
        <v>93</v>
      </c>
      <c r="U769" s="4" t="s">
        <v>94</v>
      </c>
      <c r="V769" s="4" t="s">
        <v>103</v>
      </c>
      <c r="W769" s="4" t="s">
        <v>96</v>
      </c>
      <c r="X769" s="4" t="s">
        <v>97</v>
      </c>
      <c r="Y769" s="4">
        <v>276</v>
      </c>
      <c r="Z769" s="4">
        <v>526.24</v>
      </c>
    </row>
    <row r="770" spans="6:26" ht="18" customHeight="1" x14ac:dyDescent="0.3">
      <c r="F770" s="1">
        <v>2024</v>
      </c>
      <c r="G770" s="1" t="s">
        <v>40</v>
      </c>
      <c r="H770" s="1" t="s">
        <v>25</v>
      </c>
      <c r="I770" s="10" t="s">
        <v>27</v>
      </c>
      <c r="J770" s="9">
        <v>644</v>
      </c>
      <c r="K770" s="9">
        <v>5743.5</v>
      </c>
      <c r="L770" s="9">
        <v>6432.72</v>
      </c>
      <c r="M770" s="8">
        <v>1148.7</v>
      </c>
      <c r="N770" s="7" t="s">
        <v>10</v>
      </c>
      <c r="P770" s="4" t="s">
        <v>98</v>
      </c>
      <c r="Q770" s="4">
        <v>2021</v>
      </c>
      <c r="R770" s="4" t="s">
        <v>12</v>
      </c>
      <c r="S770" s="4" t="s">
        <v>92</v>
      </c>
      <c r="T770" s="4" t="s">
        <v>93</v>
      </c>
      <c r="U770" s="4" t="s">
        <v>94</v>
      </c>
      <c r="V770" s="4" t="s">
        <v>103</v>
      </c>
      <c r="W770" s="4" t="s">
        <v>96</v>
      </c>
      <c r="X770" s="4" t="s">
        <v>97</v>
      </c>
      <c r="Y770" s="4">
        <v>270</v>
      </c>
      <c r="Z770" s="4">
        <v>526.24</v>
      </c>
    </row>
    <row r="771" spans="6:26" ht="18" customHeight="1" x14ac:dyDescent="0.3">
      <c r="F771" s="1">
        <v>2024</v>
      </c>
      <c r="G771" s="1" t="s">
        <v>40</v>
      </c>
      <c r="H771" s="1" t="s">
        <v>23</v>
      </c>
      <c r="I771" s="10" t="s">
        <v>26</v>
      </c>
      <c r="J771" s="9">
        <v>643</v>
      </c>
      <c r="K771" s="9">
        <v>7000</v>
      </c>
      <c r="L771" s="9">
        <v>7840</v>
      </c>
      <c r="M771" s="8">
        <v>1400</v>
      </c>
      <c r="N771" s="7" t="s">
        <v>10</v>
      </c>
      <c r="P771" s="4" t="s">
        <v>98</v>
      </c>
      <c r="Q771" s="4">
        <v>2021</v>
      </c>
      <c r="R771" s="4" t="s">
        <v>12</v>
      </c>
      <c r="S771" s="4" t="s">
        <v>92</v>
      </c>
      <c r="T771" s="4" t="s">
        <v>93</v>
      </c>
      <c r="U771" s="4" t="s">
        <v>94</v>
      </c>
      <c r="V771" s="4" t="s">
        <v>103</v>
      </c>
      <c r="W771" s="4" t="s">
        <v>96</v>
      </c>
      <c r="X771" s="4" t="s">
        <v>97</v>
      </c>
      <c r="Y771" s="4">
        <v>279</v>
      </c>
      <c r="Z771" s="4">
        <v>398.97</v>
      </c>
    </row>
    <row r="772" spans="6:26" ht="18" customHeight="1" x14ac:dyDescent="0.3">
      <c r="F772" s="1">
        <v>2024</v>
      </c>
      <c r="G772" s="1" t="s">
        <v>40</v>
      </c>
      <c r="H772" s="1" t="s">
        <v>25</v>
      </c>
      <c r="I772" s="10" t="s">
        <v>24</v>
      </c>
      <c r="J772" s="9">
        <v>455</v>
      </c>
      <c r="K772" s="9">
        <v>4578.6000000000004</v>
      </c>
      <c r="L772" s="9">
        <v>5128.0320000000002</v>
      </c>
      <c r="M772" s="8">
        <v>915.72000000000014</v>
      </c>
      <c r="N772" s="7" t="s">
        <v>10</v>
      </c>
      <c r="P772" s="4" t="s">
        <v>98</v>
      </c>
      <c r="Q772" s="4">
        <v>2021</v>
      </c>
      <c r="R772" s="4" t="s">
        <v>12</v>
      </c>
      <c r="S772" s="4" t="s">
        <v>92</v>
      </c>
      <c r="T772" s="4" t="s">
        <v>93</v>
      </c>
      <c r="U772" s="4" t="s">
        <v>94</v>
      </c>
      <c r="V772" s="4" t="s">
        <v>103</v>
      </c>
      <c r="W772" s="4" t="s">
        <v>96</v>
      </c>
      <c r="X772" s="4" t="s">
        <v>97</v>
      </c>
      <c r="Y772" s="4">
        <v>273</v>
      </c>
      <c r="Z772" s="4">
        <v>390.39</v>
      </c>
    </row>
    <row r="773" spans="6:26" ht="18" customHeight="1" x14ac:dyDescent="0.3">
      <c r="F773" s="1">
        <v>2024</v>
      </c>
      <c r="G773" s="1" t="s">
        <v>40</v>
      </c>
      <c r="H773" s="1" t="s">
        <v>23</v>
      </c>
      <c r="I773" s="10" t="s">
        <v>22</v>
      </c>
      <c r="J773" s="12">
        <v>345</v>
      </c>
      <c r="K773" s="12">
        <v>7000</v>
      </c>
      <c r="L773" s="12">
        <v>7840</v>
      </c>
      <c r="M773" s="8">
        <v>1400</v>
      </c>
      <c r="N773" s="7" t="s">
        <v>10</v>
      </c>
      <c r="P773" s="4" t="s">
        <v>91</v>
      </c>
      <c r="Q773" s="4">
        <v>2021</v>
      </c>
      <c r="R773" s="4" t="s">
        <v>12</v>
      </c>
      <c r="S773" s="4" t="s">
        <v>92</v>
      </c>
      <c r="T773" s="4" t="s">
        <v>93</v>
      </c>
      <c r="U773" s="4" t="s">
        <v>94</v>
      </c>
      <c r="V773" s="4" t="s">
        <v>103</v>
      </c>
      <c r="W773" s="4" t="s">
        <v>96</v>
      </c>
      <c r="X773" s="4" t="s">
        <v>97</v>
      </c>
      <c r="Y773" s="4">
        <v>267</v>
      </c>
      <c r="Z773" s="4">
        <v>381.81</v>
      </c>
    </row>
    <row r="774" spans="6:26" ht="18" customHeight="1" x14ac:dyDescent="0.3">
      <c r="F774" s="1">
        <v>2024</v>
      </c>
      <c r="G774" s="1" t="s">
        <v>40</v>
      </c>
      <c r="H774" s="1" t="s">
        <v>16</v>
      </c>
      <c r="I774" s="11" t="s">
        <v>21</v>
      </c>
      <c r="J774" s="8">
        <v>122</v>
      </c>
      <c r="K774" s="8">
        <v>100</v>
      </c>
      <c r="L774" s="8">
        <v>112</v>
      </c>
      <c r="M774" s="8">
        <v>20</v>
      </c>
      <c r="N774" s="7" t="s">
        <v>10</v>
      </c>
      <c r="P774" s="4" t="s">
        <v>98</v>
      </c>
      <c r="Q774" s="4">
        <v>2021</v>
      </c>
      <c r="R774" s="4" t="s">
        <v>12</v>
      </c>
      <c r="S774" s="4" t="s">
        <v>92</v>
      </c>
      <c r="T774" s="4" t="s">
        <v>93</v>
      </c>
      <c r="U774" s="4" t="s">
        <v>94</v>
      </c>
      <c r="V774" s="4" t="s">
        <v>103</v>
      </c>
      <c r="W774" s="4" t="s">
        <v>96</v>
      </c>
      <c r="X774" s="4" t="s">
        <v>97</v>
      </c>
      <c r="Y774" s="4">
        <v>275</v>
      </c>
      <c r="Z774" s="4">
        <v>393.25</v>
      </c>
    </row>
    <row r="775" spans="6:26" ht="18" customHeight="1" x14ac:dyDescent="0.3">
      <c r="F775" s="1">
        <v>2024</v>
      </c>
      <c r="G775" s="1" t="s">
        <v>40</v>
      </c>
      <c r="H775" s="1" t="s">
        <v>14</v>
      </c>
      <c r="I775" s="10" t="s">
        <v>20</v>
      </c>
      <c r="J775" s="9">
        <v>78</v>
      </c>
      <c r="K775" s="9">
        <v>4577.2</v>
      </c>
      <c r="L775" s="9">
        <v>5126.4639999999999</v>
      </c>
      <c r="M775" s="8">
        <v>915.44</v>
      </c>
      <c r="N775" s="7" t="s">
        <v>10</v>
      </c>
      <c r="P775" s="4" t="s">
        <v>98</v>
      </c>
      <c r="Q775" s="4">
        <v>2021</v>
      </c>
      <c r="R775" s="4" t="s">
        <v>12</v>
      </c>
      <c r="S775" s="4" t="s">
        <v>92</v>
      </c>
      <c r="T775" s="4" t="s">
        <v>93</v>
      </c>
      <c r="U775" s="4" t="s">
        <v>94</v>
      </c>
      <c r="V775" s="4" t="s">
        <v>103</v>
      </c>
      <c r="W775" s="4" t="s">
        <v>96</v>
      </c>
      <c r="X775" s="4" t="s">
        <v>97</v>
      </c>
      <c r="Y775" s="4">
        <v>269</v>
      </c>
      <c r="Z775" s="4">
        <v>384.67</v>
      </c>
    </row>
    <row r="776" spans="6:26" ht="18" customHeight="1" x14ac:dyDescent="0.3">
      <c r="F776" s="1">
        <v>2024</v>
      </c>
      <c r="G776" s="1" t="s">
        <v>40</v>
      </c>
      <c r="H776" s="1" t="s">
        <v>14</v>
      </c>
      <c r="I776" s="10" t="s">
        <v>19</v>
      </c>
      <c r="J776" s="9">
        <v>76</v>
      </c>
      <c r="K776" s="9">
        <v>4576.8999999999996</v>
      </c>
      <c r="L776" s="9">
        <v>5126.1279999999997</v>
      </c>
      <c r="M776" s="8">
        <v>915.38</v>
      </c>
      <c r="N776" s="7" t="s">
        <v>10</v>
      </c>
      <c r="P776" s="4" t="s">
        <v>100</v>
      </c>
      <c r="Q776" s="4">
        <v>2021</v>
      </c>
      <c r="R776" s="4" t="s">
        <v>32</v>
      </c>
      <c r="S776" s="4" t="s">
        <v>92</v>
      </c>
      <c r="T776" s="4" t="s">
        <v>93</v>
      </c>
      <c r="U776" s="4" t="s">
        <v>94</v>
      </c>
      <c r="V776" s="4" t="s">
        <v>103</v>
      </c>
      <c r="W776" s="4" t="s">
        <v>96</v>
      </c>
      <c r="X776" s="4" t="s">
        <v>97</v>
      </c>
      <c r="Y776" s="4">
        <v>296</v>
      </c>
      <c r="Z776" s="4">
        <v>423.28</v>
      </c>
    </row>
    <row r="777" spans="6:26" ht="18" customHeight="1" x14ac:dyDescent="0.3">
      <c r="F777" s="1">
        <v>2024</v>
      </c>
      <c r="G777" s="1" t="s">
        <v>40</v>
      </c>
      <c r="H777" s="1" t="s">
        <v>14</v>
      </c>
      <c r="I777" s="10" t="s">
        <v>18</v>
      </c>
      <c r="J777" s="9">
        <v>46</v>
      </c>
      <c r="K777" s="9">
        <v>200</v>
      </c>
      <c r="L777" s="9">
        <v>224</v>
      </c>
      <c r="M777" s="8">
        <v>40</v>
      </c>
      <c r="N777" s="7" t="s">
        <v>10</v>
      </c>
      <c r="P777" s="4" t="s">
        <v>98</v>
      </c>
      <c r="Q777" s="4">
        <v>2021</v>
      </c>
      <c r="R777" s="4" t="s">
        <v>32</v>
      </c>
      <c r="S777" s="4" t="s">
        <v>92</v>
      </c>
      <c r="T777" s="4" t="s">
        <v>93</v>
      </c>
      <c r="U777" s="4" t="s">
        <v>94</v>
      </c>
      <c r="V777" s="4" t="s">
        <v>103</v>
      </c>
      <c r="W777" s="4" t="s">
        <v>96</v>
      </c>
      <c r="X777" s="4" t="s">
        <v>97</v>
      </c>
      <c r="Y777" s="4">
        <v>290</v>
      </c>
      <c r="Z777" s="4">
        <v>414.7</v>
      </c>
    </row>
    <row r="778" spans="6:26" ht="18" customHeight="1" x14ac:dyDescent="0.3">
      <c r="F778" s="1">
        <v>2024</v>
      </c>
      <c r="G778" s="1" t="s">
        <v>40</v>
      </c>
      <c r="H778" s="1" t="s">
        <v>14</v>
      </c>
      <c r="I778" s="10" t="s">
        <v>17</v>
      </c>
      <c r="J778" s="9">
        <v>34</v>
      </c>
      <c r="K778" s="9">
        <v>4576.8</v>
      </c>
      <c r="L778" s="9">
        <v>5126.0160000000005</v>
      </c>
      <c r="M778" s="8">
        <v>915.36000000000013</v>
      </c>
      <c r="N778" s="7" t="s">
        <v>10</v>
      </c>
      <c r="P778" s="4" t="s">
        <v>101</v>
      </c>
      <c r="Q778" s="4">
        <v>2021</v>
      </c>
      <c r="R778" s="4" t="s">
        <v>32</v>
      </c>
      <c r="S778" s="4" t="s">
        <v>92</v>
      </c>
      <c r="T778" s="4" t="s">
        <v>93</v>
      </c>
      <c r="U778" s="4" t="s">
        <v>94</v>
      </c>
      <c r="V778" s="4" t="s">
        <v>103</v>
      </c>
      <c r="W778" s="4" t="s">
        <v>96</v>
      </c>
      <c r="X778" s="4" t="s">
        <v>97</v>
      </c>
      <c r="Y778" s="4">
        <v>284</v>
      </c>
      <c r="Z778" s="4">
        <v>406.12</v>
      </c>
    </row>
    <row r="779" spans="6:26" ht="18" customHeight="1" x14ac:dyDescent="0.3">
      <c r="F779" s="1">
        <v>2024</v>
      </c>
      <c r="G779" s="1" t="s">
        <v>40</v>
      </c>
      <c r="H779" s="1" t="s">
        <v>16</v>
      </c>
      <c r="I779" s="11" t="s">
        <v>15</v>
      </c>
      <c r="J779" s="8">
        <v>7</v>
      </c>
      <c r="K779" s="8">
        <v>200</v>
      </c>
      <c r="L779" s="8">
        <v>224</v>
      </c>
      <c r="M779" s="8">
        <v>40</v>
      </c>
      <c r="N779" s="7" t="s">
        <v>10</v>
      </c>
      <c r="P779" s="4" t="s">
        <v>102</v>
      </c>
      <c r="Q779" s="4">
        <v>2021</v>
      </c>
      <c r="R779" s="4" t="s">
        <v>32</v>
      </c>
      <c r="S779" s="4" t="s">
        <v>92</v>
      </c>
      <c r="T779" s="4" t="s">
        <v>93</v>
      </c>
      <c r="U779" s="4" t="s">
        <v>94</v>
      </c>
      <c r="V779" s="4" t="s">
        <v>103</v>
      </c>
      <c r="W779" s="4" t="s">
        <v>96</v>
      </c>
      <c r="X779" s="4" t="s">
        <v>97</v>
      </c>
      <c r="Y779" s="4">
        <v>294</v>
      </c>
      <c r="Z779" s="4">
        <v>526.24</v>
      </c>
    </row>
    <row r="780" spans="6:26" ht="18" customHeight="1" x14ac:dyDescent="0.3">
      <c r="F780" s="1">
        <v>2024</v>
      </c>
      <c r="G780" s="1" t="s">
        <v>40</v>
      </c>
      <c r="H780" s="1" t="s">
        <v>14</v>
      </c>
      <c r="I780" s="10" t="s">
        <v>13</v>
      </c>
      <c r="J780" s="9">
        <v>3</v>
      </c>
      <c r="K780" s="9">
        <v>4577.3</v>
      </c>
      <c r="L780" s="9">
        <v>5126.576</v>
      </c>
      <c r="M780" s="8">
        <v>915.46</v>
      </c>
      <c r="N780" s="7" t="s">
        <v>10</v>
      </c>
      <c r="P780" s="4" t="s">
        <v>91</v>
      </c>
      <c r="Q780" s="4">
        <v>2021</v>
      </c>
      <c r="R780" s="4" t="s">
        <v>32</v>
      </c>
      <c r="S780" s="4" t="s">
        <v>92</v>
      </c>
      <c r="T780" s="4" t="s">
        <v>93</v>
      </c>
      <c r="U780" s="4" t="s">
        <v>94</v>
      </c>
      <c r="V780" s="4" t="s">
        <v>103</v>
      </c>
      <c r="W780" s="4" t="s">
        <v>96</v>
      </c>
      <c r="X780" s="4" t="s">
        <v>97</v>
      </c>
      <c r="Y780" s="4">
        <v>288</v>
      </c>
      <c r="Z780" s="4">
        <v>526.24</v>
      </c>
    </row>
    <row r="781" spans="6:26" ht="18" customHeight="1" x14ac:dyDescent="0.3">
      <c r="F781" s="1">
        <v>2024</v>
      </c>
      <c r="G781" s="1" t="s">
        <v>40</v>
      </c>
      <c r="H781" s="1" t="s">
        <v>11</v>
      </c>
      <c r="I781" s="10" t="s">
        <v>11</v>
      </c>
      <c r="J781" s="9">
        <v>2</v>
      </c>
      <c r="K781" s="9">
        <v>6600</v>
      </c>
      <c r="L781" s="9">
        <v>7392</v>
      </c>
      <c r="M781" s="8">
        <v>1320</v>
      </c>
      <c r="N781" s="7" t="s">
        <v>10</v>
      </c>
      <c r="P781" s="4" t="s">
        <v>91</v>
      </c>
      <c r="Q781" s="4">
        <v>2021</v>
      </c>
      <c r="R781" s="4" t="s">
        <v>32</v>
      </c>
      <c r="S781" s="4" t="s">
        <v>92</v>
      </c>
      <c r="T781" s="4" t="s">
        <v>93</v>
      </c>
      <c r="U781" s="4" t="s">
        <v>94</v>
      </c>
      <c r="V781" s="4" t="s">
        <v>103</v>
      </c>
      <c r="W781" s="4" t="s">
        <v>96</v>
      </c>
      <c r="X781" s="4" t="s">
        <v>97</v>
      </c>
      <c r="Y781" s="4">
        <v>282</v>
      </c>
      <c r="Z781" s="4">
        <v>526.24</v>
      </c>
    </row>
    <row r="782" spans="6:26" ht="18" customHeight="1" x14ac:dyDescent="0.3">
      <c r="F782" s="1">
        <v>2024</v>
      </c>
      <c r="G782" s="1" t="s">
        <v>39</v>
      </c>
      <c r="H782" s="1" t="s">
        <v>30</v>
      </c>
      <c r="I782" s="11" t="s">
        <v>31</v>
      </c>
      <c r="J782" s="8">
        <v>3566</v>
      </c>
      <c r="K782" s="8">
        <v>4577.3</v>
      </c>
      <c r="L782" s="8">
        <v>5126.576</v>
      </c>
      <c r="M782" s="8">
        <v>915.46</v>
      </c>
      <c r="N782" s="7" t="s">
        <v>10</v>
      </c>
      <c r="P782" s="4" t="s">
        <v>91</v>
      </c>
      <c r="Q782" s="4">
        <v>2021</v>
      </c>
      <c r="R782" s="4" t="s">
        <v>32</v>
      </c>
      <c r="S782" s="4" t="s">
        <v>92</v>
      </c>
      <c r="T782" s="4" t="s">
        <v>93</v>
      </c>
      <c r="U782" s="4" t="s">
        <v>94</v>
      </c>
      <c r="V782" s="4" t="s">
        <v>103</v>
      </c>
      <c r="W782" s="4" t="s">
        <v>96</v>
      </c>
      <c r="X782" s="4" t="s">
        <v>97</v>
      </c>
      <c r="Y782" s="4">
        <v>291</v>
      </c>
      <c r="Z782" s="4">
        <v>416.13</v>
      </c>
    </row>
    <row r="783" spans="6:26" ht="18" customHeight="1" x14ac:dyDescent="0.3">
      <c r="F783" s="1">
        <v>2024</v>
      </c>
      <c r="G783" s="1" t="s">
        <v>39</v>
      </c>
      <c r="H783" s="1" t="s">
        <v>30</v>
      </c>
      <c r="I783" s="11" t="s">
        <v>29</v>
      </c>
      <c r="J783" s="8">
        <v>2498</v>
      </c>
      <c r="K783" s="8">
        <v>8000</v>
      </c>
      <c r="L783" s="8">
        <v>8960</v>
      </c>
      <c r="M783" s="8">
        <v>1600</v>
      </c>
      <c r="N783" s="7" t="s">
        <v>10</v>
      </c>
      <c r="P783" s="4" t="s">
        <v>102</v>
      </c>
      <c r="Q783" s="4">
        <v>2021</v>
      </c>
      <c r="R783" s="4" t="s">
        <v>32</v>
      </c>
      <c r="S783" s="4" t="s">
        <v>92</v>
      </c>
      <c r="T783" s="4" t="s">
        <v>93</v>
      </c>
      <c r="U783" s="4" t="s">
        <v>94</v>
      </c>
      <c r="V783" s="4" t="s">
        <v>103</v>
      </c>
      <c r="W783" s="4" t="s">
        <v>96</v>
      </c>
      <c r="X783" s="4" t="s">
        <v>97</v>
      </c>
      <c r="Y783" s="4">
        <v>285</v>
      </c>
      <c r="Z783" s="4">
        <v>407.55</v>
      </c>
    </row>
    <row r="784" spans="6:26" ht="18" customHeight="1" x14ac:dyDescent="0.3">
      <c r="F784" s="1">
        <v>2024</v>
      </c>
      <c r="G784" s="1" t="s">
        <v>39</v>
      </c>
      <c r="H784" s="1" t="s">
        <v>16</v>
      </c>
      <c r="I784" s="11" t="s">
        <v>28</v>
      </c>
      <c r="J784" s="8">
        <v>1245</v>
      </c>
      <c r="K784" s="8">
        <v>4577.2</v>
      </c>
      <c r="L784" s="8">
        <v>5126.4639999999999</v>
      </c>
      <c r="M784" s="8">
        <v>915.44</v>
      </c>
      <c r="N784" s="7" t="s">
        <v>10</v>
      </c>
      <c r="P784" s="4" t="s">
        <v>101</v>
      </c>
      <c r="Q784" s="4">
        <v>2021</v>
      </c>
      <c r="R784" s="4" t="s">
        <v>32</v>
      </c>
      <c r="S784" s="4" t="s">
        <v>92</v>
      </c>
      <c r="T784" s="4" t="s">
        <v>93</v>
      </c>
      <c r="U784" s="4" t="s">
        <v>94</v>
      </c>
      <c r="V784" s="4" t="s">
        <v>103</v>
      </c>
      <c r="W784" s="4" t="s">
        <v>96</v>
      </c>
      <c r="X784" s="4" t="s">
        <v>97</v>
      </c>
      <c r="Y784" s="4">
        <v>293</v>
      </c>
      <c r="Z784" s="4">
        <v>418.99</v>
      </c>
    </row>
    <row r="785" spans="6:26" ht="18" customHeight="1" x14ac:dyDescent="0.3">
      <c r="F785" s="1">
        <v>2024</v>
      </c>
      <c r="G785" s="1" t="s">
        <v>39</v>
      </c>
      <c r="H785" s="1" t="s">
        <v>25</v>
      </c>
      <c r="I785" s="10" t="s">
        <v>27</v>
      </c>
      <c r="J785" s="9">
        <v>644</v>
      </c>
      <c r="K785" s="9">
        <v>5743.5</v>
      </c>
      <c r="L785" s="9">
        <v>6432.72</v>
      </c>
      <c r="M785" s="8">
        <v>1148.7</v>
      </c>
      <c r="N785" s="7" t="s">
        <v>10</v>
      </c>
      <c r="P785" s="4" t="s">
        <v>100</v>
      </c>
      <c r="Q785" s="4">
        <v>2021</v>
      </c>
      <c r="R785" s="4" t="s">
        <v>32</v>
      </c>
      <c r="S785" s="4" t="s">
        <v>92</v>
      </c>
      <c r="T785" s="4" t="s">
        <v>93</v>
      </c>
      <c r="U785" s="4" t="s">
        <v>94</v>
      </c>
      <c r="V785" s="4" t="s">
        <v>103</v>
      </c>
      <c r="W785" s="4" t="s">
        <v>96</v>
      </c>
      <c r="X785" s="4" t="s">
        <v>97</v>
      </c>
      <c r="Y785" s="4">
        <v>287</v>
      </c>
      <c r="Z785" s="4">
        <v>410.40999999999997</v>
      </c>
    </row>
    <row r="786" spans="6:26" ht="18" customHeight="1" x14ac:dyDescent="0.3">
      <c r="F786" s="1">
        <v>2024</v>
      </c>
      <c r="G786" s="1" t="s">
        <v>39</v>
      </c>
      <c r="H786" s="1" t="s">
        <v>23</v>
      </c>
      <c r="I786" s="10" t="s">
        <v>26</v>
      </c>
      <c r="J786" s="9">
        <v>643</v>
      </c>
      <c r="K786" s="9">
        <v>7000</v>
      </c>
      <c r="L786" s="9">
        <v>7840</v>
      </c>
      <c r="M786" s="8">
        <v>1400</v>
      </c>
      <c r="N786" s="7" t="s">
        <v>10</v>
      </c>
      <c r="P786" s="4" t="s">
        <v>91</v>
      </c>
      <c r="Q786" s="4">
        <v>2021</v>
      </c>
      <c r="R786" s="4" t="s">
        <v>32</v>
      </c>
      <c r="S786" s="4" t="s">
        <v>92</v>
      </c>
      <c r="T786" s="4" t="s">
        <v>93</v>
      </c>
      <c r="U786" s="4" t="s">
        <v>94</v>
      </c>
      <c r="V786" s="4" t="s">
        <v>103</v>
      </c>
      <c r="W786" s="4" t="s">
        <v>96</v>
      </c>
      <c r="X786" s="4" t="s">
        <v>97</v>
      </c>
      <c r="Y786" s="4">
        <v>281</v>
      </c>
      <c r="Z786" s="4">
        <v>401.83</v>
      </c>
    </row>
    <row r="787" spans="6:26" ht="18" customHeight="1" x14ac:dyDescent="0.3">
      <c r="F787" s="1">
        <v>2024</v>
      </c>
      <c r="G787" s="1" t="s">
        <v>39</v>
      </c>
      <c r="H787" s="1" t="s">
        <v>25</v>
      </c>
      <c r="I787" s="10" t="s">
        <v>24</v>
      </c>
      <c r="J787" s="9">
        <v>455</v>
      </c>
      <c r="K787" s="9">
        <v>4578.6000000000004</v>
      </c>
      <c r="L787" s="9">
        <v>5128.0320000000002</v>
      </c>
      <c r="M787" s="8">
        <v>915.72000000000014</v>
      </c>
      <c r="N787" s="7" t="s">
        <v>10</v>
      </c>
      <c r="P787" s="4" t="s">
        <v>100</v>
      </c>
      <c r="Q787" s="4">
        <v>2021</v>
      </c>
      <c r="R787" s="4" t="s">
        <v>34</v>
      </c>
      <c r="S787" s="4" t="s">
        <v>92</v>
      </c>
      <c r="T787" s="4" t="s">
        <v>93</v>
      </c>
      <c r="U787" s="4" t="s">
        <v>94</v>
      </c>
      <c r="V787" s="4" t="s">
        <v>103</v>
      </c>
      <c r="W787" s="4" t="s">
        <v>96</v>
      </c>
      <c r="X787" s="4" t="s">
        <v>97</v>
      </c>
      <c r="Y787" s="4">
        <v>308</v>
      </c>
      <c r="Z787" s="4">
        <v>440.44</v>
      </c>
    </row>
    <row r="788" spans="6:26" ht="18" customHeight="1" x14ac:dyDescent="0.3">
      <c r="F788" s="1">
        <v>2024</v>
      </c>
      <c r="G788" s="1" t="s">
        <v>39</v>
      </c>
      <c r="H788" s="1" t="s">
        <v>23</v>
      </c>
      <c r="I788" s="10" t="s">
        <v>22</v>
      </c>
      <c r="J788" s="12">
        <v>345</v>
      </c>
      <c r="K788" s="12">
        <v>7000</v>
      </c>
      <c r="L788" s="12">
        <v>7840</v>
      </c>
      <c r="M788" s="8">
        <v>1400</v>
      </c>
      <c r="N788" s="7" t="s">
        <v>10</v>
      </c>
      <c r="P788" s="4" t="s">
        <v>98</v>
      </c>
      <c r="Q788" s="4">
        <v>2021</v>
      </c>
      <c r="R788" s="4" t="s">
        <v>34</v>
      </c>
      <c r="S788" s="4" t="s">
        <v>92</v>
      </c>
      <c r="T788" s="4" t="s">
        <v>93</v>
      </c>
      <c r="U788" s="4" t="s">
        <v>94</v>
      </c>
      <c r="V788" s="4" t="s">
        <v>103</v>
      </c>
      <c r="W788" s="4" t="s">
        <v>96</v>
      </c>
      <c r="X788" s="4" t="s">
        <v>97</v>
      </c>
      <c r="Y788" s="4">
        <v>302</v>
      </c>
      <c r="Z788" s="4">
        <v>431.86</v>
      </c>
    </row>
    <row r="789" spans="6:26" ht="18" customHeight="1" x14ac:dyDescent="0.3">
      <c r="F789" s="1">
        <v>2024</v>
      </c>
      <c r="G789" s="1" t="s">
        <v>39</v>
      </c>
      <c r="H789" s="1" t="s">
        <v>16</v>
      </c>
      <c r="I789" s="11" t="s">
        <v>21</v>
      </c>
      <c r="J789" s="8">
        <v>122</v>
      </c>
      <c r="K789" s="8">
        <v>100</v>
      </c>
      <c r="L789" s="8">
        <v>112</v>
      </c>
      <c r="M789" s="8">
        <v>20</v>
      </c>
      <c r="N789" s="7" t="s">
        <v>10</v>
      </c>
      <c r="P789" s="4" t="s">
        <v>98</v>
      </c>
      <c r="Q789" s="4">
        <v>2021</v>
      </c>
      <c r="R789" s="4" t="s">
        <v>34</v>
      </c>
      <c r="S789" s="4" t="s">
        <v>92</v>
      </c>
      <c r="T789" s="4" t="s">
        <v>93</v>
      </c>
      <c r="U789" s="4" t="s">
        <v>94</v>
      </c>
      <c r="V789" s="4" t="s">
        <v>103</v>
      </c>
      <c r="W789" s="4" t="s">
        <v>96</v>
      </c>
      <c r="X789" s="4" t="s">
        <v>97</v>
      </c>
      <c r="Y789" s="4">
        <v>306</v>
      </c>
      <c r="Z789" s="4">
        <v>526.24</v>
      </c>
    </row>
    <row r="790" spans="6:26" ht="18" customHeight="1" x14ac:dyDescent="0.3">
      <c r="F790" s="1">
        <v>2024</v>
      </c>
      <c r="G790" s="1" t="s">
        <v>39</v>
      </c>
      <c r="H790" s="1" t="s">
        <v>14</v>
      </c>
      <c r="I790" s="10" t="s">
        <v>20</v>
      </c>
      <c r="J790" s="9">
        <v>78</v>
      </c>
      <c r="K790" s="9">
        <v>4577.2</v>
      </c>
      <c r="L790" s="9">
        <v>5126.4639999999999</v>
      </c>
      <c r="M790" s="8">
        <v>915.44</v>
      </c>
      <c r="N790" s="7" t="s">
        <v>10</v>
      </c>
      <c r="P790" s="4" t="s">
        <v>101</v>
      </c>
      <c r="Q790" s="4">
        <v>2021</v>
      </c>
      <c r="R790" s="4" t="s">
        <v>34</v>
      </c>
      <c r="S790" s="4" t="s">
        <v>92</v>
      </c>
      <c r="T790" s="4" t="s">
        <v>93</v>
      </c>
      <c r="U790" s="4" t="s">
        <v>94</v>
      </c>
      <c r="V790" s="4" t="s">
        <v>103</v>
      </c>
      <c r="W790" s="4" t="s">
        <v>96</v>
      </c>
      <c r="X790" s="4" t="s">
        <v>97</v>
      </c>
      <c r="Y790" s="4">
        <v>300</v>
      </c>
      <c r="Z790" s="4">
        <v>526.24</v>
      </c>
    </row>
    <row r="791" spans="6:26" ht="18" customHeight="1" x14ac:dyDescent="0.3">
      <c r="F791" s="1">
        <v>2024</v>
      </c>
      <c r="G791" s="1" t="s">
        <v>39</v>
      </c>
      <c r="H791" s="1" t="s">
        <v>14</v>
      </c>
      <c r="I791" s="10" t="s">
        <v>19</v>
      </c>
      <c r="J791" s="9">
        <v>76</v>
      </c>
      <c r="K791" s="9">
        <v>4576.8999999999996</v>
      </c>
      <c r="L791" s="9">
        <v>5126.1279999999997</v>
      </c>
      <c r="M791" s="8">
        <v>915.38</v>
      </c>
      <c r="N791" s="7" t="s">
        <v>10</v>
      </c>
      <c r="P791" s="4" t="s">
        <v>100</v>
      </c>
      <c r="Q791" s="4">
        <v>2021</v>
      </c>
      <c r="R791" s="4" t="s">
        <v>34</v>
      </c>
      <c r="S791" s="4" t="s">
        <v>92</v>
      </c>
      <c r="T791" s="4" t="s">
        <v>93</v>
      </c>
      <c r="U791" s="4" t="s">
        <v>94</v>
      </c>
      <c r="V791" s="4" t="s">
        <v>103</v>
      </c>
      <c r="W791" s="4" t="s">
        <v>96</v>
      </c>
      <c r="X791" s="4" t="s">
        <v>97</v>
      </c>
      <c r="Y791" s="4">
        <v>309</v>
      </c>
      <c r="Z791" s="4">
        <v>441.87</v>
      </c>
    </row>
    <row r="792" spans="6:26" ht="18" customHeight="1" x14ac:dyDescent="0.3">
      <c r="F792" s="1">
        <v>2024</v>
      </c>
      <c r="G792" s="1" t="s">
        <v>39</v>
      </c>
      <c r="H792" s="1" t="s">
        <v>14</v>
      </c>
      <c r="I792" s="10" t="s">
        <v>18</v>
      </c>
      <c r="J792" s="9">
        <v>46</v>
      </c>
      <c r="K792" s="9">
        <v>200</v>
      </c>
      <c r="L792" s="9">
        <v>224</v>
      </c>
      <c r="M792" s="8">
        <v>40</v>
      </c>
      <c r="N792" s="7" t="s">
        <v>10</v>
      </c>
      <c r="P792" s="4" t="s">
        <v>100</v>
      </c>
      <c r="Q792" s="4">
        <v>2021</v>
      </c>
      <c r="R792" s="4" t="s">
        <v>34</v>
      </c>
      <c r="S792" s="4" t="s">
        <v>92</v>
      </c>
      <c r="T792" s="4" t="s">
        <v>93</v>
      </c>
      <c r="U792" s="4" t="s">
        <v>94</v>
      </c>
      <c r="V792" s="4" t="s">
        <v>103</v>
      </c>
      <c r="W792" s="4" t="s">
        <v>96</v>
      </c>
      <c r="X792" s="4" t="s">
        <v>97</v>
      </c>
      <c r="Y792" s="4">
        <v>303</v>
      </c>
      <c r="Z792" s="4">
        <v>433.28999999999996</v>
      </c>
    </row>
    <row r="793" spans="6:26" ht="18" customHeight="1" x14ac:dyDescent="0.3">
      <c r="F793" s="1">
        <v>2024</v>
      </c>
      <c r="G793" s="1" t="s">
        <v>39</v>
      </c>
      <c r="H793" s="1" t="s">
        <v>14</v>
      </c>
      <c r="I793" s="10" t="s">
        <v>17</v>
      </c>
      <c r="J793" s="9">
        <v>34</v>
      </c>
      <c r="K793" s="9">
        <v>4576.8</v>
      </c>
      <c r="L793" s="9">
        <v>5126.0160000000005</v>
      </c>
      <c r="M793" s="8">
        <v>915.36000000000013</v>
      </c>
      <c r="N793" s="7" t="s">
        <v>10</v>
      </c>
      <c r="P793" s="4" t="s">
        <v>100</v>
      </c>
      <c r="Q793" s="4">
        <v>2021</v>
      </c>
      <c r="R793" s="4" t="s">
        <v>34</v>
      </c>
      <c r="S793" s="4" t="s">
        <v>92</v>
      </c>
      <c r="T793" s="4" t="s">
        <v>93</v>
      </c>
      <c r="U793" s="4" t="s">
        <v>94</v>
      </c>
      <c r="V793" s="4" t="s">
        <v>103</v>
      </c>
      <c r="W793" s="4" t="s">
        <v>96</v>
      </c>
      <c r="X793" s="4" t="s">
        <v>97</v>
      </c>
      <c r="Y793" s="4">
        <v>297</v>
      </c>
      <c r="Z793" s="4">
        <v>424.71</v>
      </c>
    </row>
    <row r="794" spans="6:26" ht="18" customHeight="1" x14ac:dyDescent="0.3">
      <c r="F794" s="1">
        <v>2024</v>
      </c>
      <c r="G794" s="1" t="s">
        <v>39</v>
      </c>
      <c r="H794" s="1" t="s">
        <v>16</v>
      </c>
      <c r="I794" s="11" t="s">
        <v>15</v>
      </c>
      <c r="J794" s="8">
        <v>7</v>
      </c>
      <c r="K794" s="8">
        <v>200</v>
      </c>
      <c r="L794" s="8">
        <v>224</v>
      </c>
      <c r="M794" s="8">
        <v>40</v>
      </c>
      <c r="N794" s="7" t="s">
        <v>10</v>
      </c>
      <c r="P794" s="4" t="s">
        <v>91</v>
      </c>
      <c r="Q794" s="4">
        <v>2021</v>
      </c>
      <c r="R794" s="4" t="s">
        <v>34</v>
      </c>
      <c r="S794" s="4" t="s">
        <v>92</v>
      </c>
      <c r="T794" s="4" t="s">
        <v>93</v>
      </c>
      <c r="U794" s="4" t="s">
        <v>94</v>
      </c>
      <c r="V794" s="4" t="s">
        <v>103</v>
      </c>
      <c r="W794" s="4" t="s">
        <v>96</v>
      </c>
      <c r="X794" s="4" t="s">
        <v>97</v>
      </c>
      <c r="Y794" s="4">
        <v>305</v>
      </c>
      <c r="Z794" s="4">
        <v>436.15</v>
      </c>
    </row>
    <row r="795" spans="6:26" ht="18" customHeight="1" x14ac:dyDescent="0.3">
      <c r="F795" s="1">
        <v>2024</v>
      </c>
      <c r="G795" s="1" t="s">
        <v>39</v>
      </c>
      <c r="H795" s="1" t="s">
        <v>14</v>
      </c>
      <c r="I795" s="10" t="s">
        <v>13</v>
      </c>
      <c r="J795" s="9">
        <v>3</v>
      </c>
      <c r="K795" s="9">
        <v>4577.3</v>
      </c>
      <c r="L795" s="9">
        <v>5126.576</v>
      </c>
      <c r="M795" s="8">
        <v>915.46</v>
      </c>
      <c r="N795" s="7" t="s">
        <v>10</v>
      </c>
      <c r="P795" s="4" t="s">
        <v>91</v>
      </c>
      <c r="Q795" s="4">
        <v>2021</v>
      </c>
      <c r="R795" s="4" t="s">
        <v>34</v>
      </c>
      <c r="S795" s="4" t="s">
        <v>92</v>
      </c>
      <c r="T795" s="4" t="s">
        <v>93</v>
      </c>
      <c r="U795" s="4" t="s">
        <v>94</v>
      </c>
      <c r="V795" s="4" t="s">
        <v>103</v>
      </c>
      <c r="W795" s="4" t="s">
        <v>96</v>
      </c>
      <c r="X795" s="4" t="s">
        <v>97</v>
      </c>
      <c r="Y795" s="4">
        <v>299</v>
      </c>
      <c r="Z795" s="4">
        <v>427.57</v>
      </c>
    </row>
    <row r="796" spans="6:26" ht="18" customHeight="1" x14ac:dyDescent="0.3">
      <c r="F796" s="1">
        <v>2024</v>
      </c>
      <c r="G796" s="1" t="s">
        <v>39</v>
      </c>
      <c r="H796" s="1" t="s">
        <v>11</v>
      </c>
      <c r="I796" s="10" t="s">
        <v>11</v>
      </c>
      <c r="J796" s="9">
        <v>2</v>
      </c>
      <c r="K796" s="9">
        <v>6600</v>
      </c>
      <c r="L796" s="9">
        <v>7392</v>
      </c>
      <c r="M796" s="8">
        <v>1320</v>
      </c>
      <c r="N796" s="7" t="s">
        <v>33</v>
      </c>
      <c r="P796" s="4" t="s">
        <v>91</v>
      </c>
      <c r="Q796" s="4">
        <v>2021</v>
      </c>
      <c r="R796" s="4" t="s">
        <v>40</v>
      </c>
      <c r="S796" s="4" t="s">
        <v>92</v>
      </c>
      <c r="T796" s="4" t="s">
        <v>93</v>
      </c>
      <c r="U796" s="4" t="s">
        <v>94</v>
      </c>
      <c r="V796" s="4" t="s">
        <v>95</v>
      </c>
      <c r="W796" s="4" t="s">
        <v>96</v>
      </c>
      <c r="X796" s="4" t="s">
        <v>97</v>
      </c>
      <c r="Y796" s="4">
        <v>158</v>
      </c>
      <c r="Z796" s="4">
        <v>526.24</v>
      </c>
    </row>
    <row r="797" spans="6:26" ht="18" customHeight="1" x14ac:dyDescent="0.3">
      <c r="F797" s="1">
        <v>2024</v>
      </c>
      <c r="G797" s="1" t="s">
        <v>38</v>
      </c>
      <c r="H797" s="1" t="s">
        <v>30</v>
      </c>
      <c r="I797" s="11" t="s">
        <v>31</v>
      </c>
      <c r="J797" s="8">
        <v>3566</v>
      </c>
      <c r="K797" s="8">
        <v>4577.3</v>
      </c>
      <c r="L797" s="8">
        <v>5126.576</v>
      </c>
      <c r="M797" s="8">
        <v>915.46</v>
      </c>
      <c r="N797" s="7" t="s">
        <v>33</v>
      </c>
      <c r="P797" s="4" t="s">
        <v>91</v>
      </c>
      <c r="Q797" s="4">
        <v>2021</v>
      </c>
      <c r="R797" s="4" t="s">
        <v>40</v>
      </c>
      <c r="S797" s="4" t="s">
        <v>92</v>
      </c>
      <c r="T797" s="4" t="s">
        <v>93</v>
      </c>
      <c r="U797" s="4" t="s">
        <v>94</v>
      </c>
      <c r="V797" s="4" t="s">
        <v>95</v>
      </c>
      <c r="W797" s="4" t="s">
        <v>96</v>
      </c>
      <c r="X797" s="4" t="s">
        <v>97</v>
      </c>
      <c r="Y797" s="4">
        <v>152</v>
      </c>
      <c r="Z797" s="4">
        <v>526.24</v>
      </c>
    </row>
    <row r="798" spans="6:26" ht="18" customHeight="1" x14ac:dyDescent="0.3">
      <c r="F798" s="1">
        <v>2024</v>
      </c>
      <c r="G798" s="1" t="s">
        <v>38</v>
      </c>
      <c r="H798" s="1" t="s">
        <v>30</v>
      </c>
      <c r="I798" s="11" t="s">
        <v>29</v>
      </c>
      <c r="J798" s="8">
        <v>2498</v>
      </c>
      <c r="K798" s="8">
        <v>8000</v>
      </c>
      <c r="L798" s="8">
        <v>8960</v>
      </c>
      <c r="M798" s="8">
        <v>1600</v>
      </c>
      <c r="N798" s="7" t="s">
        <v>33</v>
      </c>
      <c r="P798" s="4" t="s">
        <v>98</v>
      </c>
      <c r="Q798" s="4">
        <v>2021</v>
      </c>
      <c r="R798" s="4" t="s">
        <v>40</v>
      </c>
      <c r="S798" s="4" t="s">
        <v>92</v>
      </c>
      <c r="T798" s="4" t="s">
        <v>93</v>
      </c>
      <c r="U798" s="4" t="s">
        <v>94</v>
      </c>
      <c r="V798" s="4" t="s">
        <v>95</v>
      </c>
      <c r="W798" s="4" t="s">
        <v>96</v>
      </c>
      <c r="X798" s="4" t="s">
        <v>99</v>
      </c>
      <c r="Y798" s="4">
        <v>170</v>
      </c>
      <c r="Z798" s="4">
        <v>243.1</v>
      </c>
    </row>
    <row r="799" spans="6:26" ht="18" customHeight="1" x14ac:dyDescent="0.3">
      <c r="F799" s="1">
        <v>2024</v>
      </c>
      <c r="G799" s="1" t="s">
        <v>38</v>
      </c>
      <c r="H799" s="1" t="s">
        <v>16</v>
      </c>
      <c r="I799" s="11" t="s">
        <v>28</v>
      </c>
      <c r="J799" s="8">
        <v>1245</v>
      </c>
      <c r="K799" s="8">
        <v>4577.2</v>
      </c>
      <c r="L799" s="8">
        <v>5126.4639999999999</v>
      </c>
      <c r="M799" s="8">
        <v>915.44</v>
      </c>
      <c r="N799" s="7" t="s">
        <v>33</v>
      </c>
      <c r="P799" s="4" t="s">
        <v>98</v>
      </c>
      <c r="Q799" s="4">
        <v>2021</v>
      </c>
      <c r="R799" s="4" t="s">
        <v>40</v>
      </c>
      <c r="S799" s="4" t="s">
        <v>92</v>
      </c>
      <c r="T799" s="4" t="s">
        <v>93</v>
      </c>
      <c r="U799" s="4" t="s">
        <v>94</v>
      </c>
      <c r="V799" s="4" t="s">
        <v>95</v>
      </c>
      <c r="W799" s="4" t="s">
        <v>96</v>
      </c>
      <c r="X799" s="4" t="s">
        <v>99</v>
      </c>
      <c r="Y799" s="4">
        <v>218</v>
      </c>
      <c r="Z799" s="4">
        <v>311.74</v>
      </c>
    </row>
    <row r="800" spans="6:26" ht="18" customHeight="1" x14ac:dyDescent="0.3">
      <c r="F800" s="1">
        <v>2024</v>
      </c>
      <c r="G800" s="1" t="s">
        <v>38</v>
      </c>
      <c r="H800" s="1" t="s">
        <v>25</v>
      </c>
      <c r="I800" s="10" t="s">
        <v>27</v>
      </c>
      <c r="J800" s="9">
        <v>644</v>
      </c>
      <c r="K800" s="9">
        <v>5743.5</v>
      </c>
      <c r="L800" s="9">
        <v>6432.72</v>
      </c>
      <c r="M800" s="8">
        <v>1148.7</v>
      </c>
      <c r="N800" s="7" t="s">
        <v>33</v>
      </c>
      <c r="P800" s="4" t="s">
        <v>91</v>
      </c>
      <c r="Q800" s="4">
        <v>2021</v>
      </c>
      <c r="R800" s="4" t="s">
        <v>40</v>
      </c>
      <c r="S800" s="4" t="s">
        <v>92</v>
      </c>
      <c r="T800" s="4" t="s">
        <v>93</v>
      </c>
      <c r="U800" s="4" t="s">
        <v>94</v>
      </c>
      <c r="V800" s="4" t="s">
        <v>95</v>
      </c>
      <c r="W800" s="4" t="s">
        <v>96</v>
      </c>
      <c r="X800" s="4" t="s">
        <v>99</v>
      </c>
      <c r="Y800" s="4">
        <v>146</v>
      </c>
      <c r="Z800" s="4">
        <v>208.78</v>
      </c>
    </row>
    <row r="801" spans="6:26" ht="18" customHeight="1" x14ac:dyDescent="0.3">
      <c r="F801" s="1">
        <v>2024</v>
      </c>
      <c r="G801" s="1" t="s">
        <v>38</v>
      </c>
      <c r="H801" s="1" t="s">
        <v>23</v>
      </c>
      <c r="I801" s="10" t="s">
        <v>26</v>
      </c>
      <c r="J801" s="9">
        <v>643</v>
      </c>
      <c r="K801" s="9">
        <v>7000</v>
      </c>
      <c r="L801" s="9">
        <v>7840</v>
      </c>
      <c r="M801" s="8">
        <v>1400</v>
      </c>
      <c r="N801" s="7" t="s">
        <v>33</v>
      </c>
      <c r="P801" s="4" t="s">
        <v>100</v>
      </c>
      <c r="Q801" s="4">
        <v>2021</v>
      </c>
      <c r="R801" s="4" t="s">
        <v>40</v>
      </c>
      <c r="S801" s="4" t="s">
        <v>92</v>
      </c>
      <c r="T801" s="4" t="s">
        <v>93</v>
      </c>
      <c r="U801" s="4" t="s">
        <v>94</v>
      </c>
      <c r="V801" s="4" t="s">
        <v>95</v>
      </c>
      <c r="W801" s="4" t="s">
        <v>96</v>
      </c>
      <c r="X801" s="4" t="s">
        <v>99</v>
      </c>
      <c r="Y801" s="4">
        <v>172</v>
      </c>
      <c r="Z801" s="4">
        <v>245.95999999999998</v>
      </c>
    </row>
    <row r="802" spans="6:26" ht="18" customHeight="1" x14ac:dyDescent="0.3">
      <c r="F802" s="1">
        <v>2024</v>
      </c>
      <c r="G802" s="1" t="s">
        <v>38</v>
      </c>
      <c r="H802" s="1" t="s">
        <v>25</v>
      </c>
      <c r="I802" s="10" t="s">
        <v>24</v>
      </c>
      <c r="J802" s="9">
        <v>455</v>
      </c>
      <c r="K802" s="9">
        <v>4578.6000000000004</v>
      </c>
      <c r="L802" s="9">
        <v>5128.0320000000002</v>
      </c>
      <c r="M802" s="8">
        <v>915.72000000000014</v>
      </c>
      <c r="N802" s="7" t="s">
        <v>33</v>
      </c>
      <c r="P802" s="4" t="s">
        <v>91</v>
      </c>
      <c r="Q802" s="4">
        <v>2021</v>
      </c>
      <c r="R802" s="4" t="s">
        <v>40</v>
      </c>
      <c r="S802" s="4" t="s">
        <v>92</v>
      </c>
      <c r="T802" s="4" t="s">
        <v>93</v>
      </c>
      <c r="U802" s="4" t="s">
        <v>94</v>
      </c>
      <c r="V802" s="4" t="s">
        <v>95</v>
      </c>
      <c r="W802" s="4" t="s">
        <v>96</v>
      </c>
      <c r="X802" s="4" t="s">
        <v>99</v>
      </c>
      <c r="Y802" s="4">
        <v>220</v>
      </c>
      <c r="Z802" s="4">
        <v>314.60000000000002</v>
      </c>
    </row>
    <row r="803" spans="6:26" ht="18" customHeight="1" x14ac:dyDescent="0.3">
      <c r="F803" s="1">
        <v>2024</v>
      </c>
      <c r="G803" s="1" t="s">
        <v>38</v>
      </c>
      <c r="H803" s="1" t="s">
        <v>23</v>
      </c>
      <c r="I803" s="10" t="s">
        <v>22</v>
      </c>
      <c r="J803" s="12">
        <v>345</v>
      </c>
      <c r="K803" s="12">
        <v>7000</v>
      </c>
      <c r="L803" s="12">
        <v>7840</v>
      </c>
      <c r="M803" s="8">
        <v>1400</v>
      </c>
      <c r="N803" s="7" t="s">
        <v>33</v>
      </c>
      <c r="P803" s="4" t="s">
        <v>91</v>
      </c>
      <c r="Q803" s="4">
        <v>2021</v>
      </c>
      <c r="R803" s="4" t="s">
        <v>40</v>
      </c>
      <c r="S803" s="4" t="s">
        <v>92</v>
      </c>
      <c r="T803" s="4" t="s">
        <v>93</v>
      </c>
      <c r="U803" s="4" t="s">
        <v>94</v>
      </c>
      <c r="V803" s="4" t="s">
        <v>95</v>
      </c>
      <c r="W803" s="4" t="s">
        <v>96</v>
      </c>
      <c r="X803" s="4" t="s">
        <v>99</v>
      </c>
      <c r="Y803" s="4">
        <v>162</v>
      </c>
      <c r="Z803" s="4">
        <v>526.24</v>
      </c>
    </row>
    <row r="804" spans="6:26" ht="18" customHeight="1" x14ac:dyDescent="0.3">
      <c r="F804" s="1">
        <v>2024</v>
      </c>
      <c r="G804" s="1" t="s">
        <v>38</v>
      </c>
      <c r="H804" s="1" t="s">
        <v>16</v>
      </c>
      <c r="I804" s="11" t="s">
        <v>21</v>
      </c>
      <c r="J804" s="8">
        <v>122</v>
      </c>
      <c r="K804" s="8">
        <v>100</v>
      </c>
      <c r="L804" s="8">
        <v>112</v>
      </c>
      <c r="M804" s="8">
        <v>20</v>
      </c>
      <c r="N804" s="7" t="s">
        <v>33</v>
      </c>
      <c r="P804" s="4" t="s">
        <v>98</v>
      </c>
      <c r="Q804" s="4">
        <v>2021</v>
      </c>
      <c r="R804" s="4" t="s">
        <v>40</v>
      </c>
      <c r="S804" s="4" t="s">
        <v>92</v>
      </c>
      <c r="T804" s="4" t="s">
        <v>93</v>
      </c>
      <c r="U804" s="4" t="s">
        <v>94</v>
      </c>
      <c r="V804" s="4" t="s">
        <v>95</v>
      </c>
      <c r="W804" s="4" t="s">
        <v>96</v>
      </c>
      <c r="X804" s="4" t="s">
        <v>99</v>
      </c>
      <c r="Y804" s="4">
        <v>156</v>
      </c>
      <c r="Z804" s="4">
        <v>526.24</v>
      </c>
    </row>
    <row r="805" spans="6:26" ht="18" customHeight="1" x14ac:dyDescent="0.3">
      <c r="F805" s="1">
        <v>2024</v>
      </c>
      <c r="G805" s="1" t="s">
        <v>38</v>
      </c>
      <c r="H805" s="1" t="s">
        <v>14</v>
      </c>
      <c r="I805" s="10" t="s">
        <v>20</v>
      </c>
      <c r="J805" s="9">
        <v>78</v>
      </c>
      <c r="K805" s="9">
        <v>4577.2</v>
      </c>
      <c r="L805" s="9">
        <v>5126.4639999999999</v>
      </c>
      <c r="M805" s="8">
        <v>915.44</v>
      </c>
      <c r="N805" s="7" t="s">
        <v>33</v>
      </c>
      <c r="P805" s="4" t="s">
        <v>98</v>
      </c>
      <c r="Q805" s="4">
        <v>2021</v>
      </c>
      <c r="R805" s="4" t="s">
        <v>40</v>
      </c>
      <c r="S805" s="4" t="s">
        <v>92</v>
      </c>
      <c r="T805" s="4" t="s">
        <v>93</v>
      </c>
      <c r="U805" s="4" t="s">
        <v>94</v>
      </c>
      <c r="V805" s="4" t="s">
        <v>95</v>
      </c>
      <c r="W805" s="4" t="s">
        <v>96</v>
      </c>
      <c r="X805" s="4" t="s">
        <v>99</v>
      </c>
      <c r="Y805" s="4">
        <v>150</v>
      </c>
      <c r="Z805" s="4">
        <v>526.24</v>
      </c>
    </row>
    <row r="806" spans="6:26" ht="18" customHeight="1" x14ac:dyDescent="0.3">
      <c r="F806" s="1">
        <v>2024</v>
      </c>
      <c r="G806" s="1" t="s">
        <v>38</v>
      </c>
      <c r="H806" s="1" t="s">
        <v>14</v>
      </c>
      <c r="I806" s="10" t="s">
        <v>19</v>
      </c>
      <c r="J806" s="9">
        <v>76</v>
      </c>
      <c r="K806" s="9">
        <v>4576.8999999999996</v>
      </c>
      <c r="L806" s="9">
        <v>5126.1279999999997</v>
      </c>
      <c r="M806" s="8">
        <v>915.38</v>
      </c>
      <c r="N806" s="7" t="s">
        <v>33</v>
      </c>
      <c r="P806" s="4" t="s">
        <v>98</v>
      </c>
      <c r="Q806" s="4">
        <v>2021</v>
      </c>
      <c r="R806" s="4" t="s">
        <v>40</v>
      </c>
      <c r="S806" s="4" t="s">
        <v>92</v>
      </c>
      <c r="T806" s="4" t="s">
        <v>93</v>
      </c>
      <c r="U806" s="4" t="s">
        <v>94</v>
      </c>
      <c r="V806" s="4" t="s">
        <v>95</v>
      </c>
      <c r="W806" s="4" t="s">
        <v>96</v>
      </c>
      <c r="X806" s="4" t="s">
        <v>99</v>
      </c>
      <c r="Y806" s="4">
        <v>687</v>
      </c>
      <c r="Z806" s="4">
        <v>982.41</v>
      </c>
    </row>
    <row r="807" spans="6:26" ht="18" customHeight="1" x14ac:dyDescent="0.3">
      <c r="F807" s="1">
        <v>2024</v>
      </c>
      <c r="G807" s="1" t="s">
        <v>38</v>
      </c>
      <c r="H807" s="1" t="s">
        <v>14</v>
      </c>
      <c r="I807" s="10" t="s">
        <v>18</v>
      </c>
      <c r="J807" s="9">
        <v>46</v>
      </c>
      <c r="K807" s="9">
        <v>200</v>
      </c>
      <c r="L807" s="9">
        <v>224</v>
      </c>
      <c r="M807" s="8">
        <v>40</v>
      </c>
      <c r="N807" s="7" t="s">
        <v>33</v>
      </c>
      <c r="P807" s="4" t="s">
        <v>91</v>
      </c>
      <c r="Q807" s="4">
        <v>2021</v>
      </c>
      <c r="R807" s="4" t="s">
        <v>40</v>
      </c>
      <c r="S807" s="4" t="s">
        <v>92</v>
      </c>
      <c r="T807" s="4" t="s">
        <v>93</v>
      </c>
      <c r="U807" s="4" t="s">
        <v>94</v>
      </c>
      <c r="V807" s="4" t="s">
        <v>95</v>
      </c>
      <c r="W807" s="4" t="s">
        <v>96</v>
      </c>
      <c r="X807" s="4" t="s">
        <v>99</v>
      </c>
      <c r="Y807" s="4">
        <v>721</v>
      </c>
      <c r="Z807" s="4">
        <v>1031.03</v>
      </c>
    </row>
    <row r="808" spans="6:26" ht="18" customHeight="1" x14ac:dyDescent="0.3">
      <c r="F808" s="1">
        <v>2024</v>
      </c>
      <c r="G808" s="1" t="s">
        <v>38</v>
      </c>
      <c r="H808" s="1" t="s">
        <v>14</v>
      </c>
      <c r="I808" s="10" t="s">
        <v>17</v>
      </c>
      <c r="J808" s="9">
        <v>34</v>
      </c>
      <c r="K808" s="9">
        <v>4576.8</v>
      </c>
      <c r="L808" s="9">
        <v>5126.0160000000005</v>
      </c>
      <c r="M808" s="8">
        <v>915.36000000000013</v>
      </c>
      <c r="N808" s="7" t="s">
        <v>33</v>
      </c>
      <c r="P808" s="4" t="s">
        <v>98</v>
      </c>
      <c r="Q808" s="4">
        <v>2021</v>
      </c>
      <c r="R808" s="4" t="s">
        <v>40</v>
      </c>
      <c r="S808" s="4" t="s">
        <v>92</v>
      </c>
      <c r="T808" s="4" t="s">
        <v>93</v>
      </c>
      <c r="U808" s="4" t="s">
        <v>94</v>
      </c>
      <c r="V808" s="4" t="s">
        <v>95</v>
      </c>
      <c r="W808" s="4" t="s">
        <v>96</v>
      </c>
      <c r="X808" s="4" t="s">
        <v>99</v>
      </c>
      <c r="Y808" s="4">
        <v>774</v>
      </c>
      <c r="Z808" s="4">
        <v>1106.82</v>
      </c>
    </row>
    <row r="809" spans="6:26" ht="18" customHeight="1" x14ac:dyDescent="0.3">
      <c r="F809" s="1">
        <v>2024</v>
      </c>
      <c r="G809" s="1" t="s">
        <v>38</v>
      </c>
      <c r="H809" s="1" t="s">
        <v>16</v>
      </c>
      <c r="I809" s="11" t="s">
        <v>15</v>
      </c>
      <c r="J809" s="8">
        <v>7</v>
      </c>
      <c r="K809" s="8">
        <v>200</v>
      </c>
      <c r="L809" s="8">
        <v>224</v>
      </c>
      <c r="M809" s="8">
        <v>40</v>
      </c>
      <c r="N809" s="7" t="s">
        <v>33</v>
      </c>
      <c r="P809" s="4" t="s">
        <v>91</v>
      </c>
      <c r="Q809" s="4">
        <v>2021</v>
      </c>
      <c r="R809" s="4" t="s">
        <v>40</v>
      </c>
      <c r="S809" s="4" t="s">
        <v>92</v>
      </c>
      <c r="T809" s="4" t="s">
        <v>93</v>
      </c>
      <c r="U809" s="4" t="s">
        <v>94</v>
      </c>
      <c r="V809" s="4" t="s">
        <v>95</v>
      </c>
      <c r="W809" s="4" t="s">
        <v>96</v>
      </c>
      <c r="X809" s="4" t="s">
        <v>99</v>
      </c>
      <c r="Y809" s="4">
        <v>159</v>
      </c>
      <c r="Z809" s="4">
        <v>227.37</v>
      </c>
    </row>
    <row r="810" spans="6:26" ht="18" customHeight="1" x14ac:dyDescent="0.3">
      <c r="F810" s="1">
        <v>2024</v>
      </c>
      <c r="G810" s="1" t="s">
        <v>38</v>
      </c>
      <c r="H810" s="1" t="s">
        <v>11</v>
      </c>
      <c r="I810" s="10" t="s">
        <v>11</v>
      </c>
      <c r="J810" s="9">
        <v>3</v>
      </c>
      <c r="K810" s="9">
        <v>6600</v>
      </c>
      <c r="L810" s="9">
        <v>7392</v>
      </c>
      <c r="M810" s="8">
        <v>1320</v>
      </c>
      <c r="N810" s="7" t="s">
        <v>33</v>
      </c>
      <c r="P810" s="4" t="s">
        <v>98</v>
      </c>
      <c r="Q810" s="4">
        <v>2021</v>
      </c>
      <c r="R810" s="4" t="s">
        <v>40</v>
      </c>
      <c r="S810" s="4" t="s">
        <v>92</v>
      </c>
      <c r="T810" s="4" t="s">
        <v>93</v>
      </c>
      <c r="U810" s="4" t="s">
        <v>94</v>
      </c>
      <c r="V810" s="4" t="s">
        <v>95</v>
      </c>
      <c r="W810" s="4" t="s">
        <v>96</v>
      </c>
      <c r="X810" s="4" t="s">
        <v>99</v>
      </c>
      <c r="Y810" s="4">
        <v>153</v>
      </c>
      <c r="Z810" s="4">
        <v>218.79</v>
      </c>
    </row>
    <row r="811" spans="6:26" ht="18" customHeight="1" x14ac:dyDescent="0.3">
      <c r="F811" s="1">
        <v>2024</v>
      </c>
      <c r="G811" s="1" t="s">
        <v>38</v>
      </c>
      <c r="H811" s="1" t="s">
        <v>14</v>
      </c>
      <c r="I811" s="10" t="s">
        <v>13</v>
      </c>
      <c r="J811" s="9">
        <v>3</v>
      </c>
      <c r="K811" s="9">
        <v>4577.3</v>
      </c>
      <c r="L811" s="9">
        <v>5126.576</v>
      </c>
      <c r="M811" s="8">
        <v>915.46</v>
      </c>
      <c r="N811" s="7" t="s">
        <v>33</v>
      </c>
      <c r="P811" s="4" t="s">
        <v>91</v>
      </c>
      <c r="Q811" s="4">
        <v>2021</v>
      </c>
      <c r="R811" s="4" t="s">
        <v>40</v>
      </c>
      <c r="S811" s="4" t="s">
        <v>92</v>
      </c>
      <c r="T811" s="4" t="s">
        <v>93</v>
      </c>
      <c r="U811" s="4" t="s">
        <v>94</v>
      </c>
      <c r="V811" s="4" t="s">
        <v>95</v>
      </c>
      <c r="W811" s="4" t="s">
        <v>96</v>
      </c>
      <c r="X811" s="4" t="s">
        <v>99</v>
      </c>
      <c r="Y811" s="4">
        <v>147</v>
      </c>
      <c r="Z811" s="4">
        <v>210.21</v>
      </c>
    </row>
    <row r="812" spans="6:26" ht="18" customHeight="1" x14ac:dyDescent="0.3">
      <c r="F812" s="1">
        <v>2024</v>
      </c>
      <c r="G812" s="1" t="s">
        <v>37</v>
      </c>
      <c r="H812" s="1" t="s">
        <v>30</v>
      </c>
      <c r="I812" s="11" t="s">
        <v>31</v>
      </c>
      <c r="J812" s="8">
        <v>3566</v>
      </c>
      <c r="K812" s="8">
        <v>4577.3</v>
      </c>
      <c r="L812" s="8">
        <v>5126.576</v>
      </c>
      <c r="M812" s="8">
        <v>915.46</v>
      </c>
      <c r="N812" s="7" t="s">
        <v>33</v>
      </c>
      <c r="P812" s="4" t="s">
        <v>98</v>
      </c>
      <c r="Q812" s="4">
        <v>2021</v>
      </c>
      <c r="R812" s="4" t="s">
        <v>40</v>
      </c>
      <c r="S812" s="4" t="s">
        <v>92</v>
      </c>
      <c r="T812" s="4" t="s">
        <v>93</v>
      </c>
      <c r="U812" s="4" t="s">
        <v>94</v>
      </c>
      <c r="V812" s="4" t="s">
        <v>95</v>
      </c>
      <c r="W812" s="4" t="s">
        <v>96</v>
      </c>
      <c r="X812" s="4" t="s">
        <v>99</v>
      </c>
      <c r="Y812" s="4">
        <v>171</v>
      </c>
      <c r="Z812" s="4">
        <v>244.53</v>
      </c>
    </row>
    <row r="813" spans="6:26" ht="18" customHeight="1" x14ac:dyDescent="0.3">
      <c r="F813" s="1">
        <v>2024</v>
      </c>
      <c r="G813" s="1" t="s">
        <v>37</v>
      </c>
      <c r="H813" s="1" t="s">
        <v>30</v>
      </c>
      <c r="I813" s="11" t="s">
        <v>29</v>
      </c>
      <c r="J813" s="8">
        <v>2498</v>
      </c>
      <c r="K813" s="8">
        <v>8000</v>
      </c>
      <c r="L813" s="8">
        <v>8960</v>
      </c>
      <c r="M813" s="8">
        <v>1600</v>
      </c>
      <c r="N813" s="7" t="s">
        <v>33</v>
      </c>
      <c r="P813" s="4" t="s">
        <v>98</v>
      </c>
      <c r="Q813" s="4">
        <v>2021</v>
      </c>
      <c r="R813" s="4" t="s">
        <v>40</v>
      </c>
      <c r="S813" s="4" t="s">
        <v>92</v>
      </c>
      <c r="T813" s="4" t="s">
        <v>93</v>
      </c>
      <c r="U813" s="4" t="s">
        <v>94</v>
      </c>
      <c r="V813" s="4" t="s">
        <v>95</v>
      </c>
      <c r="W813" s="4" t="s">
        <v>96</v>
      </c>
      <c r="X813" s="4" t="s">
        <v>99</v>
      </c>
      <c r="Y813" s="4">
        <v>760</v>
      </c>
      <c r="Z813" s="4">
        <v>526.24</v>
      </c>
    </row>
    <row r="814" spans="6:26" ht="18" customHeight="1" x14ac:dyDescent="0.3">
      <c r="F814" s="1">
        <v>2024</v>
      </c>
      <c r="G814" s="1" t="s">
        <v>37</v>
      </c>
      <c r="H814" s="1" t="s">
        <v>16</v>
      </c>
      <c r="I814" s="11" t="s">
        <v>28</v>
      </c>
      <c r="J814" s="8">
        <v>1245</v>
      </c>
      <c r="K814" s="8">
        <v>4577.2</v>
      </c>
      <c r="L814" s="8">
        <v>5126.4639999999999</v>
      </c>
      <c r="M814" s="8">
        <v>915.44</v>
      </c>
      <c r="N814" s="7" t="s">
        <v>33</v>
      </c>
      <c r="P814" s="4" t="s">
        <v>98</v>
      </c>
      <c r="Q814" s="4">
        <v>2021</v>
      </c>
      <c r="R814" s="4" t="s">
        <v>40</v>
      </c>
      <c r="S814" s="4" t="s">
        <v>92</v>
      </c>
      <c r="T814" s="4" t="s">
        <v>93</v>
      </c>
      <c r="U814" s="4" t="s">
        <v>94</v>
      </c>
      <c r="V814" s="4" t="s">
        <v>95</v>
      </c>
      <c r="W814" s="4" t="s">
        <v>96</v>
      </c>
      <c r="X814" s="4" t="s">
        <v>99</v>
      </c>
      <c r="Y814" s="4">
        <v>813</v>
      </c>
      <c r="Z814" s="4">
        <v>526.24</v>
      </c>
    </row>
    <row r="815" spans="6:26" ht="18" customHeight="1" x14ac:dyDescent="0.3">
      <c r="F815" s="1">
        <v>2024</v>
      </c>
      <c r="G815" s="1" t="s">
        <v>37</v>
      </c>
      <c r="H815" s="1" t="s">
        <v>25</v>
      </c>
      <c r="I815" s="10" t="s">
        <v>27</v>
      </c>
      <c r="J815" s="9">
        <v>644</v>
      </c>
      <c r="K815" s="9">
        <v>5743.5</v>
      </c>
      <c r="L815" s="9">
        <v>6432.72</v>
      </c>
      <c r="M815" s="8">
        <v>1148.7</v>
      </c>
      <c r="N815" s="7" t="s">
        <v>33</v>
      </c>
      <c r="P815" s="4" t="s">
        <v>98</v>
      </c>
      <c r="Q815" s="4">
        <v>2021</v>
      </c>
      <c r="R815" s="4" t="s">
        <v>40</v>
      </c>
      <c r="S815" s="4" t="s">
        <v>92</v>
      </c>
      <c r="T815" s="4" t="s">
        <v>93</v>
      </c>
      <c r="U815" s="4" t="s">
        <v>94</v>
      </c>
      <c r="V815" s="4" t="s">
        <v>95</v>
      </c>
      <c r="W815" s="4" t="s">
        <v>96</v>
      </c>
      <c r="X815" s="4" t="s">
        <v>99</v>
      </c>
      <c r="Y815" s="4">
        <v>217</v>
      </c>
      <c r="Z815" s="4">
        <v>310.31</v>
      </c>
    </row>
    <row r="816" spans="6:26" ht="18" customHeight="1" x14ac:dyDescent="0.3">
      <c r="F816" s="1">
        <v>2024</v>
      </c>
      <c r="G816" s="1" t="s">
        <v>37</v>
      </c>
      <c r="H816" s="1" t="s">
        <v>23</v>
      </c>
      <c r="I816" s="10" t="s">
        <v>26</v>
      </c>
      <c r="J816" s="9">
        <v>643</v>
      </c>
      <c r="K816" s="9">
        <v>7000</v>
      </c>
      <c r="L816" s="9">
        <v>7840</v>
      </c>
      <c r="M816" s="8">
        <v>1400</v>
      </c>
      <c r="N816" s="7" t="s">
        <v>33</v>
      </c>
      <c r="P816" s="4" t="s">
        <v>100</v>
      </c>
      <c r="Q816" s="4">
        <v>2021</v>
      </c>
      <c r="R816" s="4" t="s">
        <v>40</v>
      </c>
      <c r="S816" s="4" t="s">
        <v>92</v>
      </c>
      <c r="T816" s="4" t="s">
        <v>93</v>
      </c>
      <c r="U816" s="4" t="s">
        <v>94</v>
      </c>
      <c r="V816" s="4" t="s">
        <v>95</v>
      </c>
      <c r="W816" s="4" t="s">
        <v>96</v>
      </c>
      <c r="X816" s="4" t="s">
        <v>99</v>
      </c>
      <c r="Y816" s="4">
        <v>145</v>
      </c>
      <c r="Z816" s="4">
        <v>207.35</v>
      </c>
    </row>
    <row r="817" spans="6:26" ht="18" customHeight="1" x14ac:dyDescent="0.3">
      <c r="F817" s="1">
        <v>2024</v>
      </c>
      <c r="G817" s="1" t="s">
        <v>37</v>
      </c>
      <c r="H817" s="1" t="s">
        <v>25</v>
      </c>
      <c r="I817" s="10" t="s">
        <v>24</v>
      </c>
      <c r="J817" s="9">
        <v>455</v>
      </c>
      <c r="K817" s="9">
        <v>4578.6000000000004</v>
      </c>
      <c r="L817" s="9">
        <v>5128.0320000000002</v>
      </c>
      <c r="M817" s="8">
        <v>915.72000000000014</v>
      </c>
      <c r="N817" s="7" t="s">
        <v>33</v>
      </c>
      <c r="P817" s="4" t="s">
        <v>98</v>
      </c>
      <c r="Q817" s="4">
        <v>2021</v>
      </c>
      <c r="R817" s="4" t="s">
        <v>40</v>
      </c>
      <c r="S817" s="4" t="s">
        <v>92</v>
      </c>
      <c r="T817" s="4" t="s">
        <v>93</v>
      </c>
      <c r="U817" s="4" t="s">
        <v>94</v>
      </c>
      <c r="V817" s="4" t="s">
        <v>95</v>
      </c>
      <c r="W817" s="4" t="s">
        <v>96</v>
      </c>
      <c r="X817" s="4" t="s">
        <v>97</v>
      </c>
      <c r="Y817" s="4">
        <v>161</v>
      </c>
      <c r="Z817" s="4">
        <v>230.23000000000002</v>
      </c>
    </row>
    <row r="818" spans="6:26" ht="18" customHeight="1" x14ac:dyDescent="0.3">
      <c r="F818" s="1">
        <v>2024</v>
      </c>
      <c r="G818" s="1" t="s">
        <v>37</v>
      </c>
      <c r="H818" s="1" t="s">
        <v>23</v>
      </c>
      <c r="I818" s="10" t="s">
        <v>22</v>
      </c>
      <c r="J818" s="12">
        <v>345</v>
      </c>
      <c r="K818" s="12">
        <v>7000</v>
      </c>
      <c r="L818" s="12">
        <v>7840</v>
      </c>
      <c r="M818" s="8">
        <v>1400</v>
      </c>
      <c r="N818" s="7" t="s">
        <v>33</v>
      </c>
      <c r="P818" s="4" t="s">
        <v>101</v>
      </c>
      <c r="Q818" s="4">
        <v>2021</v>
      </c>
      <c r="R818" s="4" t="s">
        <v>40</v>
      </c>
      <c r="S818" s="4" t="s">
        <v>92</v>
      </c>
      <c r="T818" s="4" t="s">
        <v>93</v>
      </c>
      <c r="U818" s="4" t="s">
        <v>94</v>
      </c>
      <c r="V818" s="4" t="s">
        <v>95</v>
      </c>
      <c r="W818" s="4" t="s">
        <v>96</v>
      </c>
      <c r="X818" s="4" t="s">
        <v>97</v>
      </c>
      <c r="Y818" s="4">
        <v>155</v>
      </c>
      <c r="Z818" s="4">
        <v>221.65</v>
      </c>
    </row>
    <row r="819" spans="6:26" ht="18" customHeight="1" x14ac:dyDescent="0.3">
      <c r="F819" s="1">
        <v>2024</v>
      </c>
      <c r="G819" s="1" t="s">
        <v>37</v>
      </c>
      <c r="H819" s="1" t="s">
        <v>16</v>
      </c>
      <c r="I819" s="11" t="s">
        <v>21</v>
      </c>
      <c r="J819" s="8">
        <v>122</v>
      </c>
      <c r="K819" s="8">
        <v>100</v>
      </c>
      <c r="L819" s="8">
        <v>112</v>
      </c>
      <c r="M819" s="8">
        <v>20</v>
      </c>
      <c r="N819" s="7" t="s">
        <v>10</v>
      </c>
      <c r="P819" s="4" t="s">
        <v>98</v>
      </c>
      <c r="Q819" s="4">
        <v>2021</v>
      </c>
      <c r="R819" s="4" t="s">
        <v>40</v>
      </c>
      <c r="S819" s="4" t="s">
        <v>92</v>
      </c>
      <c r="T819" s="4" t="s">
        <v>93</v>
      </c>
      <c r="U819" s="4" t="s">
        <v>94</v>
      </c>
      <c r="V819" s="4" t="s">
        <v>95</v>
      </c>
      <c r="W819" s="4" t="s">
        <v>96</v>
      </c>
      <c r="X819" s="4" t="s">
        <v>97</v>
      </c>
      <c r="Y819" s="4">
        <v>149</v>
      </c>
      <c r="Z819" s="4">
        <v>213.07</v>
      </c>
    </row>
    <row r="820" spans="6:26" ht="18" customHeight="1" x14ac:dyDescent="0.3">
      <c r="F820" s="1">
        <v>2024</v>
      </c>
      <c r="G820" s="1" t="s">
        <v>37</v>
      </c>
      <c r="H820" s="1" t="s">
        <v>14</v>
      </c>
      <c r="I820" s="10" t="s">
        <v>20</v>
      </c>
      <c r="J820" s="9">
        <v>78</v>
      </c>
      <c r="K820" s="9">
        <v>4577.2</v>
      </c>
      <c r="L820" s="9">
        <v>5126.4639999999999</v>
      </c>
      <c r="M820" s="8">
        <v>915.44</v>
      </c>
      <c r="N820" s="7" t="s">
        <v>10</v>
      </c>
      <c r="P820" s="4" t="s">
        <v>91</v>
      </c>
      <c r="Q820" s="4">
        <v>2021</v>
      </c>
      <c r="R820" s="4" t="s">
        <v>40</v>
      </c>
      <c r="S820" s="4" t="s">
        <v>92</v>
      </c>
      <c r="T820" s="4" t="s">
        <v>93</v>
      </c>
      <c r="U820" s="4" t="s">
        <v>94</v>
      </c>
      <c r="V820" s="4" t="s">
        <v>95</v>
      </c>
      <c r="W820" s="4" t="s">
        <v>96</v>
      </c>
      <c r="X820" s="4" t="s">
        <v>99</v>
      </c>
      <c r="Y820" s="4">
        <v>173</v>
      </c>
      <c r="Z820" s="4">
        <v>247.39</v>
      </c>
    </row>
    <row r="821" spans="6:26" ht="18" customHeight="1" x14ac:dyDescent="0.3">
      <c r="F821" s="1">
        <v>2024</v>
      </c>
      <c r="G821" s="1" t="s">
        <v>37</v>
      </c>
      <c r="H821" s="1" t="s">
        <v>14</v>
      </c>
      <c r="I821" s="10" t="s">
        <v>19</v>
      </c>
      <c r="J821" s="9">
        <v>76</v>
      </c>
      <c r="K821" s="9">
        <v>4576.8999999999996</v>
      </c>
      <c r="L821" s="9">
        <v>5126.1279999999997</v>
      </c>
      <c r="M821" s="8">
        <v>915.38</v>
      </c>
      <c r="N821" s="7" t="s">
        <v>10</v>
      </c>
      <c r="P821" s="4" t="s">
        <v>91</v>
      </c>
      <c r="Q821" s="4">
        <v>2021</v>
      </c>
      <c r="R821" s="4" t="s">
        <v>40</v>
      </c>
      <c r="S821" s="4" t="s">
        <v>92</v>
      </c>
      <c r="T821" s="4" t="s">
        <v>93</v>
      </c>
      <c r="U821" s="4" t="s">
        <v>94</v>
      </c>
      <c r="V821" s="4" t="s">
        <v>95</v>
      </c>
      <c r="W821" s="4" t="s">
        <v>96</v>
      </c>
      <c r="X821" s="4" t="s">
        <v>99</v>
      </c>
      <c r="Y821" s="4">
        <v>221</v>
      </c>
      <c r="Z821" s="4">
        <v>316.02999999999997</v>
      </c>
    </row>
    <row r="822" spans="6:26" ht="18" customHeight="1" x14ac:dyDescent="0.3">
      <c r="F822" s="1">
        <v>2024</v>
      </c>
      <c r="G822" s="1" t="s">
        <v>37</v>
      </c>
      <c r="H822" s="1" t="s">
        <v>14</v>
      </c>
      <c r="I822" s="10" t="s">
        <v>18</v>
      </c>
      <c r="J822" s="9">
        <v>46</v>
      </c>
      <c r="K822" s="9">
        <v>200</v>
      </c>
      <c r="L822" s="9">
        <v>224</v>
      </c>
      <c r="M822" s="8">
        <v>40</v>
      </c>
      <c r="N822" s="7" t="s">
        <v>10</v>
      </c>
      <c r="P822" s="4" t="s">
        <v>98</v>
      </c>
      <c r="Q822" s="4">
        <v>2021</v>
      </c>
      <c r="R822" s="4" t="s">
        <v>40</v>
      </c>
      <c r="S822" s="4" t="s">
        <v>92</v>
      </c>
      <c r="T822" s="4" t="s">
        <v>93</v>
      </c>
      <c r="U822" s="4" t="s">
        <v>94</v>
      </c>
      <c r="V822" s="4" t="s">
        <v>95</v>
      </c>
      <c r="W822" s="4" t="s">
        <v>96</v>
      </c>
      <c r="X822" s="4" t="s">
        <v>99</v>
      </c>
      <c r="Y822" s="4">
        <v>783</v>
      </c>
      <c r="Z822" s="4">
        <v>1119.69</v>
      </c>
    </row>
    <row r="823" spans="6:26" ht="18" customHeight="1" x14ac:dyDescent="0.3">
      <c r="F823" s="1">
        <v>2024</v>
      </c>
      <c r="G823" s="1" t="s">
        <v>37</v>
      </c>
      <c r="H823" s="1" t="s">
        <v>14</v>
      </c>
      <c r="I823" s="10" t="s">
        <v>17</v>
      </c>
      <c r="J823" s="9">
        <v>34</v>
      </c>
      <c r="K823" s="9">
        <v>4576.8</v>
      </c>
      <c r="L823" s="9">
        <v>5126.0160000000005</v>
      </c>
      <c r="M823" s="8">
        <v>915.36000000000013</v>
      </c>
      <c r="N823" s="7" t="s">
        <v>10</v>
      </c>
      <c r="P823" s="4" t="s">
        <v>91</v>
      </c>
      <c r="Q823" s="4">
        <v>2021</v>
      </c>
      <c r="R823" s="4" t="s">
        <v>36</v>
      </c>
      <c r="S823" s="4" t="s">
        <v>92</v>
      </c>
      <c r="T823" s="4" t="s">
        <v>93</v>
      </c>
      <c r="U823" s="4" t="s">
        <v>94</v>
      </c>
      <c r="V823" s="4" t="s">
        <v>95</v>
      </c>
      <c r="W823" s="4" t="s">
        <v>96</v>
      </c>
      <c r="X823" s="4" t="s">
        <v>97</v>
      </c>
      <c r="Y823" s="4">
        <v>344</v>
      </c>
      <c r="Z823" s="4">
        <v>491.91999999999996</v>
      </c>
    </row>
    <row r="824" spans="6:26" ht="18" customHeight="1" x14ac:dyDescent="0.3">
      <c r="F824" s="1">
        <v>2024</v>
      </c>
      <c r="G824" s="1" t="s">
        <v>37</v>
      </c>
      <c r="H824" s="1" t="s">
        <v>16</v>
      </c>
      <c r="I824" s="11" t="s">
        <v>15</v>
      </c>
      <c r="J824" s="8">
        <v>7</v>
      </c>
      <c r="K824" s="8">
        <v>200</v>
      </c>
      <c r="L824" s="8">
        <v>224</v>
      </c>
      <c r="M824" s="8">
        <v>40</v>
      </c>
      <c r="N824" s="7" t="s">
        <v>10</v>
      </c>
      <c r="P824" s="4" t="s">
        <v>91</v>
      </c>
      <c r="Q824" s="4">
        <v>2021</v>
      </c>
      <c r="R824" s="4" t="s">
        <v>36</v>
      </c>
      <c r="S824" s="4" t="s">
        <v>92</v>
      </c>
      <c r="T824" s="4" t="s">
        <v>93</v>
      </c>
      <c r="U824" s="4" t="s">
        <v>94</v>
      </c>
      <c r="V824" s="4" t="s">
        <v>95</v>
      </c>
      <c r="W824" s="4" t="s">
        <v>96</v>
      </c>
      <c r="X824" s="4" t="s">
        <v>97</v>
      </c>
      <c r="Y824" s="4">
        <v>338</v>
      </c>
      <c r="Z824" s="4">
        <v>483.34000000000003</v>
      </c>
    </row>
    <row r="825" spans="6:26" ht="18" customHeight="1" x14ac:dyDescent="0.3">
      <c r="F825" s="1">
        <v>2024</v>
      </c>
      <c r="G825" s="1" t="s">
        <v>37</v>
      </c>
      <c r="H825" s="1" t="s">
        <v>14</v>
      </c>
      <c r="I825" s="10" t="s">
        <v>13</v>
      </c>
      <c r="J825" s="9">
        <v>3</v>
      </c>
      <c r="K825" s="9">
        <v>4577.3</v>
      </c>
      <c r="L825" s="9">
        <v>5126.576</v>
      </c>
      <c r="M825" s="8">
        <v>915.46</v>
      </c>
      <c r="N825" s="7" t="s">
        <v>10</v>
      </c>
      <c r="P825" s="4" t="s">
        <v>91</v>
      </c>
      <c r="Q825" s="4">
        <v>2021</v>
      </c>
      <c r="R825" s="4" t="s">
        <v>36</v>
      </c>
      <c r="S825" s="4" t="s">
        <v>92</v>
      </c>
      <c r="T825" s="4" t="s">
        <v>93</v>
      </c>
      <c r="U825" s="4" t="s">
        <v>94</v>
      </c>
      <c r="V825" s="4" t="s">
        <v>95</v>
      </c>
      <c r="W825" s="4" t="s">
        <v>96</v>
      </c>
      <c r="X825" s="4" t="s">
        <v>97</v>
      </c>
      <c r="Y825" s="4">
        <v>332</v>
      </c>
      <c r="Z825" s="4">
        <v>474.76</v>
      </c>
    </row>
    <row r="826" spans="6:26" ht="18" customHeight="1" x14ac:dyDescent="0.3">
      <c r="F826" s="1">
        <v>2024</v>
      </c>
      <c r="G826" s="1" t="s">
        <v>37</v>
      </c>
      <c r="H826" s="1" t="s">
        <v>11</v>
      </c>
      <c r="I826" s="10" t="s">
        <v>11</v>
      </c>
      <c r="J826" s="9">
        <v>2</v>
      </c>
      <c r="K826" s="9">
        <v>6600</v>
      </c>
      <c r="L826" s="9">
        <v>7392</v>
      </c>
      <c r="M826" s="8">
        <v>1320</v>
      </c>
      <c r="N826" s="7" t="s">
        <v>10</v>
      </c>
      <c r="P826" s="4" t="s">
        <v>100</v>
      </c>
      <c r="Q826" s="4">
        <v>2021</v>
      </c>
      <c r="R826" s="4" t="s">
        <v>36</v>
      </c>
      <c r="S826" s="4" t="s">
        <v>92</v>
      </c>
      <c r="T826" s="4" t="s">
        <v>93</v>
      </c>
      <c r="U826" s="4" t="s">
        <v>94</v>
      </c>
      <c r="V826" s="4" t="s">
        <v>95</v>
      </c>
      <c r="W826" s="4" t="s">
        <v>96</v>
      </c>
      <c r="X826" s="4" t="s">
        <v>99</v>
      </c>
      <c r="Y826" s="4">
        <v>152</v>
      </c>
      <c r="Z826" s="4">
        <v>206.72</v>
      </c>
    </row>
    <row r="827" spans="6:26" ht="18" customHeight="1" x14ac:dyDescent="0.3">
      <c r="F827" s="1">
        <v>2024</v>
      </c>
      <c r="G827" s="1" t="s">
        <v>36</v>
      </c>
      <c r="H827" s="1" t="s">
        <v>30</v>
      </c>
      <c r="I827" s="11" t="s">
        <v>31</v>
      </c>
      <c r="J827" s="8">
        <v>3566</v>
      </c>
      <c r="K827" s="8">
        <v>4577.3</v>
      </c>
      <c r="L827" s="8">
        <v>5126.576</v>
      </c>
      <c r="M827" s="8">
        <v>915.46</v>
      </c>
      <c r="N827" s="7" t="s">
        <v>10</v>
      </c>
      <c r="P827" s="4" t="s">
        <v>100</v>
      </c>
      <c r="Q827" s="4">
        <v>2021</v>
      </c>
      <c r="R827" s="4" t="s">
        <v>36</v>
      </c>
      <c r="S827" s="4" t="s">
        <v>92</v>
      </c>
      <c r="T827" s="4" t="s">
        <v>93</v>
      </c>
      <c r="U827" s="4" t="s">
        <v>94</v>
      </c>
      <c r="V827" s="4" t="s">
        <v>95</v>
      </c>
      <c r="W827" s="4" t="s">
        <v>96</v>
      </c>
      <c r="X827" s="4" t="s">
        <v>99</v>
      </c>
      <c r="Y827" s="4">
        <v>368</v>
      </c>
      <c r="Z827" s="4">
        <v>526.24</v>
      </c>
    </row>
    <row r="828" spans="6:26" ht="18" customHeight="1" x14ac:dyDescent="0.3">
      <c r="F828" s="1">
        <v>2024</v>
      </c>
      <c r="G828" s="1" t="s">
        <v>36</v>
      </c>
      <c r="H828" s="1" t="s">
        <v>30</v>
      </c>
      <c r="I828" s="11" t="s">
        <v>29</v>
      </c>
      <c r="J828" s="8">
        <v>2498</v>
      </c>
      <c r="K828" s="8">
        <v>8000</v>
      </c>
      <c r="L828" s="8">
        <v>8960</v>
      </c>
      <c r="M828" s="8">
        <v>1600</v>
      </c>
      <c r="N828" s="7" t="s">
        <v>10</v>
      </c>
      <c r="P828" s="4" t="s">
        <v>102</v>
      </c>
      <c r="Q828" s="4">
        <v>2021</v>
      </c>
      <c r="R828" s="4" t="s">
        <v>36</v>
      </c>
      <c r="S828" s="4" t="s">
        <v>92</v>
      </c>
      <c r="T828" s="4" t="s">
        <v>93</v>
      </c>
      <c r="U828" s="4" t="s">
        <v>94</v>
      </c>
      <c r="V828" s="4" t="s">
        <v>95</v>
      </c>
      <c r="W828" s="4" t="s">
        <v>96</v>
      </c>
      <c r="X828" s="4" t="s">
        <v>99</v>
      </c>
      <c r="Y828" s="4">
        <v>148</v>
      </c>
      <c r="Z828" s="4">
        <v>211.64</v>
      </c>
    </row>
    <row r="829" spans="6:26" ht="18" customHeight="1" x14ac:dyDescent="0.3">
      <c r="F829" s="1">
        <v>2024</v>
      </c>
      <c r="G829" s="1" t="s">
        <v>36</v>
      </c>
      <c r="H829" s="1" t="s">
        <v>16</v>
      </c>
      <c r="I829" s="11" t="s">
        <v>28</v>
      </c>
      <c r="J829" s="8">
        <v>1245</v>
      </c>
      <c r="K829" s="8">
        <v>4577.2</v>
      </c>
      <c r="L829" s="8">
        <v>5126.4639999999999</v>
      </c>
      <c r="M829" s="8">
        <v>915.44</v>
      </c>
      <c r="N829" s="7" t="s">
        <v>10</v>
      </c>
      <c r="P829" s="4" t="s">
        <v>91</v>
      </c>
      <c r="Q829" s="4">
        <v>2021</v>
      </c>
      <c r="R829" s="4" t="s">
        <v>36</v>
      </c>
      <c r="S829" s="4" t="s">
        <v>92</v>
      </c>
      <c r="T829" s="4" t="s">
        <v>93</v>
      </c>
      <c r="U829" s="4" t="s">
        <v>94</v>
      </c>
      <c r="V829" s="4" t="s">
        <v>95</v>
      </c>
      <c r="W829" s="4" t="s">
        <v>96</v>
      </c>
      <c r="X829" s="4" t="s">
        <v>99</v>
      </c>
      <c r="Y829" s="4">
        <v>196</v>
      </c>
      <c r="Z829" s="4">
        <v>280.27999999999997</v>
      </c>
    </row>
    <row r="830" spans="6:26" ht="18" customHeight="1" x14ac:dyDescent="0.3">
      <c r="F830" s="1">
        <v>2024</v>
      </c>
      <c r="G830" s="1" t="s">
        <v>36</v>
      </c>
      <c r="H830" s="1" t="s">
        <v>25</v>
      </c>
      <c r="I830" s="10" t="s">
        <v>27</v>
      </c>
      <c r="J830" s="9">
        <v>644</v>
      </c>
      <c r="K830" s="9">
        <v>5743.5</v>
      </c>
      <c r="L830" s="9">
        <v>6432.72</v>
      </c>
      <c r="M830" s="8">
        <v>1148.7</v>
      </c>
      <c r="N830" s="7" t="s">
        <v>10</v>
      </c>
      <c r="P830" s="4" t="s">
        <v>91</v>
      </c>
      <c r="Q830" s="4">
        <v>2021</v>
      </c>
      <c r="R830" s="4" t="s">
        <v>36</v>
      </c>
      <c r="S830" s="4" t="s">
        <v>92</v>
      </c>
      <c r="T830" s="4" t="s">
        <v>93</v>
      </c>
      <c r="U830" s="4" t="s">
        <v>94</v>
      </c>
      <c r="V830" s="4" t="s">
        <v>95</v>
      </c>
      <c r="W830" s="4" t="s">
        <v>96</v>
      </c>
      <c r="X830" s="4" t="s">
        <v>99</v>
      </c>
      <c r="Y830" s="4">
        <v>370</v>
      </c>
      <c r="Z830" s="4">
        <v>529.1</v>
      </c>
    </row>
    <row r="831" spans="6:26" ht="18" customHeight="1" x14ac:dyDescent="0.3">
      <c r="F831" s="1">
        <v>2024</v>
      </c>
      <c r="G831" s="1" t="s">
        <v>36</v>
      </c>
      <c r="H831" s="1" t="s">
        <v>23</v>
      </c>
      <c r="I831" s="10" t="s">
        <v>26</v>
      </c>
      <c r="J831" s="9">
        <v>643</v>
      </c>
      <c r="K831" s="9">
        <v>7000</v>
      </c>
      <c r="L831" s="9">
        <v>7840</v>
      </c>
      <c r="M831" s="8">
        <v>1400</v>
      </c>
      <c r="N831" s="7" t="s">
        <v>10</v>
      </c>
      <c r="P831" s="4" t="s">
        <v>100</v>
      </c>
      <c r="Q831" s="4">
        <v>2021</v>
      </c>
      <c r="R831" s="4" t="s">
        <v>36</v>
      </c>
      <c r="S831" s="4" t="s">
        <v>92</v>
      </c>
      <c r="T831" s="4" t="s">
        <v>93</v>
      </c>
      <c r="U831" s="4" t="s">
        <v>94</v>
      </c>
      <c r="V831" s="4" t="s">
        <v>95</v>
      </c>
      <c r="W831" s="4" t="s">
        <v>96</v>
      </c>
      <c r="X831" s="4" t="s">
        <v>97</v>
      </c>
      <c r="Y831" s="4">
        <v>342</v>
      </c>
      <c r="Z831" s="4">
        <v>526.24</v>
      </c>
    </row>
    <row r="832" spans="6:26" ht="18" customHeight="1" x14ac:dyDescent="0.3">
      <c r="F832" s="1">
        <v>2024</v>
      </c>
      <c r="G832" s="1" t="s">
        <v>36</v>
      </c>
      <c r="H832" s="1" t="s">
        <v>25</v>
      </c>
      <c r="I832" s="10" t="s">
        <v>24</v>
      </c>
      <c r="J832" s="9">
        <v>455</v>
      </c>
      <c r="K832" s="9">
        <v>4578.6000000000004</v>
      </c>
      <c r="L832" s="9">
        <v>5128.0320000000002</v>
      </c>
      <c r="M832" s="8">
        <v>915.72000000000014</v>
      </c>
      <c r="N832" s="7" t="s">
        <v>10</v>
      </c>
      <c r="P832" s="4" t="s">
        <v>98</v>
      </c>
      <c r="Q832" s="4">
        <v>2021</v>
      </c>
      <c r="R832" s="4" t="s">
        <v>36</v>
      </c>
      <c r="S832" s="4" t="s">
        <v>92</v>
      </c>
      <c r="T832" s="4" t="s">
        <v>93</v>
      </c>
      <c r="U832" s="4" t="s">
        <v>94</v>
      </c>
      <c r="V832" s="4" t="s">
        <v>95</v>
      </c>
      <c r="W832" s="4" t="s">
        <v>96</v>
      </c>
      <c r="X832" s="4" t="s">
        <v>97</v>
      </c>
      <c r="Y832" s="4">
        <v>336</v>
      </c>
      <c r="Z832" s="4">
        <v>526.24</v>
      </c>
    </row>
    <row r="833" spans="6:26" ht="18" customHeight="1" x14ac:dyDescent="0.3">
      <c r="F833" s="1">
        <v>2024</v>
      </c>
      <c r="G833" s="1" t="s">
        <v>36</v>
      </c>
      <c r="H833" s="1" t="s">
        <v>23</v>
      </c>
      <c r="I833" s="10" t="s">
        <v>22</v>
      </c>
      <c r="J833" s="12">
        <v>345</v>
      </c>
      <c r="K833" s="12">
        <v>7000</v>
      </c>
      <c r="L833" s="12">
        <v>7840</v>
      </c>
      <c r="M833" s="8">
        <v>1400</v>
      </c>
      <c r="N833" s="7" t="s">
        <v>10</v>
      </c>
      <c r="P833" s="4" t="s">
        <v>91</v>
      </c>
      <c r="Q833" s="4">
        <v>2021</v>
      </c>
      <c r="R833" s="4" t="s">
        <v>36</v>
      </c>
      <c r="S833" s="4" t="s">
        <v>92</v>
      </c>
      <c r="T833" s="4" t="s">
        <v>93</v>
      </c>
      <c r="U833" s="4" t="s">
        <v>94</v>
      </c>
      <c r="V833" s="4" t="s">
        <v>95</v>
      </c>
      <c r="W833" s="4" t="s">
        <v>96</v>
      </c>
      <c r="X833" s="4" t="s">
        <v>97</v>
      </c>
      <c r="Y833" s="4">
        <v>330</v>
      </c>
      <c r="Z833" s="4">
        <v>526.24</v>
      </c>
    </row>
    <row r="834" spans="6:26" ht="18" customHeight="1" x14ac:dyDescent="0.3">
      <c r="F834" s="1">
        <v>2024</v>
      </c>
      <c r="G834" s="1" t="s">
        <v>36</v>
      </c>
      <c r="H834" s="1" t="s">
        <v>16</v>
      </c>
      <c r="I834" s="11" t="s">
        <v>21</v>
      </c>
      <c r="J834" s="8">
        <v>122</v>
      </c>
      <c r="K834" s="8">
        <v>100</v>
      </c>
      <c r="L834" s="8">
        <v>112</v>
      </c>
      <c r="M834" s="8">
        <v>20</v>
      </c>
      <c r="N834" s="7" t="s">
        <v>10</v>
      </c>
      <c r="P834" s="4" t="s">
        <v>91</v>
      </c>
      <c r="Q834" s="4">
        <v>2021</v>
      </c>
      <c r="R834" s="4" t="s">
        <v>36</v>
      </c>
      <c r="S834" s="4" t="s">
        <v>92</v>
      </c>
      <c r="T834" s="4" t="s">
        <v>93</v>
      </c>
      <c r="U834" s="4" t="s">
        <v>94</v>
      </c>
      <c r="V834" s="4" t="s">
        <v>95</v>
      </c>
      <c r="W834" s="4" t="s">
        <v>96</v>
      </c>
      <c r="X834" s="4" t="s">
        <v>99</v>
      </c>
      <c r="Y834" s="4">
        <v>691</v>
      </c>
      <c r="Z834" s="4">
        <v>988.13</v>
      </c>
    </row>
    <row r="835" spans="6:26" ht="18" customHeight="1" x14ac:dyDescent="0.3">
      <c r="F835" s="1">
        <v>2024</v>
      </c>
      <c r="G835" s="1" t="s">
        <v>36</v>
      </c>
      <c r="H835" s="1" t="s">
        <v>14</v>
      </c>
      <c r="I835" s="10" t="s">
        <v>20</v>
      </c>
      <c r="J835" s="9">
        <v>78</v>
      </c>
      <c r="K835" s="9">
        <v>4577.2</v>
      </c>
      <c r="L835" s="9">
        <v>5126.4639999999999</v>
      </c>
      <c r="M835" s="8">
        <v>915.44</v>
      </c>
      <c r="N835" s="7" t="s">
        <v>10</v>
      </c>
      <c r="P835" s="4" t="s">
        <v>91</v>
      </c>
      <c r="Q835" s="4">
        <v>2021</v>
      </c>
      <c r="R835" s="4" t="s">
        <v>36</v>
      </c>
      <c r="S835" s="4" t="s">
        <v>92</v>
      </c>
      <c r="T835" s="4" t="s">
        <v>93</v>
      </c>
      <c r="U835" s="4" t="s">
        <v>94</v>
      </c>
      <c r="V835" s="4" t="s">
        <v>95</v>
      </c>
      <c r="W835" s="4" t="s">
        <v>96</v>
      </c>
      <c r="X835" s="4" t="s">
        <v>99</v>
      </c>
      <c r="Y835" s="4">
        <v>724</v>
      </c>
      <c r="Z835" s="4">
        <v>1035.32</v>
      </c>
    </row>
    <row r="836" spans="6:26" ht="18" customHeight="1" x14ac:dyDescent="0.3">
      <c r="F836" s="1">
        <v>2024</v>
      </c>
      <c r="G836" s="1" t="s">
        <v>36</v>
      </c>
      <c r="H836" s="1" t="s">
        <v>14</v>
      </c>
      <c r="I836" s="10" t="s">
        <v>19</v>
      </c>
      <c r="J836" s="9">
        <v>76</v>
      </c>
      <c r="K836" s="9">
        <v>4576.8999999999996</v>
      </c>
      <c r="L836" s="9">
        <v>5126.1279999999997</v>
      </c>
      <c r="M836" s="8">
        <v>915.38</v>
      </c>
      <c r="N836" s="7" t="s">
        <v>10</v>
      </c>
      <c r="P836" s="4" t="s">
        <v>98</v>
      </c>
      <c r="Q836" s="4">
        <v>2021</v>
      </c>
      <c r="R836" s="4" t="s">
        <v>36</v>
      </c>
      <c r="S836" s="4" t="s">
        <v>92</v>
      </c>
      <c r="T836" s="4" t="s">
        <v>93</v>
      </c>
      <c r="U836" s="4" t="s">
        <v>94</v>
      </c>
      <c r="V836" s="4" t="s">
        <v>95</v>
      </c>
      <c r="W836" s="4" t="s">
        <v>96</v>
      </c>
      <c r="X836" s="4" t="s">
        <v>99</v>
      </c>
      <c r="Y836" s="4">
        <v>777</v>
      </c>
      <c r="Z836" s="4">
        <v>1111.1100000000001</v>
      </c>
    </row>
    <row r="837" spans="6:26" ht="18" customHeight="1" x14ac:dyDescent="0.3">
      <c r="F837" s="1">
        <v>2024</v>
      </c>
      <c r="G837" s="1" t="s">
        <v>36</v>
      </c>
      <c r="H837" s="1" t="s">
        <v>14</v>
      </c>
      <c r="I837" s="10" t="s">
        <v>18</v>
      </c>
      <c r="J837" s="9">
        <v>46</v>
      </c>
      <c r="K837" s="9">
        <v>200</v>
      </c>
      <c r="L837" s="9">
        <v>224</v>
      </c>
      <c r="M837" s="8">
        <v>40</v>
      </c>
      <c r="N837" s="7" t="s">
        <v>10</v>
      </c>
      <c r="P837" s="4" t="s">
        <v>91</v>
      </c>
      <c r="Q837" s="4">
        <v>2021</v>
      </c>
      <c r="R837" s="4" t="s">
        <v>36</v>
      </c>
      <c r="S837" s="4" t="s">
        <v>92</v>
      </c>
      <c r="T837" s="4" t="s">
        <v>93</v>
      </c>
      <c r="U837" s="4" t="s">
        <v>94</v>
      </c>
      <c r="V837" s="4" t="s">
        <v>95</v>
      </c>
      <c r="W837" s="4" t="s">
        <v>96</v>
      </c>
      <c r="X837" s="4" t="s">
        <v>97</v>
      </c>
      <c r="Y837" s="4">
        <v>339</v>
      </c>
      <c r="Z837" s="4">
        <v>484.77</v>
      </c>
    </row>
    <row r="838" spans="6:26" ht="18" customHeight="1" x14ac:dyDescent="0.3">
      <c r="F838" s="1">
        <v>2024</v>
      </c>
      <c r="G838" s="1" t="s">
        <v>36</v>
      </c>
      <c r="H838" s="1" t="s">
        <v>14</v>
      </c>
      <c r="I838" s="10" t="s">
        <v>17</v>
      </c>
      <c r="J838" s="9">
        <v>34</v>
      </c>
      <c r="K838" s="9">
        <v>4576.8</v>
      </c>
      <c r="L838" s="9">
        <v>5126.0160000000005</v>
      </c>
      <c r="M838" s="8">
        <v>915.36000000000013</v>
      </c>
      <c r="N838" s="7" t="s">
        <v>10</v>
      </c>
      <c r="P838" s="4" t="s">
        <v>91</v>
      </c>
      <c r="Q838" s="4">
        <v>2021</v>
      </c>
      <c r="R838" s="4" t="s">
        <v>36</v>
      </c>
      <c r="S838" s="4" t="s">
        <v>92</v>
      </c>
      <c r="T838" s="4" t="s">
        <v>93</v>
      </c>
      <c r="U838" s="4" t="s">
        <v>94</v>
      </c>
      <c r="V838" s="4" t="s">
        <v>95</v>
      </c>
      <c r="W838" s="4" t="s">
        <v>96</v>
      </c>
      <c r="X838" s="4" t="s">
        <v>97</v>
      </c>
      <c r="Y838" s="4">
        <v>333</v>
      </c>
      <c r="Z838" s="4">
        <v>476.19</v>
      </c>
    </row>
    <row r="839" spans="6:26" ht="18" customHeight="1" x14ac:dyDescent="0.3">
      <c r="F839" s="1">
        <v>2024</v>
      </c>
      <c r="G839" s="1" t="s">
        <v>36</v>
      </c>
      <c r="H839" s="1" t="s">
        <v>16</v>
      </c>
      <c r="I839" s="11" t="s">
        <v>15</v>
      </c>
      <c r="J839" s="8">
        <v>7</v>
      </c>
      <c r="K839" s="8">
        <v>200</v>
      </c>
      <c r="L839" s="8">
        <v>224</v>
      </c>
      <c r="M839" s="8">
        <v>40</v>
      </c>
      <c r="N839" s="7" t="s">
        <v>10</v>
      </c>
      <c r="P839" s="4" t="s">
        <v>98</v>
      </c>
      <c r="Q839" s="4">
        <v>2021</v>
      </c>
      <c r="R839" s="4" t="s">
        <v>36</v>
      </c>
      <c r="S839" s="4" t="s">
        <v>92</v>
      </c>
      <c r="T839" s="4" t="s">
        <v>93</v>
      </c>
      <c r="U839" s="4" t="s">
        <v>94</v>
      </c>
      <c r="V839" s="4" t="s">
        <v>95</v>
      </c>
      <c r="W839" s="4" t="s">
        <v>96</v>
      </c>
      <c r="X839" s="4" t="s">
        <v>99</v>
      </c>
      <c r="Y839" s="4">
        <v>153</v>
      </c>
      <c r="Z839" s="4">
        <v>218.79</v>
      </c>
    </row>
    <row r="840" spans="6:26" ht="18" customHeight="1" x14ac:dyDescent="0.3">
      <c r="F840" s="1">
        <v>2024</v>
      </c>
      <c r="G840" s="1" t="s">
        <v>36</v>
      </c>
      <c r="H840" s="1" t="s">
        <v>14</v>
      </c>
      <c r="I840" s="10" t="s">
        <v>13</v>
      </c>
      <c r="J840" s="9">
        <v>3</v>
      </c>
      <c r="K840" s="9">
        <v>4577.3</v>
      </c>
      <c r="L840" s="9">
        <v>5126.576</v>
      </c>
      <c r="M840" s="8">
        <v>915.46</v>
      </c>
      <c r="N840" s="7" t="s">
        <v>10</v>
      </c>
      <c r="P840" s="4" t="s">
        <v>91</v>
      </c>
      <c r="Q840" s="4">
        <v>2021</v>
      </c>
      <c r="R840" s="4" t="s">
        <v>36</v>
      </c>
      <c r="S840" s="4" t="s">
        <v>92</v>
      </c>
      <c r="T840" s="4" t="s">
        <v>93</v>
      </c>
      <c r="U840" s="4" t="s">
        <v>94</v>
      </c>
      <c r="V840" s="4" t="s">
        <v>95</v>
      </c>
      <c r="W840" s="4" t="s">
        <v>96</v>
      </c>
      <c r="X840" s="4" t="s">
        <v>99</v>
      </c>
      <c r="Y840" s="4">
        <v>764</v>
      </c>
      <c r="Z840" s="4">
        <v>526.24</v>
      </c>
    </row>
    <row r="841" spans="6:26" ht="18" customHeight="1" x14ac:dyDescent="0.3">
      <c r="F841" s="1">
        <v>2024</v>
      </c>
      <c r="G841" s="1" t="s">
        <v>36</v>
      </c>
      <c r="H841" s="1" t="s">
        <v>11</v>
      </c>
      <c r="I841" s="10" t="s">
        <v>11</v>
      </c>
      <c r="J841" s="9">
        <v>2</v>
      </c>
      <c r="K841" s="9">
        <v>6600</v>
      </c>
      <c r="L841" s="9">
        <v>7392</v>
      </c>
      <c r="M841" s="8">
        <v>1320</v>
      </c>
      <c r="N841" s="7" t="s">
        <v>10</v>
      </c>
      <c r="P841" s="4" t="s">
        <v>91</v>
      </c>
      <c r="Q841" s="4">
        <v>2021</v>
      </c>
      <c r="R841" s="4" t="s">
        <v>36</v>
      </c>
      <c r="S841" s="4" t="s">
        <v>92</v>
      </c>
      <c r="T841" s="4" t="s">
        <v>93</v>
      </c>
      <c r="U841" s="4" t="s">
        <v>94</v>
      </c>
      <c r="V841" s="4" t="s">
        <v>95</v>
      </c>
      <c r="W841" s="4" t="s">
        <v>96</v>
      </c>
      <c r="X841" s="4" t="s">
        <v>99</v>
      </c>
      <c r="Y841" s="4">
        <v>817</v>
      </c>
      <c r="Z841" s="4">
        <v>526.24</v>
      </c>
    </row>
    <row r="842" spans="6:26" ht="18" customHeight="1" x14ac:dyDescent="0.3">
      <c r="F842" s="1">
        <v>2024</v>
      </c>
      <c r="G842" s="1" t="s">
        <v>35</v>
      </c>
      <c r="H842" s="1" t="s">
        <v>30</v>
      </c>
      <c r="I842" s="11" t="s">
        <v>31</v>
      </c>
      <c r="J842" s="8">
        <v>3566</v>
      </c>
      <c r="K842" s="8">
        <v>4577.3</v>
      </c>
      <c r="L842" s="8">
        <v>5126.576</v>
      </c>
      <c r="M842" s="8">
        <v>915.46</v>
      </c>
      <c r="N842" s="7" t="s">
        <v>10</v>
      </c>
      <c r="P842" s="4" t="s">
        <v>91</v>
      </c>
      <c r="Q842" s="4">
        <v>2021</v>
      </c>
      <c r="R842" s="4" t="s">
        <v>36</v>
      </c>
      <c r="S842" s="4" t="s">
        <v>92</v>
      </c>
      <c r="T842" s="4" t="s">
        <v>93</v>
      </c>
      <c r="U842" s="4" t="s">
        <v>94</v>
      </c>
      <c r="V842" s="4" t="s">
        <v>95</v>
      </c>
      <c r="W842" s="4" t="s">
        <v>96</v>
      </c>
      <c r="X842" s="4" t="s">
        <v>99</v>
      </c>
      <c r="Y842" s="4">
        <v>151</v>
      </c>
      <c r="Z842" s="4">
        <v>215.93</v>
      </c>
    </row>
    <row r="843" spans="6:26" ht="18" customHeight="1" x14ac:dyDescent="0.3">
      <c r="F843" s="1">
        <v>2024</v>
      </c>
      <c r="G843" s="1" t="s">
        <v>35</v>
      </c>
      <c r="H843" s="1" t="s">
        <v>30</v>
      </c>
      <c r="I843" s="11" t="s">
        <v>29</v>
      </c>
      <c r="J843" s="8">
        <v>2498</v>
      </c>
      <c r="K843" s="8">
        <v>8000</v>
      </c>
      <c r="L843" s="8">
        <v>8960</v>
      </c>
      <c r="M843" s="8">
        <v>1600</v>
      </c>
      <c r="N843" s="7" t="s">
        <v>10</v>
      </c>
      <c r="P843" s="4" t="s">
        <v>100</v>
      </c>
      <c r="Q843" s="4">
        <v>2021</v>
      </c>
      <c r="R843" s="4" t="s">
        <v>36</v>
      </c>
      <c r="S843" s="4" t="s">
        <v>92</v>
      </c>
      <c r="T843" s="4" t="s">
        <v>93</v>
      </c>
      <c r="U843" s="4" t="s">
        <v>94</v>
      </c>
      <c r="V843" s="4" t="s">
        <v>95</v>
      </c>
      <c r="W843" s="4" t="s">
        <v>96</v>
      </c>
      <c r="X843" s="4" t="s">
        <v>99</v>
      </c>
      <c r="Y843" s="4">
        <v>199</v>
      </c>
      <c r="Z843" s="4">
        <v>284.57</v>
      </c>
    </row>
    <row r="844" spans="6:26" ht="18" customHeight="1" x14ac:dyDescent="0.3">
      <c r="F844" s="1">
        <v>2024</v>
      </c>
      <c r="G844" s="1" t="s">
        <v>35</v>
      </c>
      <c r="H844" s="1" t="s">
        <v>16</v>
      </c>
      <c r="I844" s="11" t="s">
        <v>28</v>
      </c>
      <c r="J844" s="8">
        <v>1245</v>
      </c>
      <c r="K844" s="8">
        <v>4577.2</v>
      </c>
      <c r="L844" s="8">
        <v>5126.4639999999999</v>
      </c>
      <c r="M844" s="8">
        <v>915.44</v>
      </c>
      <c r="N844" s="7" t="s">
        <v>10</v>
      </c>
      <c r="P844" s="4" t="s">
        <v>102</v>
      </c>
      <c r="Q844" s="4">
        <v>2021</v>
      </c>
      <c r="R844" s="4" t="s">
        <v>36</v>
      </c>
      <c r="S844" s="4" t="s">
        <v>92</v>
      </c>
      <c r="T844" s="4" t="s">
        <v>93</v>
      </c>
      <c r="U844" s="4" t="s">
        <v>94</v>
      </c>
      <c r="V844" s="4" t="s">
        <v>95</v>
      </c>
      <c r="W844" s="4" t="s">
        <v>96</v>
      </c>
      <c r="X844" s="4" t="s">
        <v>99</v>
      </c>
      <c r="Y844" s="4">
        <v>367</v>
      </c>
      <c r="Z844" s="4">
        <v>524.80999999999995</v>
      </c>
    </row>
    <row r="845" spans="6:26" ht="18" customHeight="1" x14ac:dyDescent="0.3">
      <c r="F845" s="1">
        <v>2024</v>
      </c>
      <c r="G845" s="1" t="s">
        <v>35</v>
      </c>
      <c r="H845" s="1" t="s">
        <v>25</v>
      </c>
      <c r="I845" s="10" t="s">
        <v>27</v>
      </c>
      <c r="J845" s="9">
        <v>644</v>
      </c>
      <c r="K845" s="9">
        <v>5743.5</v>
      </c>
      <c r="L845" s="9">
        <v>6432.72</v>
      </c>
      <c r="M845" s="8">
        <v>1148.7</v>
      </c>
      <c r="N845" s="7" t="s">
        <v>10</v>
      </c>
      <c r="P845" s="4" t="s">
        <v>91</v>
      </c>
      <c r="Q845" s="4">
        <v>2021</v>
      </c>
      <c r="R845" s="4" t="s">
        <v>36</v>
      </c>
      <c r="S845" s="4" t="s">
        <v>92</v>
      </c>
      <c r="T845" s="4" t="s">
        <v>93</v>
      </c>
      <c r="U845" s="4" t="s">
        <v>94</v>
      </c>
      <c r="V845" s="4" t="s">
        <v>95</v>
      </c>
      <c r="W845" s="4" t="s">
        <v>96</v>
      </c>
      <c r="X845" s="4" t="s">
        <v>97</v>
      </c>
      <c r="Y845" s="4">
        <v>341</v>
      </c>
      <c r="Z845" s="4">
        <v>487.63</v>
      </c>
    </row>
    <row r="846" spans="6:26" ht="18" customHeight="1" x14ac:dyDescent="0.3">
      <c r="F846" s="1">
        <v>2024</v>
      </c>
      <c r="G846" s="1" t="s">
        <v>35</v>
      </c>
      <c r="H846" s="1" t="s">
        <v>23</v>
      </c>
      <c r="I846" s="10" t="s">
        <v>26</v>
      </c>
      <c r="J846" s="9">
        <v>643</v>
      </c>
      <c r="K846" s="9">
        <v>7000</v>
      </c>
      <c r="L846" s="9">
        <v>7840</v>
      </c>
      <c r="M846" s="8">
        <v>1400</v>
      </c>
      <c r="N846" s="7" t="s">
        <v>10</v>
      </c>
      <c r="P846" s="4" t="s">
        <v>102</v>
      </c>
      <c r="Q846" s="4">
        <v>2021</v>
      </c>
      <c r="R846" s="4" t="s">
        <v>36</v>
      </c>
      <c r="S846" s="4" t="s">
        <v>92</v>
      </c>
      <c r="T846" s="4" t="s">
        <v>93</v>
      </c>
      <c r="U846" s="4" t="s">
        <v>94</v>
      </c>
      <c r="V846" s="4" t="s">
        <v>95</v>
      </c>
      <c r="W846" s="4" t="s">
        <v>96</v>
      </c>
      <c r="X846" s="4" t="s">
        <v>97</v>
      </c>
      <c r="Y846" s="4">
        <v>335</v>
      </c>
      <c r="Z846" s="4">
        <v>479.05</v>
      </c>
    </row>
    <row r="847" spans="6:26" ht="18" customHeight="1" x14ac:dyDescent="0.3">
      <c r="F847" s="1">
        <v>2024</v>
      </c>
      <c r="G847" s="1" t="s">
        <v>35</v>
      </c>
      <c r="H847" s="1" t="s">
        <v>25</v>
      </c>
      <c r="I847" s="10" t="s">
        <v>24</v>
      </c>
      <c r="J847" s="9">
        <v>455</v>
      </c>
      <c r="K847" s="9">
        <v>4578.6000000000004</v>
      </c>
      <c r="L847" s="9">
        <v>5128.0320000000002</v>
      </c>
      <c r="M847" s="8">
        <v>915.72000000000014</v>
      </c>
      <c r="N847" s="7" t="s">
        <v>10</v>
      </c>
      <c r="P847" s="4" t="s">
        <v>98</v>
      </c>
      <c r="Q847" s="4">
        <v>2021</v>
      </c>
      <c r="R847" s="4" t="s">
        <v>36</v>
      </c>
      <c r="S847" s="4" t="s">
        <v>92</v>
      </c>
      <c r="T847" s="4" t="s">
        <v>93</v>
      </c>
      <c r="U847" s="4" t="s">
        <v>94</v>
      </c>
      <c r="V847" s="4" t="s">
        <v>95</v>
      </c>
      <c r="W847" s="4" t="s">
        <v>96</v>
      </c>
      <c r="X847" s="4" t="s">
        <v>97</v>
      </c>
      <c r="Y847" s="4">
        <v>329</v>
      </c>
      <c r="Z847" s="4">
        <v>470.47</v>
      </c>
    </row>
    <row r="848" spans="6:26" ht="18" customHeight="1" x14ac:dyDescent="0.3">
      <c r="F848" s="1">
        <v>2024</v>
      </c>
      <c r="G848" s="1" t="s">
        <v>35</v>
      </c>
      <c r="H848" s="1" t="s">
        <v>23</v>
      </c>
      <c r="I848" s="10" t="s">
        <v>22</v>
      </c>
      <c r="J848" s="12">
        <v>345</v>
      </c>
      <c r="K848" s="12">
        <v>7000</v>
      </c>
      <c r="L848" s="12">
        <v>7840</v>
      </c>
      <c r="M848" s="8">
        <v>1400</v>
      </c>
      <c r="N848" s="7" t="s">
        <v>10</v>
      </c>
      <c r="P848" s="4" t="s">
        <v>100</v>
      </c>
      <c r="Q848" s="4">
        <v>2021</v>
      </c>
      <c r="R848" s="4" t="s">
        <v>36</v>
      </c>
      <c r="S848" s="4" t="s">
        <v>92</v>
      </c>
      <c r="T848" s="4" t="s">
        <v>93</v>
      </c>
      <c r="U848" s="4" t="s">
        <v>94</v>
      </c>
      <c r="V848" s="4" t="s">
        <v>95</v>
      </c>
      <c r="W848" s="4" t="s">
        <v>96</v>
      </c>
      <c r="X848" s="4" t="s">
        <v>99</v>
      </c>
      <c r="Y848" s="4">
        <v>149</v>
      </c>
      <c r="Z848" s="4">
        <v>213.07</v>
      </c>
    </row>
    <row r="849" spans="6:26" ht="18" customHeight="1" x14ac:dyDescent="0.3">
      <c r="F849" s="1">
        <v>2024</v>
      </c>
      <c r="G849" s="1" t="s">
        <v>35</v>
      </c>
      <c r="H849" s="1" t="s">
        <v>16</v>
      </c>
      <c r="I849" s="11" t="s">
        <v>21</v>
      </c>
      <c r="J849" s="8">
        <v>122</v>
      </c>
      <c r="K849" s="8">
        <v>100</v>
      </c>
      <c r="L849" s="8">
        <v>112</v>
      </c>
      <c r="M849" s="8">
        <v>20</v>
      </c>
      <c r="N849" s="7" t="s">
        <v>10</v>
      </c>
      <c r="P849" s="4" t="s">
        <v>98</v>
      </c>
      <c r="Q849" s="4">
        <v>2021</v>
      </c>
      <c r="R849" s="4" t="s">
        <v>36</v>
      </c>
      <c r="S849" s="4" t="s">
        <v>92</v>
      </c>
      <c r="T849" s="4" t="s">
        <v>93</v>
      </c>
      <c r="U849" s="4" t="s">
        <v>94</v>
      </c>
      <c r="V849" s="4" t="s">
        <v>95</v>
      </c>
      <c r="W849" s="4" t="s">
        <v>96</v>
      </c>
      <c r="X849" s="4" t="s">
        <v>99</v>
      </c>
      <c r="Y849" s="4">
        <v>197</v>
      </c>
      <c r="Z849" s="4">
        <v>281.70999999999998</v>
      </c>
    </row>
    <row r="850" spans="6:26" ht="18" customHeight="1" x14ac:dyDescent="0.3">
      <c r="F850" s="1">
        <v>2024</v>
      </c>
      <c r="G850" s="1" t="s">
        <v>35</v>
      </c>
      <c r="H850" s="1" t="s">
        <v>14</v>
      </c>
      <c r="I850" s="10" t="s">
        <v>20</v>
      </c>
      <c r="J850" s="9">
        <v>78</v>
      </c>
      <c r="K850" s="9">
        <v>4577.2</v>
      </c>
      <c r="L850" s="9">
        <v>5126.4639999999999</v>
      </c>
      <c r="M850" s="8">
        <v>915.44</v>
      </c>
      <c r="N850" s="7" t="s">
        <v>10</v>
      </c>
      <c r="P850" s="4" t="s">
        <v>100</v>
      </c>
      <c r="Q850" s="4">
        <v>2021</v>
      </c>
      <c r="R850" s="4" t="s">
        <v>36</v>
      </c>
      <c r="S850" s="4" t="s">
        <v>92</v>
      </c>
      <c r="T850" s="4" t="s">
        <v>93</v>
      </c>
      <c r="U850" s="4" t="s">
        <v>94</v>
      </c>
      <c r="V850" s="4" t="s">
        <v>95</v>
      </c>
      <c r="W850" s="4" t="s">
        <v>96</v>
      </c>
      <c r="X850" s="4" t="s">
        <v>99</v>
      </c>
      <c r="Y850" s="4">
        <v>786</v>
      </c>
      <c r="Z850" s="4">
        <v>1123.98</v>
      </c>
    </row>
    <row r="851" spans="6:26" ht="18" customHeight="1" x14ac:dyDescent="0.3">
      <c r="F851" s="1">
        <v>2024</v>
      </c>
      <c r="G851" s="1" t="s">
        <v>35</v>
      </c>
      <c r="H851" s="1" t="s">
        <v>14</v>
      </c>
      <c r="I851" s="10" t="s">
        <v>19</v>
      </c>
      <c r="J851" s="9">
        <v>76</v>
      </c>
      <c r="K851" s="9">
        <v>4576.8999999999996</v>
      </c>
      <c r="L851" s="9">
        <v>5126.1279999999997</v>
      </c>
      <c r="M851" s="8">
        <v>915.38</v>
      </c>
      <c r="N851" s="7" t="s">
        <v>10</v>
      </c>
      <c r="P851" s="4" t="s">
        <v>91</v>
      </c>
      <c r="Q851" s="4">
        <v>2021</v>
      </c>
      <c r="R851" s="4" t="s">
        <v>12</v>
      </c>
      <c r="S851" s="4" t="s">
        <v>92</v>
      </c>
      <c r="T851" s="4" t="s">
        <v>93</v>
      </c>
      <c r="U851" s="4" t="s">
        <v>94</v>
      </c>
      <c r="V851" s="4" t="s">
        <v>95</v>
      </c>
      <c r="W851" s="4" t="s">
        <v>96</v>
      </c>
      <c r="X851" s="4" t="s">
        <v>99</v>
      </c>
      <c r="Y851" s="4">
        <v>128</v>
      </c>
      <c r="Z851" s="4">
        <v>174.07999999999998</v>
      </c>
    </row>
    <row r="852" spans="6:26" ht="18" customHeight="1" x14ac:dyDescent="0.3">
      <c r="F852" s="1">
        <v>2024</v>
      </c>
      <c r="G852" s="1" t="s">
        <v>35</v>
      </c>
      <c r="H852" s="1" t="s">
        <v>14</v>
      </c>
      <c r="I852" s="10" t="s">
        <v>18</v>
      </c>
      <c r="J852" s="9">
        <v>46</v>
      </c>
      <c r="K852" s="9">
        <v>200</v>
      </c>
      <c r="L852" s="9">
        <v>224</v>
      </c>
      <c r="M852" s="8">
        <v>40</v>
      </c>
      <c r="N852" s="7" t="s">
        <v>10</v>
      </c>
      <c r="P852" s="4" t="s">
        <v>98</v>
      </c>
      <c r="Q852" s="4">
        <v>2021</v>
      </c>
      <c r="R852" s="4" t="s">
        <v>12</v>
      </c>
      <c r="S852" s="4" t="s">
        <v>92</v>
      </c>
      <c r="T852" s="4" t="s">
        <v>93</v>
      </c>
      <c r="U852" s="4" t="s">
        <v>94</v>
      </c>
      <c r="V852" s="4" t="s">
        <v>95</v>
      </c>
      <c r="W852" s="4" t="s">
        <v>96</v>
      </c>
      <c r="X852" s="4" t="s">
        <v>99</v>
      </c>
      <c r="Y852" s="4">
        <v>176</v>
      </c>
      <c r="Z852" s="4">
        <v>251.68</v>
      </c>
    </row>
    <row r="853" spans="6:26" ht="18" customHeight="1" x14ac:dyDescent="0.3">
      <c r="F853" s="1">
        <v>2024</v>
      </c>
      <c r="G853" s="1" t="s">
        <v>35</v>
      </c>
      <c r="H853" s="1" t="s">
        <v>14</v>
      </c>
      <c r="I853" s="10" t="s">
        <v>17</v>
      </c>
      <c r="J853" s="9">
        <v>34</v>
      </c>
      <c r="K853" s="9">
        <v>4576.8</v>
      </c>
      <c r="L853" s="9">
        <v>5126.0160000000005</v>
      </c>
      <c r="M853" s="8">
        <v>915.36000000000013</v>
      </c>
      <c r="N853" s="7" t="s">
        <v>10</v>
      </c>
      <c r="P853" s="4" t="s">
        <v>91</v>
      </c>
      <c r="Q853" s="4">
        <v>2021</v>
      </c>
      <c r="R853" s="4" t="s">
        <v>12</v>
      </c>
      <c r="S853" s="4" t="s">
        <v>92</v>
      </c>
      <c r="T853" s="4" t="s">
        <v>93</v>
      </c>
      <c r="U853" s="4" t="s">
        <v>94</v>
      </c>
      <c r="V853" s="4" t="s">
        <v>95</v>
      </c>
      <c r="W853" s="4" t="s">
        <v>96</v>
      </c>
      <c r="X853" s="4" t="s">
        <v>99</v>
      </c>
      <c r="Y853" s="4">
        <v>130</v>
      </c>
      <c r="Z853" s="4">
        <v>185.9</v>
      </c>
    </row>
    <row r="854" spans="6:26" ht="18" customHeight="1" x14ac:dyDescent="0.3">
      <c r="F854" s="1">
        <v>2024</v>
      </c>
      <c r="G854" s="1" t="s">
        <v>35</v>
      </c>
      <c r="H854" s="1" t="s">
        <v>16</v>
      </c>
      <c r="I854" s="11" t="s">
        <v>15</v>
      </c>
      <c r="J854" s="8">
        <v>7</v>
      </c>
      <c r="K854" s="8">
        <v>200</v>
      </c>
      <c r="L854" s="8">
        <v>224</v>
      </c>
      <c r="M854" s="8">
        <v>40</v>
      </c>
      <c r="N854" s="7" t="s">
        <v>10</v>
      </c>
      <c r="P854" s="4" t="s">
        <v>98</v>
      </c>
      <c r="Q854" s="4">
        <v>2021</v>
      </c>
      <c r="R854" s="4" t="s">
        <v>12</v>
      </c>
      <c r="S854" s="4" t="s">
        <v>92</v>
      </c>
      <c r="T854" s="4" t="s">
        <v>93</v>
      </c>
      <c r="U854" s="4" t="s">
        <v>94</v>
      </c>
      <c r="V854" s="4" t="s">
        <v>95</v>
      </c>
      <c r="W854" s="4" t="s">
        <v>96</v>
      </c>
      <c r="X854" s="4" t="s">
        <v>99</v>
      </c>
      <c r="Y854" s="4">
        <v>178</v>
      </c>
      <c r="Z854" s="4">
        <v>254.54</v>
      </c>
    </row>
    <row r="855" spans="6:26" ht="18" customHeight="1" x14ac:dyDescent="0.3">
      <c r="F855" s="1">
        <v>2024</v>
      </c>
      <c r="G855" s="1" t="s">
        <v>35</v>
      </c>
      <c r="H855" s="1" t="s">
        <v>14</v>
      </c>
      <c r="I855" s="10" t="s">
        <v>13</v>
      </c>
      <c r="J855" s="9">
        <v>3</v>
      </c>
      <c r="K855" s="9">
        <v>4577.3</v>
      </c>
      <c r="L855" s="9">
        <v>5126.576</v>
      </c>
      <c r="M855" s="8">
        <v>915.46</v>
      </c>
      <c r="N855" s="7" t="s">
        <v>10</v>
      </c>
      <c r="P855" s="4" t="s">
        <v>91</v>
      </c>
      <c r="Q855" s="4">
        <v>2021</v>
      </c>
      <c r="R855" s="4" t="s">
        <v>12</v>
      </c>
      <c r="S855" s="4" t="s">
        <v>92</v>
      </c>
      <c r="T855" s="4" t="s">
        <v>93</v>
      </c>
      <c r="U855" s="4" t="s">
        <v>94</v>
      </c>
      <c r="V855" s="4" t="s">
        <v>95</v>
      </c>
      <c r="W855" s="4" t="s">
        <v>96</v>
      </c>
      <c r="X855" s="4" t="s">
        <v>99</v>
      </c>
      <c r="Y855" s="4">
        <v>728</v>
      </c>
      <c r="Z855" s="4">
        <v>1041.04</v>
      </c>
    </row>
    <row r="856" spans="6:26" ht="18" customHeight="1" x14ac:dyDescent="0.3">
      <c r="F856" s="1">
        <v>2024</v>
      </c>
      <c r="G856" s="1" t="s">
        <v>35</v>
      </c>
      <c r="H856" s="1" t="s">
        <v>11</v>
      </c>
      <c r="I856" s="10" t="s">
        <v>11</v>
      </c>
      <c r="J856" s="9">
        <v>2</v>
      </c>
      <c r="K856" s="9">
        <v>6600</v>
      </c>
      <c r="L856" s="9">
        <v>7392</v>
      </c>
      <c r="M856" s="8">
        <v>1320</v>
      </c>
      <c r="N856" s="7" t="s">
        <v>10</v>
      </c>
      <c r="P856" s="4" t="s">
        <v>101</v>
      </c>
      <c r="Q856" s="4">
        <v>2021</v>
      </c>
      <c r="R856" s="4" t="s">
        <v>12</v>
      </c>
      <c r="S856" s="4" t="s">
        <v>92</v>
      </c>
      <c r="T856" s="4" t="s">
        <v>93</v>
      </c>
      <c r="U856" s="4" t="s">
        <v>94</v>
      </c>
      <c r="V856" s="4" t="s">
        <v>95</v>
      </c>
      <c r="W856" s="4" t="s">
        <v>96</v>
      </c>
      <c r="X856" s="4" t="s">
        <v>99</v>
      </c>
      <c r="Y856" s="4">
        <v>129</v>
      </c>
      <c r="Z856" s="4">
        <v>184.47</v>
      </c>
    </row>
    <row r="857" spans="6:26" ht="18" customHeight="1" x14ac:dyDescent="0.3">
      <c r="F857" s="1">
        <v>2024</v>
      </c>
      <c r="G857" s="1" t="s">
        <v>34</v>
      </c>
      <c r="H857" s="1" t="s">
        <v>30</v>
      </c>
      <c r="I857" s="11" t="s">
        <v>31</v>
      </c>
      <c r="J857" s="8">
        <v>3566</v>
      </c>
      <c r="K857" s="8">
        <v>4577.3</v>
      </c>
      <c r="L857" s="8">
        <v>5126.576</v>
      </c>
      <c r="M857" s="8">
        <v>915.46</v>
      </c>
      <c r="N857" s="7" t="s">
        <v>10</v>
      </c>
      <c r="P857" s="4" t="s">
        <v>100</v>
      </c>
      <c r="Q857" s="4">
        <v>2021</v>
      </c>
      <c r="R857" s="4" t="s">
        <v>12</v>
      </c>
      <c r="S857" s="4" t="s">
        <v>92</v>
      </c>
      <c r="T857" s="4" t="s">
        <v>93</v>
      </c>
      <c r="U857" s="4" t="s">
        <v>94</v>
      </c>
      <c r="V857" s="4" t="s">
        <v>95</v>
      </c>
      <c r="W857" s="4" t="s">
        <v>96</v>
      </c>
      <c r="X857" s="4" t="s">
        <v>99</v>
      </c>
      <c r="Y857" s="4">
        <v>767</v>
      </c>
      <c r="Z857" s="4">
        <v>526.24</v>
      </c>
    </row>
    <row r="858" spans="6:26" ht="18" customHeight="1" x14ac:dyDescent="0.3">
      <c r="F858" s="1">
        <v>2024</v>
      </c>
      <c r="G858" s="1" t="s">
        <v>34</v>
      </c>
      <c r="H858" s="1" t="s">
        <v>30</v>
      </c>
      <c r="I858" s="11" t="s">
        <v>29</v>
      </c>
      <c r="J858" s="8">
        <v>2498</v>
      </c>
      <c r="K858" s="8">
        <v>8000</v>
      </c>
      <c r="L858" s="8">
        <v>8960</v>
      </c>
      <c r="M858" s="8">
        <v>1600</v>
      </c>
      <c r="N858" s="7" t="s">
        <v>10</v>
      </c>
      <c r="P858" s="4" t="s">
        <v>98</v>
      </c>
      <c r="Q858" s="4">
        <v>2021</v>
      </c>
      <c r="R858" s="4" t="s">
        <v>12</v>
      </c>
      <c r="S858" s="4" t="s">
        <v>92</v>
      </c>
      <c r="T858" s="4" t="s">
        <v>93</v>
      </c>
      <c r="U858" s="4" t="s">
        <v>94</v>
      </c>
      <c r="V858" s="4" t="s">
        <v>95</v>
      </c>
      <c r="W858" s="4" t="s">
        <v>96</v>
      </c>
      <c r="X858" s="4" t="s">
        <v>99</v>
      </c>
      <c r="Y858" s="4">
        <v>127</v>
      </c>
      <c r="Z858" s="4">
        <v>181.61</v>
      </c>
    </row>
    <row r="859" spans="6:26" ht="18" customHeight="1" x14ac:dyDescent="0.3">
      <c r="F859" s="1">
        <v>2024</v>
      </c>
      <c r="G859" s="1" t="s">
        <v>34</v>
      </c>
      <c r="H859" s="1" t="s">
        <v>16</v>
      </c>
      <c r="I859" s="11" t="s">
        <v>28</v>
      </c>
      <c r="J859" s="8">
        <v>1245</v>
      </c>
      <c r="K859" s="8">
        <v>4577.2</v>
      </c>
      <c r="L859" s="8">
        <v>5126.4639999999999</v>
      </c>
      <c r="M859" s="8">
        <v>915.44</v>
      </c>
      <c r="N859" s="7" t="s">
        <v>10</v>
      </c>
      <c r="P859" s="4" t="s">
        <v>98</v>
      </c>
      <c r="Q859" s="4">
        <v>2021</v>
      </c>
      <c r="R859" s="4" t="s">
        <v>12</v>
      </c>
      <c r="S859" s="4" t="s">
        <v>92</v>
      </c>
      <c r="T859" s="4" t="s">
        <v>93</v>
      </c>
      <c r="U859" s="4" t="s">
        <v>94</v>
      </c>
      <c r="V859" s="4" t="s">
        <v>95</v>
      </c>
      <c r="W859" s="4" t="s">
        <v>96</v>
      </c>
      <c r="X859" s="4" t="s">
        <v>99</v>
      </c>
      <c r="Y859" s="4">
        <v>175</v>
      </c>
      <c r="Z859" s="4">
        <v>250.25</v>
      </c>
    </row>
    <row r="860" spans="6:26" ht="18" customHeight="1" x14ac:dyDescent="0.3">
      <c r="F860" s="1">
        <v>2024</v>
      </c>
      <c r="G860" s="1" t="s">
        <v>34</v>
      </c>
      <c r="H860" s="1" t="s">
        <v>25</v>
      </c>
      <c r="I860" s="10" t="s">
        <v>27</v>
      </c>
      <c r="J860" s="9">
        <v>644</v>
      </c>
      <c r="K860" s="9">
        <v>5743.5</v>
      </c>
      <c r="L860" s="9">
        <v>6432.72</v>
      </c>
      <c r="M860" s="8">
        <v>1148.7</v>
      </c>
      <c r="N860" s="7" t="s">
        <v>10</v>
      </c>
      <c r="P860" s="4" t="s">
        <v>91</v>
      </c>
      <c r="Q860" s="4">
        <v>2021</v>
      </c>
      <c r="R860" s="4" t="s">
        <v>12</v>
      </c>
      <c r="S860" s="4" t="s">
        <v>92</v>
      </c>
      <c r="T860" s="4" t="s">
        <v>93</v>
      </c>
      <c r="U860" s="4" t="s">
        <v>94</v>
      </c>
      <c r="V860" s="4" t="s">
        <v>95</v>
      </c>
      <c r="W860" s="4" t="s">
        <v>96</v>
      </c>
      <c r="X860" s="4" t="s">
        <v>99</v>
      </c>
      <c r="Y860" s="4">
        <v>131</v>
      </c>
      <c r="Z860" s="4">
        <v>187.32999999999998</v>
      </c>
    </row>
    <row r="861" spans="6:26" ht="18" customHeight="1" x14ac:dyDescent="0.3">
      <c r="F861" s="1">
        <v>2024</v>
      </c>
      <c r="G861" s="1" t="s">
        <v>34</v>
      </c>
      <c r="H861" s="1" t="s">
        <v>23</v>
      </c>
      <c r="I861" s="10" t="s">
        <v>26</v>
      </c>
      <c r="J861" s="9">
        <v>643</v>
      </c>
      <c r="K861" s="9">
        <v>7000</v>
      </c>
      <c r="L861" s="9">
        <v>7840</v>
      </c>
      <c r="M861" s="8">
        <v>1400</v>
      </c>
      <c r="N861" s="7" t="s">
        <v>33</v>
      </c>
      <c r="P861" s="4" t="s">
        <v>91</v>
      </c>
      <c r="Q861" s="4">
        <v>2021</v>
      </c>
      <c r="R861" s="4" t="s">
        <v>42</v>
      </c>
      <c r="S861" s="4" t="s">
        <v>92</v>
      </c>
      <c r="T861" s="4" t="s">
        <v>93</v>
      </c>
      <c r="U861" s="4" t="s">
        <v>94</v>
      </c>
      <c r="V861" s="4" t="s">
        <v>95</v>
      </c>
      <c r="W861" s="4" t="s">
        <v>96</v>
      </c>
      <c r="X861" s="4" t="s">
        <v>97</v>
      </c>
      <c r="Y861" s="4">
        <v>194</v>
      </c>
      <c r="Z861" s="4">
        <v>526.24</v>
      </c>
    </row>
    <row r="862" spans="6:26" ht="18" customHeight="1" x14ac:dyDescent="0.3">
      <c r="F862" s="1">
        <v>2024</v>
      </c>
      <c r="G862" s="1" t="s">
        <v>34</v>
      </c>
      <c r="H862" s="1" t="s">
        <v>25</v>
      </c>
      <c r="I862" s="10" t="s">
        <v>24</v>
      </c>
      <c r="J862" s="9">
        <v>455</v>
      </c>
      <c r="K862" s="9">
        <v>4578.6000000000004</v>
      </c>
      <c r="L862" s="9">
        <v>5128.0320000000002</v>
      </c>
      <c r="M862" s="8">
        <v>915.72000000000014</v>
      </c>
      <c r="N862" s="7" t="s">
        <v>33</v>
      </c>
      <c r="P862" s="4" t="s">
        <v>98</v>
      </c>
      <c r="Q862" s="4">
        <v>2021</v>
      </c>
      <c r="R862" s="4" t="s">
        <v>42</v>
      </c>
      <c r="S862" s="4" t="s">
        <v>92</v>
      </c>
      <c r="T862" s="4" t="s">
        <v>93</v>
      </c>
      <c r="U862" s="4" t="s">
        <v>94</v>
      </c>
      <c r="V862" s="4" t="s">
        <v>95</v>
      </c>
      <c r="W862" s="4" t="s">
        <v>96</v>
      </c>
      <c r="X862" s="4" t="s">
        <v>97</v>
      </c>
      <c r="Y862" s="4">
        <v>188</v>
      </c>
      <c r="Z862" s="4">
        <v>526.24</v>
      </c>
    </row>
    <row r="863" spans="6:26" ht="18" customHeight="1" x14ac:dyDescent="0.3">
      <c r="F863" s="1">
        <v>2024</v>
      </c>
      <c r="G863" s="1" t="s">
        <v>34</v>
      </c>
      <c r="H863" s="1" t="s">
        <v>23</v>
      </c>
      <c r="I863" s="10" t="s">
        <v>22</v>
      </c>
      <c r="J863" s="12">
        <v>345</v>
      </c>
      <c r="K863" s="12">
        <v>7000</v>
      </c>
      <c r="L863" s="12">
        <v>7840</v>
      </c>
      <c r="M863" s="8">
        <v>1400</v>
      </c>
      <c r="N863" s="7" t="s">
        <v>33</v>
      </c>
      <c r="P863" s="4" t="s">
        <v>91</v>
      </c>
      <c r="Q863" s="4">
        <v>2021</v>
      </c>
      <c r="R863" s="4" t="s">
        <v>42</v>
      </c>
      <c r="S863" s="4" t="s">
        <v>92</v>
      </c>
      <c r="T863" s="4" t="s">
        <v>93</v>
      </c>
      <c r="U863" s="4" t="s">
        <v>94</v>
      </c>
      <c r="V863" s="4" t="s">
        <v>95</v>
      </c>
      <c r="W863" s="4" t="s">
        <v>96</v>
      </c>
      <c r="X863" s="4" t="s">
        <v>97</v>
      </c>
      <c r="Y863" s="4">
        <v>182</v>
      </c>
      <c r="Z863" s="4">
        <v>526.24</v>
      </c>
    </row>
    <row r="864" spans="6:26" ht="18" customHeight="1" x14ac:dyDescent="0.3">
      <c r="F864" s="1">
        <v>2024</v>
      </c>
      <c r="G864" s="1" t="s">
        <v>34</v>
      </c>
      <c r="H864" s="1" t="s">
        <v>16</v>
      </c>
      <c r="I864" s="11" t="s">
        <v>21</v>
      </c>
      <c r="J864" s="8">
        <v>122</v>
      </c>
      <c r="K864" s="8">
        <v>100</v>
      </c>
      <c r="L864" s="8">
        <v>112</v>
      </c>
      <c r="M864" s="8">
        <v>20</v>
      </c>
      <c r="N864" s="7" t="s">
        <v>33</v>
      </c>
      <c r="P864" s="4" t="s">
        <v>91</v>
      </c>
      <c r="Q864" s="4">
        <v>2021</v>
      </c>
      <c r="R864" s="4" t="s">
        <v>42</v>
      </c>
      <c r="S864" s="4" t="s">
        <v>92</v>
      </c>
      <c r="T864" s="4" t="s">
        <v>93</v>
      </c>
      <c r="U864" s="4" t="s">
        <v>94</v>
      </c>
      <c r="V864" s="4" t="s">
        <v>95</v>
      </c>
      <c r="W864" s="4" t="s">
        <v>96</v>
      </c>
      <c r="X864" s="4" t="s">
        <v>99</v>
      </c>
      <c r="Y864" s="4">
        <v>182</v>
      </c>
      <c r="Z864" s="4">
        <v>260.26</v>
      </c>
    </row>
    <row r="865" spans="6:26" ht="18" customHeight="1" x14ac:dyDescent="0.3">
      <c r="F865" s="1">
        <v>2024</v>
      </c>
      <c r="G865" s="1" t="s">
        <v>34</v>
      </c>
      <c r="H865" s="1" t="s">
        <v>14</v>
      </c>
      <c r="I865" s="10" t="s">
        <v>20</v>
      </c>
      <c r="J865" s="9">
        <v>78</v>
      </c>
      <c r="K865" s="9">
        <v>4577.2</v>
      </c>
      <c r="L865" s="9">
        <v>5126.4639999999999</v>
      </c>
      <c r="M865" s="8">
        <v>915.44</v>
      </c>
      <c r="N865" s="7" t="s">
        <v>33</v>
      </c>
      <c r="P865" s="4" t="s">
        <v>100</v>
      </c>
      <c r="Q865" s="4">
        <v>2021</v>
      </c>
      <c r="R865" s="4" t="s">
        <v>42</v>
      </c>
      <c r="S865" s="4" t="s">
        <v>92</v>
      </c>
      <c r="T865" s="4" t="s">
        <v>93</v>
      </c>
      <c r="U865" s="4" t="s">
        <v>94</v>
      </c>
      <c r="V865" s="4" t="s">
        <v>95</v>
      </c>
      <c r="W865" s="4" t="s">
        <v>96</v>
      </c>
      <c r="X865" s="4" t="s">
        <v>99</v>
      </c>
      <c r="Y865" s="4">
        <v>230</v>
      </c>
      <c r="Z865" s="4">
        <v>328.9</v>
      </c>
    </row>
    <row r="866" spans="6:26" ht="18" customHeight="1" x14ac:dyDescent="0.3">
      <c r="F866" s="1">
        <v>2024</v>
      </c>
      <c r="G866" s="1" t="s">
        <v>34</v>
      </c>
      <c r="H866" s="1" t="s">
        <v>14</v>
      </c>
      <c r="I866" s="10" t="s">
        <v>19</v>
      </c>
      <c r="J866" s="9">
        <v>76</v>
      </c>
      <c r="K866" s="9">
        <v>4576.8999999999996</v>
      </c>
      <c r="L866" s="9">
        <v>5126.1279999999997</v>
      </c>
      <c r="M866" s="8">
        <v>915.38</v>
      </c>
      <c r="N866" s="7" t="s">
        <v>33</v>
      </c>
      <c r="P866" s="4" t="s">
        <v>102</v>
      </c>
      <c r="Q866" s="4">
        <v>2021</v>
      </c>
      <c r="R866" s="4" t="s">
        <v>42</v>
      </c>
      <c r="S866" s="4" t="s">
        <v>92</v>
      </c>
      <c r="T866" s="4" t="s">
        <v>93</v>
      </c>
      <c r="U866" s="4" t="s">
        <v>94</v>
      </c>
      <c r="V866" s="4" t="s">
        <v>95</v>
      </c>
      <c r="W866" s="4" t="s">
        <v>96</v>
      </c>
      <c r="X866" s="4" t="s">
        <v>99</v>
      </c>
      <c r="Y866" s="4">
        <v>158</v>
      </c>
      <c r="Z866" s="4">
        <v>225.94</v>
      </c>
    </row>
    <row r="867" spans="6:26" ht="18" customHeight="1" x14ac:dyDescent="0.3">
      <c r="F867" s="1">
        <v>2024</v>
      </c>
      <c r="G867" s="1" t="s">
        <v>34</v>
      </c>
      <c r="H867" s="1" t="s">
        <v>14</v>
      </c>
      <c r="I867" s="10" t="s">
        <v>18</v>
      </c>
      <c r="J867" s="9">
        <v>46</v>
      </c>
      <c r="K867" s="9">
        <v>200</v>
      </c>
      <c r="L867" s="9">
        <v>224</v>
      </c>
      <c r="M867" s="8">
        <v>40</v>
      </c>
      <c r="N867" s="7" t="s">
        <v>33</v>
      </c>
      <c r="P867" s="4" t="s">
        <v>98</v>
      </c>
      <c r="Q867" s="4">
        <v>2021</v>
      </c>
      <c r="R867" s="4" t="s">
        <v>42</v>
      </c>
      <c r="S867" s="4" t="s">
        <v>92</v>
      </c>
      <c r="T867" s="4" t="s">
        <v>93</v>
      </c>
      <c r="U867" s="4" t="s">
        <v>94</v>
      </c>
      <c r="V867" s="4" t="s">
        <v>95</v>
      </c>
      <c r="W867" s="4" t="s">
        <v>96</v>
      </c>
      <c r="X867" s="4" t="s">
        <v>99</v>
      </c>
      <c r="Y867" s="4">
        <v>184</v>
      </c>
      <c r="Z867" s="4">
        <v>263.12</v>
      </c>
    </row>
    <row r="868" spans="6:26" ht="18" customHeight="1" x14ac:dyDescent="0.3">
      <c r="F868" s="1">
        <v>2024</v>
      </c>
      <c r="G868" s="1" t="s">
        <v>34</v>
      </c>
      <c r="H868" s="1" t="s">
        <v>14</v>
      </c>
      <c r="I868" s="10" t="s">
        <v>17</v>
      </c>
      <c r="J868" s="9">
        <v>34</v>
      </c>
      <c r="K868" s="9">
        <v>4576.8</v>
      </c>
      <c r="L868" s="9">
        <v>5126.0160000000005</v>
      </c>
      <c r="M868" s="8">
        <v>915.36000000000013</v>
      </c>
      <c r="N868" s="7" t="s">
        <v>33</v>
      </c>
      <c r="P868" s="4" t="s">
        <v>91</v>
      </c>
      <c r="Q868" s="4">
        <v>2021</v>
      </c>
      <c r="R868" s="4" t="s">
        <v>42</v>
      </c>
      <c r="S868" s="4" t="s">
        <v>92</v>
      </c>
      <c r="T868" s="4" t="s">
        <v>93</v>
      </c>
      <c r="U868" s="4" t="s">
        <v>94</v>
      </c>
      <c r="V868" s="4" t="s">
        <v>95</v>
      </c>
      <c r="W868" s="4" t="s">
        <v>96</v>
      </c>
      <c r="X868" s="4" t="s">
        <v>99</v>
      </c>
      <c r="Y868" s="4">
        <v>154</v>
      </c>
      <c r="Z868" s="4">
        <v>220.22</v>
      </c>
    </row>
    <row r="869" spans="6:26" ht="18" customHeight="1" x14ac:dyDescent="0.3">
      <c r="F869" s="1">
        <v>2024</v>
      </c>
      <c r="G869" s="1" t="s">
        <v>34</v>
      </c>
      <c r="H869" s="1" t="s">
        <v>16</v>
      </c>
      <c r="I869" s="11" t="s">
        <v>15</v>
      </c>
      <c r="J869" s="8">
        <v>7</v>
      </c>
      <c r="K869" s="8">
        <v>200</v>
      </c>
      <c r="L869" s="8">
        <v>224</v>
      </c>
      <c r="M869" s="8">
        <v>40</v>
      </c>
      <c r="N869" s="7" t="s">
        <v>33</v>
      </c>
      <c r="P869" s="4" t="s">
        <v>98</v>
      </c>
      <c r="Q869" s="4">
        <v>2021</v>
      </c>
      <c r="R869" s="4" t="s">
        <v>42</v>
      </c>
      <c r="S869" s="4" t="s">
        <v>92</v>
      </c>
      <c r="T869" s="4" t="s">
        <v>93</v>
      </c>
      <c r="U869" s="4" t="s">
        <v>94</v>
      </c>
      <c r="V869" s="4" t="s">
        <v>95</v>
      </c>
      <c r="W869" s="4" t="s">
        <v>96</v>
      </c>
      <c r="X869" s="4" t="s">
        <v>97</v>
      </c>
      <c r="Y869" s="4">
        <v>192</v>
      </c>
      <c r="Z869" s="4">
        <v>526.24</v>
      </c>
    </row>
    <row r="870" spans="6:26" ht="18" customHeight="1" x14ac:dyDescent="0.3">
      <c r="F870" s="1">
        <v>2024</v>
      </c>
      <c r="G870" s="1" t="s">
        <v>34</v>
      </c>
      <c r="H870" s="1" t="s">
        <v>14</v>
      </c>
      <c r="I870" s="10" t="s">
        <v>13</v>
      </c>
      <c r="J870" s="9">
        <v>3</v>
      </c>
      <c r="K870" s="9">
        <v>4577.3</v>
      </c>
      <c r="L870" s="9">
        <v>5126.576</v>
      </c>
      <c r="M870" s="8">
        <v>915.46</v>
      </c>
      <c r="N870" s="7" t="s">
        <v>33</v>
      </c>
      <c r="P870" s="4" t="s">
        <v>102</v>
      </c>
      <c r="Q870" s="4">
        <v>2021</v>
      </c>
      <c r="R870" s="4" t="s">
        <v>42</v>
      </c>
      <c r="S870" s="4" t="s">
        <v>92</v>
      </c>
      <c r="T870" s="4" t="s">
        <v>93</v>
      </c>
      <c r="U870" s="4" t="s">
        <v>94</v>
      </c>
      <c r="V870" s="4" t="s">
        <v>95</v>
      </c>
      <c r="W870" s="4" t="s">
        <v>96</v>
      </c>
      <c r="X870" s="4" t="s">
        <v>97</v>
      </c>
      <c r="Y870" s="4">
        <v>186</v>
      </c>
      <c r="Z870" s="4">
        <v>526.24</v>
      </c>
    </row>
    <row r="871" spans="6:26" ht="18" customHeight="1" x14ac:dyDescent="0.3">
      <c r="F871" s="1">
        <v>2024</v>
      </c>
      <c r="G871" s="1" t="s">
        <v>34</v>
      </c>
      <c r="H871" s="1" t="s">
        <v>11</v>
      </c>
      <c r="I871" s="10" t="s">
        <v>11</v>
      </c>
      <c r="J871" s="9">
        <v>2</v>
      </c>
      <c r="K871" s="9">
        <v>6600</v>
      </c>
      <c r="L871" s="9">
        <v>7392</v>
      </c>
      <c r="M871" s="8">
        <v>1320</v>
      </c>
      <c r="N871" s="7" t="s">
        <v>33</v>
      </c>
      <c r="P871" s="4" t="s">
        <v>101</v>
      </c>
      <c r="Q871" s="4">
        <v>2021</v>
      </c>
      <c r="R871" s="4" t="s">
        <v>42</v>
      </c>
      <c r="S871" s="4" t="s">
        <v>92</v>
      </c>
      <c r="T871" s="4" t="s">
        <v>93</v>
      </c>
      <c r="U871" s="4" t="s">
        <v>94</v>
      </c>
      <c r="V871" s="4" t="s">
        <v>95</v>
      </c>
      <c r="W871" s="4" t="s">
        <v>96</v>
      </c>
      <c r="X871" s="4" t="s">
        <v>97</v>
      </c>
      <c r="Y871" s="4">
        <v>180</v>
      </c>
      <c r="Z871" s="4">
        <v>526.24</v>
      </c>
    </row>
    <row r="872" spans="6:26" ht="18" customHeight="1" x14ac:dyDescent="0.3">
      <c r="F872" s="1">
        <v>2024</v>
      </c>
      <c r="G872" s="1" t="s">
        <v>32</v>
      </c>
      <c r="H872" s="1" t="s">
        <v>30</v>
      </c>
      <c r="I872" s="11" t="s">
        <v>31</v>
      </c>
      <c r="J872" s="8">
        <v>3566</v>
      </c>
      <c r="K872" s="8">
        <v>4577.3</v>
      </c>
      <c r="L872" s="8">
        <v>5126.576</v>
      </c>
      <c r="M872" s="8">
        <v>915.46</v>
      </c>
      <c r="N872" s="7" t="s">
        <v>33</v>
      </c>
      <c r="P872" s="4" t="s">
        <v>91</v>
      </c>
      <c r="Q872" s="4">
        <v>2021</v>
      </c>
      <c r="R872" s="4" t="s">
        <v>42</v>
      </c>
      <c r="S872" s="4" t="s">
        <v>92</v>
      </c>
      <c r="T872" s="4" t="s">
        <v>93</v>
      </c>
      <c r="U872" s="4" t="s">
        <v>94</v>
      </c>
      <c r="V872" s="4" t="s">
        <v>95</v>
      </c>
      <c r="W872" s="4" t="s">
        <v>96</v>
      </c>
      <c r="X872" s="4" t="s">
        <v>99</v>
      </c>
      <c r="Y872" s="4">
        <v>686</v>
      </c>
      <c r="Z872" s="4">
        <v>980.98</v>
      </c>
    </row>
    <row r="873" spans="6:26" ht="18" customHeight="1" x14ac:dyDescent="0.3">
      <c r="F873" s="1">
        <v>2024</v>
      </c>
      <c r="G873" s="1" t="s">
        <v>32</v>
      </c>
      <c r="H873" s="1" t="s">
        <v>30</v>
      </c>
      <c r="I873" s="11" t="s">
        <v>29</v>
      </c>
      <c r="J873" s="8">
        <v>2498</v>
      </c>
      <c r="K873" s="8">
        <v>8000</v>
      </c>
      <c r="L873" s="8">
        <v>8960</v>
      </c>
      <c r="M873" s="8">
        <v>1600</v>
      </c>
      <c r="N873" s="7" t="s">
        <v>33</v>
      </c>
      <c r="P873" s="4" t="s">
        <v>101</v>
      </c>
      <c r="Q873" s="4">
        <v>2021</v>
      </c>
      <c r="R873" s="4" t="s">
        <v>42</v>
      </c>
      <c r="S873" s="4" t="s">
        <v>92</v>
      </c>
      <c r="T873" s="4" t="s">
        <v>93</v>
      </c>
      <c r="U873" s="4" t="s">
        <v>94</v>
      </c>
      <c r="V873" s="4" t="s">
        <v>95</v>
      </c>
      <c r="W873" s="4" t="s">
        <v>96</v>
      </c>
      <c r="X873" s="4" t="s">
        <v>99</v>
      </c>
      <c r="Y873" s="4">
        <v>719</v>
      </c>
      <c r="Z873" s="4">
        <v>1028.17</v>
      </c>
    </row>
    <row r="874" spans="6:26" ht="18" customHeight="1" x14ac:dyDescent="0.3">
      <c r="F874" s="1">
        <v>2024</v>
      </c>
      <c r="G874" s="1" t="s">
        <v>32</v>
      </c>
      <c r="H874" s="1" t="s">
        <v>16</v>
      </c>
      <c r="I874" s="11" t="s">
        <v>28</v>
      </c>
      <c r="J874" s="8">
        <v>1245</v>
      </c>
      <c r="K874" s="8">
        <v>4577.2</v>
      </c>
      <c r="L874" s="8">
        <v>5126.4639999999999</v>
      </c>
      <c r="M874" s="8">
        <v>915.44</v>
      </c>
      <c r="N874" s="7" t="s">
        <v>33</v>
      </c>
      <c r="P874" s="4" t="s">
        <v>98</v>
      </c>
      <c r="Q874" s="4">
        <v>2021</v>
      </c>
      <c r="R874" s="4" t="s">
        <v>42</v>
      </c>
      <c r="S874" s="4" t="s">
        <v>92</v>
      </c>
      <c r="T874" s="4" t="s">
        <v>93</v>
      </c>
      <c r="U874" s="4" t="s">
        <v>94</v>
      </c>
      <c r="V874" s="4" t="s">
        <v>95</v>
      </c>
      <c r="W874" s="4" t="s">
        <v>96</v>
      </c>
      <c r="X874" s="4" t="s">
        <v>99</v>
      </c>
      <c r="Y874" s="4">
        <v>772</v>
      </c>
      <c r="Z874" s="4">
        <v>1103.96</v>
      </c>
    </row>
    <row r="875" spans="6:26" ht="18" customHeight="1" x14ac:dyDescent="0.3">
      <c r="F875" s="1">
        <v>2024</v>
      </c>
      <c r="G875" s="1" t="s">
        <v>32</v>
      </c>
      <c r="H875" s="1" t="s">
        <v>25</v>
      </c>
      <c r="I875" s="10" t="s">
        <v>27</v>
      </c>
      <c r="J875" s="9">
        <v>644</v>
      </c>
      <c r="K875" s="9">
        <v>5743.5</v>
      </c>
      <c r="L875" s="9">
        <v>6432.72</v>
      </c>
      <c r="M875" s="8">
        <v>1148.7</v>
      </c>
      <c r="N875" s="7" t="s">
        <v>33</v>
      </c>
      <c r="P875" s="4" t="s">
        <v>100</v>
      </c>
      <c r="Q875" s="4">
        <v>2021</v>
      </c>
      <c r="R875" s="4" t="s">
        <v>42</v>
      </c>
      <c r="S875" s="4" t="s">
        <v>92</v>
      </c>
      <c r="T875" s="4" t="s">
        <v>93</v>
      </c>
      <c r="U875" s="4" t="s">
        <v>94</v>
      </c>
      <c r="V875" s="4" t="s">
        <v>95</v>
      </c>
      <c r="W875" s="4" t="s">
        <v>96</v>
      </c>
      <c r="X875" s="4" t="s">
        <v>97</v>
      </c>
      <c r="Y875" s="4">
        <v>189</v>
      </c>
      <c r="Z875" s="4">
        <v>270.27</v>
      </c>
    </row>
    <row r="876" spans="6:26" ht="18" customHeight="1" x14ac:dyDescent="0.3">
      <c r="F876" s="1">
        <v>2024</v>
      </c>
      <c r="G876" s="1" t="s">
        <v>32</v>
      </c>
      <c r="H876" s="1" t="s">
        <v>23</v>
      </c>
      <c r="I876" s="10" t="s">
        <v>26</v>
      </c>
      <c r="J876" s="9">
        <v>643</v>
      </c>
      <c r="K876" s="9">
        <v>7000</v>
      </c>
      <c r="L876" s="9">
        <v>7840</v>
      </c>
      <c r="M876" s="8">
        <v>1400</v>
      </c>
      <c r="N876" s="7" t="s">
        <v>33</v>
      </c>
      <c r="P876" s="4" t="s">
        <v>101</v>
      </c>
      <c r="Q876" s="4">
        <v>2021</v>
      </c>
      <c r="R876" s="4" t="s">
        <v>42</v>
      </c>
      <c r="S876" s="4" t="s">
        <v>92</v>
      </c>
      <c r="T876" s="4" t="s">
        <v>93</v>
      </c>
      <c r="U876" s="4" t="s">
        <v>94</v>
      </c>
      <c r="V876" s="4" t="s">
        <v>95</v>
      </c>
      <c r="W876" s="4" t="s">
        <v>96</v>
      </c>
      <c r="X876" s="4" t="s">
        <v>97</v>
      </c>
      <c r="Y876" s="4">
        <v>183</v>
      </c>
      <c r="Z876" s="4">
        <v>261.69</v>
      </c>
    </row>
    <row r="877" spans="6:26" ht="18" customHeight="1" x14ac:dyDescent="0.3">
      <c r="F877" s="1">
        <v>2024</v>
      </c>
      <c r="G877" s="1" t="s">
        <v>32</v>
      </c>
      <c r="H877" s="1" t="s">
        <v>25</v>
      </c>
      <c r="I877" s="10" t="s">
        <v>24</v>
      </c>
      <c r="J877" s="9">
        <v>455</v>
      </c>
      <c r="K877" s="9">
        <v>4578.6000000000004</v>
      </c>
      <c r="L877" s="9">
        <v>5128.0320000000002</v>
      </c>
      <c r="M877" s="8">
        <v>915.72000000000014</v>
      </c>
      <c r="N877" s="7" t="s">
        <v>33</v>
      </c>
      <c r="P877" s="4" t="s">
        <v>98</v>
      </c>
      <c r="Q877" s="4">
        <v>2021</v>
      </c>
      <c r="R877" s="4" t="s">
        <v>42</v>
      </c>
      <c r="S877" s="4" t="s">
        <v>92</v>
      </c>
      <c r="T877" s="4" t="s">
        <v>93</v>
      </c>
      <c r="U877" s="4" t="s">
        <v>94</v>
      </c>
      <c r="V877" s="4" t="s">
        <v>95</v>
      </c>
      <c r="W877" s="4" t="s">
        <v>96</v>
      </c>
      <c r="X877" s="4" t="s">
        <v>99</v>
      </c>
      <c r="Y877" s="4">
        <v>183</v>
      </c>
      <c r="Z877" s="4">
        <v>261.69</v>
      </c>
    </row>
    <row r="878" spans="6:26" ht="18" customHeight="1" x14ac:dyDescent="0.3">
      <c r="F878" s="1">
        <v>2024</v>
      </c>
      <c r="G878" s="1" t="s">
        <v>32</v>
      </c>
      <c r="H878" s="1" t="s">
        <v>23</v>
      </c>
      <c r="I878" s="10" t="s">
        <v>22</v>
      </c>
      <c r="J878" s="12">
        <v>345</v>
      </c>
      <c r="K878" s="12">
        <v>7000</v>
      </c>
      <c r="L878" s="12">
        <v>7840</v>
      </c>
      <c r="M878" s="8">
        <v>1400</v>
      </c>
      <c r="N878" s="7" t="s">
        <v>33</v>
      </c>
      <c r="P878" s="4" t="s">
        <v>98</v>
      </c>
      <c r="Q878" s="4">
        <v>2021</v>
      </c>
      <c r="R878" s="4" t="s">
        <v>42</v>
      </c>
      <c r="S878" s="4" t="s">
        <v>92</v>
      </c>
      <c r="T878" s="4" t="s">
        <v>93</v>
      </c>
      <c r="U878" s="4" t="s">
        <v>94</v>
      </c>
      <c r="V878" s="4" t="s">
        <v>95</v>
      </c>
      <c r="W878" s="4" t="s">
        <v>96</v>
      </c>
      <c r="X878" s="4" t="s">
        <v>99</v>
      </c>
      <c r="Y878" s="4">
        <v>758</v>
      </c>
      <c r="Z878" s="4">
        <v>526.24</v>
      </c>
    </row>
    <row r="879" spans="6:26" ht="18" customHeight="1" x14ac:dyDescent="0.3">
      <c r="F879" s="1">
        <v>2024</v>
      </c>
      <c r="G879" s="1" t="s">
        <v>32</v>
      </c>
      <c r="H879" s="1" t="s">
        <v>16</v>
      </c>
      <c r="I879" s="11" t="s">
        <v>21</v>
      </c>
      <c r="J879" s="8">
        <v>122</v>
      </c>
      <c r="K879" s="8">
        <v>100</v>
      </c>
      <c r="L879" s="8">
        <v>112</v>
      </c>
      <c r="M879" s="8">
        <v>20</v>
      </c>
      <c r="N879" s="7" t="s">
        <v>33</v>
      </c>
      <c r="P879" s="4" t="s">
        <v>91</v>
      </c>
      <c r="Q879" s="4">
        <v>2021</v>
      </c>
      <c r="R879" s="4" t="s">
        <v>42</v>
      </c>
      <c r="S879" s="4" t="s">
        <v>92</v>
      </c>
      <c r="T879" s="4" t="s">
        <v>93</v>
      </c>
      <c r="U879" s="4" t="s">
        <v>94</v>
      </c>
      <c r="V879" s="4" t="s">
        <v>95</v>
      </c>
      <c r="W879" s="4" t="s">
        <v>96</v>
      </c>
      <c r="X879" s="4" t="s">
        <v>99</v>
      </c>
      <c r="Y879" s="4">
        <v>812</v>
      </c>
      <c r="Z879" s="4">
        <v>526.24</v>
      </c>
    </row>
    <row r="880" spans="6:26" ht="18" customHeight="1" x14ac:dyDescent="0.3">
      <c r="F880" s="1">
        <v>2024</v>
      </c>
      <c r="G880" s="1" t="s">
        <v>32</v>
      </c>
      <c r="H880" s="1" t="s">
        <v>14</v>
      </c>
      <c r="I880" s="10" t="s">
        <v>20</v>
      </c>
      <c r="J880" s="9">
        <v>78</v>
      </c>
      <c r="K880" s="9">
        <v>4577.2</v>
      </c>
      <c r="L880" s="9">
        <v>5126.4639999999999</v>
      </c>
      <c r="M880" s="8">
        <v>915.44</v>
      </c>
      <c r="N880" s="7" t="s">
        <v>33</v>
      </c>
      <c r="P880" s="4" t="s">
        <v>91</v>
      </c>
      <c r="Q880" s="4">
        <v>2021</v>
      </c>
      <c r="R880" s="4" t="s">
        <v>42</v>
      </c>
      <c r="S880" s="4" t="s">
        <v>92</v>
      </c>
      <c r="T880" s="4" t="s">
        <v>93</v>
      </c>
      <c r="U880" s="4" t="s">
        <v>94</v>
      </c>
      <c r="V880" s="4" t="s">
        <v>95</v>
      </c>
      <c r="W880" s="4" t="s">
        <v>96</v>
      </c>
      <c r="X880" s="4" t="s">
        <v>99</v>
      </c>
      <c r="Y880" s="4">
        <v>181</v>
      </c>
      <c r="Z880" s="4">
        <v>258.83</v>
      </c>
    </row>
    <row r="881" spans="6:26" ht="18" customHeight="1" x14ac:dyDescent="0.3">
      <c r="F881" s="1">
        <v>2024</v>
      </c>
      <c r="G881" s="1" t="s">
        <v>32</v>
      </c>
      <c r="H881" s="1" t="s">
        <v>14</v>
      </c>
      <c r="I881" s="10" t="s">
        <v>19</v>
      </c>
      <c r="J881" s="9">
        <v>76</v>
      </c>
      <c r="K881" s="9">
        <v>4576.8999999999996</v>
      </c>
      <c r="L881" s="9">
        <v>5126.1279999999997</v>
      </c>
      <c r="M881" s="8">
        <v>915.38</v>
      </c>
      <c r="N881" s="7" t="s">
        <v>33</v>
      </c>
      <c r="P881" s="4" t="s">
        <v>102</v>
      </c>
      <c r="Q881" s="4">
        <v>2021</v>
      </c>
      <c r="R881" s="4" t="s">
        <v>42</v>
      </c>
      <c r="S881" s="4" t="s">
        <v>92</v>
      </c>
      <c r="T881" s="4" t="s">
        <v>93</v>
      </c>
      <c r="U881" s="4" t="s">
        <v>94</v>
      </c>
      <c r="V881" s="4" t="s">
        <v>95</v>
      </c>
      <c r="W881" s="4" t="s">
        <v>96</v>
      </c>
      <c r="X881" s="4" t="s">
        <v>99</v>
      </c>
      <c r="Y881" s="4">
        <v>229</v>
      </c>
      <c r="Z881" s="4">
        <v>327.47000000000003</v>
      </c>
    </row>
    <row r="882" spans="6:26" ht="18" customHeight="1" x14ac:dyDescent="0.3">
      <c r="F882" s="1">
        <v>2024</v>
      </c>
      <c r="G882" s="1" t="s">
        <v>32</v>
      </c>
      <c r="H882" s="1" t="s">
        <v>14</v>
      </c>
      <c r="I882" s="10" t="s">
        <v>18</v>
      </c>
      <c r="J882" s="9">
        <v>46</v>
      </c>
      <c r="K882" s="9">
        <v>200</v>
      </c>
      <c r="L882" s="9">
        <v>224</v>
      </c>
      <c r="M882" s="8">
        <v>40</v>
      </c>
      <c r="N882" s="7" t="s">
        <v>33</v>
      </c>
      <c r="P882" s="4" t="s">
        <v>98</v>
      </c>
      <c r="Q882" s="4">
        <v>2021</v>
      </c>
      <c r="R882" s="4" t="s">
        <v>42</v>
      </c>
      <c r="S882" s="4" t="s">
        <v>92</v>
      </c>
      <c r="T882" s="4" t="s">
        <v>93</v>
      </c>
      <c r="U882" s="4" t="s">
        <v>94</v>
      </c>
      <c r="V882" s="4" t="s">
        <v>95</v>
      </c>
      <c r="W882" s="4" t="s">
        <v>96</v>
      </c>
      <c r="X882" s="4" t="s">
        <v>99</v>
      </c>
      <c r="Y882" s="4">
        <v>157</v>
      </c>
      <c r="Z882" s="4">
        <v>224.51</v>
      </c>
    </row>
    <row r="883" spans="6:26" ht="18" customHeight="1" x14ac:dyDescent="0.3">
      <c r="F883" s="1">
        <v>2024</v>
      </c>
      <c r="G883" s="1" t="s">
        <v>32</v>
      </c>
      <c r="H883" s="1" t="s">
        <v>14</v>
      </c>
      <c r="I883" s="10" t="s">
        <v>17</v>
      </c>
      <c r="J883" s="9">
        <v>34</v>
      </c>
      <c r="K883" s="9">
        <v>4576.8</v>
      </c>
      <c r="L883" s="9">
        <v>5126.0160000000005</v>
      </c>
      <c r="M883" s="8">
        <v>915.36000000000013</v>
      </c>
      <c r="N883" s="7" t="s">
        <v>33</v>
      </c>
      <c r="P883" s="4" t="s">
        <v>98</v>
      </c>
      <c r="Q883" s="4">
        <v>2021</v>
      </c>
      <c r="R883" s="4" t="s">
        <v>42</v>
      </c>
      <c r="S883" s="4" t="s">
        <v>92</v>
      </c>
      <c r="T883" s="4" t="s">
        <v>93</v>
      </c>
      <c r="U883" s="4" t="s">
        <v>94</v>
      </c>
      <c r="V883" s="4" t="s">
        <v>95</v>
      </c>
      <c r="W883" s="4" t="s">
        <v>96</v>
      </c>
      <c r="X883" s="4" t="s">
        <v>97</v>
      </c>
      <c r="Y883" s="4">
        <v>191</v>
      </c>
      <c r="Z883" s="4">
        <v>273.13</v>
      </c>
    </row>
    <row r="884" spans="6:26" ht="18" customHeight="1" x14ac:dyDescent="0.3">
      <c r="F884" s="1">
        <v>2024</v>
      </c>
      <c r="G884" s="1" t="s">
        <v>32</v>
      </c>
      <c r="H884" s="1" t="s">
        <v>16</v>
      </c>
      <c r="I884" s="11" t="s">
        <v>15</v>
      </c>
      <c r="J884" s="8">
        <v>7</v>
      </c>
      <c r="K884" s="8">
        <v>200</v>
      </c>
      <c r="L884" s="8">
        <v>224</v>
      </c>
      <c r="M884" s="8">
        <v>40</v>
      </c>
      <c r="N884" s="7" t="s">
        <v>33</v>
      </c>
      <c r="P884" s="4" t="s">
        <v>98</v>
      </c>
      <c r="Q884" s="4">
        <v>2021</v>
      </c>
      <c r="R884" s="4" t="s">
        <v>42</v>
      </c>
      <c r="S884" s="4" t="s">
        <v>92</v>
      </c>
      <c r="T884" s="4" t="s">
        <v>93</v>
      </c>
      <c r="U884" s="4" t="s">
        <v>94</v>
      </c>
      <c r="V884" s="4" t="s">
        <v>95</v>
      </c>
      <c r="W884" s="4" t="s">
        <v>96</v>
      </c>
      <c r="X884" s="4" t="s">
        <v>97</v>
      </c>
      <c r="Y884" s="4">
        <v>185</v>
      </c>
      <c r="Z884" s="4">
        <v>264.55</v>
      </c>
    </row>
    <row r="885" spans="6:26" ht="18" customHeight="1" x14ac:dyDescent="0.3">
      <c r="F885" s="1">
        <v>2024</v>
      </c>
      <c r="G885" s="1" t="s">
        <v>32</v>
      </c>
      <c r="H885" s="1" t="s">
        <v>14</v>
      </c>
      <c r="I885" s="10" t="s">
        <v>13</v>
      </c>
      <c r="J885" s="9">
        <v>3</v>
      </c>
      <c r="K885" s="9">
        <v>4577.3</v>
      </c>
      <c r="L885" s="9">
        <v>5126.576</v>
      </c>
      <c r="M885" s="8">
        <v>915.46</v>
      </c>
      <c r="N885" s="7" t="s">
        <v>33</v>
      </c>
      <c r="P885" s="4" t="s">
        <v>98</v>
      </c>
      <c r="Q885" s="4">
        <v>2021</v>
      </c>
      <c r="R885" s="4" t="s">
        <v>42</v>
      </c>
      <c r="S885" s="4" t="s">
        <v>92</v>
      </c>
      <c r="T885" s="4" t="s">
        <v>93</v>
      </c>
      <c r="U885" s="4" t="s">
        <v>94</v>
      </c>
      <c r="V885" s="4" t="s">
        <v>95</v>
      </c>
      <c r="W885" s="4" t="s">
        <v>96</v>
      </c>
      <c r="X885" s="4" t="s">
        <v>97</v>
      </c>
      <c r="Y885" s="4">
        <v>179</v>
      </c>
      <c r="Z885" s="4">
        <v>255.97</v>
      </c>
    </row>
    <row r="886" spans="6:26" ht="18" customHeight="1" x14ac:dyDescent="0.3">
      <c r="F886" s="1">
        <v>2024</v>
      </c>
      <c r="G886" s="1" t="s">
        <v>32</v>
      </c>
      <c r="H886" s="1" t="s">
        <v>11</v>
      </c>
      <c r="I886" s="10" t="s">
        <v>11</v>
      </c>
      <c r="J886" s="9">
        <v>2</v>
      </c>
      <c r="K886" s="9">
        <v>6600</v>
      </c>
      <c r="L886" s="9">
        <v>7392</v>
      </c>
      <c r="M886" s="8">
        <v>1320</v>
      </c>
      <c r="N886" s="7" t="s">
        <v>10</v>
      </c>
      <c r="P886" s="4" t="s">
        <v>102</v>
      </c>
      <c r="Q886" s="4">
        <v>2021</v>
      </c>
      <c r="R886" s="4" t="s">
        <v>42</v>
      </c>
      <c r="S886" s="4" t="s">
        <v>92</v>
      </c>
      <c r="T886" s="4" t="s">
        <v>93</v>
      </c>
      <c r="U886" s="4" t="s">
        <v>94</v>
      </c>
      <c r="V886" s="4" t="s">
        <v>95</v>
      </c>
      <c r="W886" s="4" t="s">
        <v>96</v>
      </c>
      <c r="X886" s="4" t="s">
        <v>99</v>
      </c>
      <c r="Y886" s="4">
        <v>185</v>
      </c>
      <c r="Z886" s="4">
        <v>264.55</v>
      </c>
    </row>
    <row r="887" spans="6:26" ht="18" customHeight="1" x14ac:dyDescent="0.3">
      <c r="F887" s="1">
        <v>2024</v>
      </c>
      <c r="G887" s="1" t="s">
        <v>12</v>
      </c>
      <c r="H887" s="1" t="s">
        <v>30</v>
      </c>
      <c r="I887" s="11" t="s">
        <v>31</v>
      </c>
      <c r="J887" s="8">
        <v>3566</v>
      </c>
      <c r="K887" s="8">
        <v>4577.3</v>
      </c>
      <c r="L887" s="8">
        <v>5126.576</v>
      </c>
      <c r="M887" s="8">
        <v>915.46</v>
      </c>
      <c r="N887" s="7" t="s">
        <v>10</v>
      </c>
      <c r="P887" s="4" t="s">
        <v>101</v>
      </c>
      <c r="Q887" s="4">
        <v>2021</v>
      </c>
      <c r="R887" s="4" t="s">
        <v>42</v>
      </c>
      <c r="S887" s="4" t="s">
        <v>92</v>
      </c>
      <c r="T887" s="4" t="s">
        <v>93</v>
      </c>
      <c r="U887" s="4" t="s">
        <v>94</v>
      </c>
      <c r="V887" s="4" t="s">
        <v>95</v>
      </c>
      <c r="W887" s="4" t="s">
        <v>96</v>
      </c>
      <c r="X887" s="4" t="s">
        <v>99</v>
      </c>
      <c r="Y887" s="4">
        <v>227</v>
      </c>
      <c r="Z887" s="4">
        <v>324.61</v>
      </c>
    </row>
    <row r="888" spans="6:26" ht="18" customHeight="1" x14ac:dyDescent="0.3">
      <c r="F888" s="1">
        <v>2024</v>
      </c>
      <c r="G888" s="1" t="s">
        <v>12</v>
      </c>
      <c r="H888" s="1" t="s">
        <v>30</v>
      </c>
      <c r="I888" s="11" t="s">
        <v>29</v>
      </c>
      <c r="J888" s="8">
        <v>2498</v>
      </c>
      <c r="K888" s="8">
        <v>8000</v>
      </c>
      <c r="L888" s="8">
        <v>8960</v>
      </c>
      <c r="M888" s="8">
        <v>1600</v>
      </c>
      <c r="N888" s="7" t="s">
        <v>10</v>
      </c>
      <c r="P888" s="4" t="s">
        <v>91</v>
      </c>
      <c r="Q888" s="4">
        <v>2021</v>
      </c>
      <c r="R888" s="4" t="s">
        <v>42</v>
      </c>
      <c r="S888" s="4" t="s">
        <v>92</v>
      </c>
      <c r="T888" s="4" t="s">
        <v>93</v>
      </c>
      <c r="U888" s="4" t="s">
        <v>94</v>
      </c>
      <c r="V888" s="4" t="s">
        <v>95</v>
      </c>
      <c r="W888" s="4" t="s">
        <v>96</v>
      </c>
      <c r="X888" s="4" t="s">
        <v>99</v>
      </c>
      <c r="Y888" s="4">
        <v>781</v>
      </c>
      <c r="Z888" s="4">
        <v>1116.83</v>
      </c>
    </row>
    <row r="889" spans="6:26" ht="18" customHeight="1" x14ac:dyDescent="0.3">
      <c r="F889" s="1">
        <v>2024</v>
      </c>
      <c r="G889" s="1" t="s">
        <v>12</v>
      </c>
      <c r="H889" s="1" t="s">
        <v>16</v>
      </c>
      <c r="I889" s="11" t="s">
        <v>28</v>
      </c>
      <c r="J889" s="8">
        <v>1245</v>
      </c>
      <c r="K889" s="8">
        <v>4577.2</v>
      </c>
      <c r="L889" s="8">
        <v>5126.4639999999999</v>
      </c>
      <c r="M889" s="8">
        <v>915.44</v>
      </c>
      <c r="N889" s="7" t="s">
        <v>10</v>
      </c>
      <c r="P889" s="4" t="s">
        <v>100</v>
      </c>
      <c r="Q889" s="4">
        <v>2021</v>
      </c>
      <c r="R889" s="4" t="s">
        <v>43</v>
      </c>
      <c r="S889" s="4" t="s">
        <v>92</v>
      </c>
      <c r="T889" s="4" t="s">
        <v>93</v>
      </c>
      <c r="U889" s="4" t="s">
        <v>94</v>
      </c>
      <c r="V889" s="4" t="s">
        <v>95</v>
      </c>
      <c r="W889" s="4" t="s">
        <v>96</v>
      </c>
      <c r="X889" s="4" t="s">
        <v>97</v>
      </c>
      <c r="Y889" s="4">
        <v>206</v>
      </c>
      <c r="Z889" s="4">
        <v>526.24</v>
      </c>
    </row>
    <row r="890" spans="6:26" ht="18" customHeight="1" x14ac:dyDescent="0.3">
      <c r="F890" s="1">
        <v>2024</v>
      </c>
      <c r="G890" s="1" t="s">
        <v>12</v>
      </c>
      <c r="H890" s="1" t="s">
        <v>25</v>
      </c>
      <c r="I890" s="10" t="s">
        <v>27</v>
      </c>
      <c r="J890" s="9">
        <v>644</v>
      </c>
      <c r="K890" s="9">
        <v>5743.5</v>
      </c>
      <c r="L890" s="9">
        <v>6432.72</v>
      </c>
      <c r="M890" s="8">
        <v>1148.7</v>
      </c>
      <c r="N890" s="7" t="s">
        <v>10</v>
      </c>
      <c r="P890" s="4" t="s">
        <v>98</v>
      </c>
      <c r="Q890" s="4">
        <v>2021</v>
      </c>
      <c r="R890" s="4" t="s">
        <v>43</v>
      </c>
      <c r="S890" s="4" t="s">
        <v>92</v>
      </c>
      <c r="T890" s="4" t="s">
        <v>93</v>
      </c>
      <c r="U890" s="4" t="s">
        <v>94</v>
      </c>
      <c r="V890" s="4" t="s">
        <v>95</v>
      </c>
      <c r="W890" s="4" t="s">
        <v>96</v>
      </c>
      <c r="X890" s="4" t="s">
        <v>97</v>
      </c>
      <c r="Y890" s="4">
        <v>200</v>
      </c>
      <c r="Z890" s="4">
        <v>526.24</v>
      </c>
    </row>
    <row r="891" spans="6:26" ht="18" customHeight="1" x14ac:dyDescent="0.3">
      <c r="F891" s="1">
        <v>2024</v>
      </c>
      <c r="G891" s="1" t="s">
        <v>12</v>
      </c>
      <c r="H891" s="1" t="s">
        <v>23</v>
      </c>
      <c r="I891" s="10" t="s">
        <v>26</v>
      </c>
      <c r="J891" s="9">
        <v>643</v>
      </c>
      <c r="K891" s="9">
        <v>7000</v>
      </c>
      <c r="L891" s="9">
        <v>7840</v>
      </c>
      <c r="M891" s="8">
        <v>1400</v>
      </c>
      <c r="N891" s="7" t="s">
        <v>10</v>
      </c>
      <c r="P891" s="4" t="s">
        <v>100</v>
      </c>
      <c r="Q891" s="4">
        <v>2021</v>
      </c>
      <c r="R891" s="4" t="s">
        <v>43</v>
      </c>
      <c r="S891" s="4" t="s">
        <v>92</v>
      </c>
      <c r="T891" s="4" t="s">
        <v>93</v>
      </c>
      <c r="U891" s="4" t="s">
        <v>94</v>
      </c>
      <c r="V891" s="4" t="s">
        <v>95</v>
      </c>
      <c r="W891" s="4" t="s">
        <v>96</v>
      </c>
      <c r="X891" s="4" t="s">
        <v>99</v>
      </c>
      <c r="Y891" s="4">
        <v>188</v>
      </c>
      <c r="Z891" s="4">
        <v>268.84000000000003</v>
      </c>
    </row>
    <row r="892" spans="6:26" ht="18" customHeight="1" x14ac:dyDescent="0.3">
      <c r="F892" s="1">
        <v>2024</v>
      </c>
      <c r="G892" s="1" t="s">
        <v>12</v>
      </c>
      <c r="H892" s="1" t="s">
        <v>25</v>
      </c>
      <c r="I892" s="10" t="s">
        <v>24</v>
      </c>
      <c r="J892" s="9">
        <v>455</v>
      </c>
      <c r="K892" s="9">
        <v>4578.6000000000004</v>
      </c>
      <c r="L892" s="9">
        <v>5128.0320000000002</v>
      </c>
      <c r="M892" s="8">
        <v>915.72000000000014</v>
      </c>
      <c r="N892" s="7" t="s">
        <v>10</v>
      </c>
      <c r="P892" s="4" t="s">
        <v>98</v>
      </c>
      <c r="Q892" s="4">
        <v>2021</v>
      </c>
      <c r="R892" s="4" t="s">
        <v>43</v>
      </c>
      <c r="S892" s="4" t="s">
        <v>92</v>
      </c>
      <c r="T892" s="4" t="s">
        <v>93</v>
      </c>
      <c r="U892" s="4" t="s">
        <v>94</v>
      </c>
      <c r="V892" s="4" t="s">
        <v>95</v>
      </c>
      <c r="W892" s="4" t="s">
        <v>96</v>
      </c>
      <c r="X892" s="4" t="s">
        <v>99</v>
      </c>
      <c r="Y892" s="4">
        <v>236</v>
      </c>
      <c r="Z892" s="4">
        <v>337.48</v>
      </c>
    </row>
    <row r="893" spans="6:26" ht="18" customHeight="1" x14ac:dyDescent="0.3">
      <c r="F893" s="1">
        <v>2024</v>
      </c>
      <c r="G893" s="1" t="s">
        <v>12</v>
      </c>
      <c r="H893" s="1" t="s">
        <v>23</v>
      </c>
      <c r="I893" s="10" t="s">
        <v>22</v>
      </c>
      <c r="J893" s="12">
        <v>345</v>
      </c>
      <c r="K893" s="12">
        <v>7000</v>
      </c>
      <c r="L893" s="12">
        <v>7840</v>
      </c>
      <c r="M893" s="8">
        <v>1400</v>
      </c>
      <c r="N893" s="7" t="s">
        <v>10</v>
      </c>
      <c r="P893" s="4" t="s">
        <v>100</v>
      </c>
      <c r="Q893" s="4">
        <v>2021</v>
      </c>
      <c r="R893" s="4" t="s">
        <v>43</v>
      </c>
      <c r="S893" s="4" t="s">
        <v>92</v>
      </c>
      <c r="T893" s="4" t="s">
        <v>93</v>
      </c>
      <c r="U893" s="4" t="s">
        <v>94</v>
      </c>
      <c r="V893" s="4" t="s">
        <v>95</v>
      </c>
      <c r="W893" s="4" t="s">
        <v>96</v>
      </c>
      <c r="X893" s="4" t="s">
        <v>99</v>
      </c>
      <c r="Y893" s="4">
        <v>190</v>
      </c>
      <c r="Z893" s="4">
        <v>271.7</v>
      </c>
    </row>
    <row r="894" spans="6:26" ht="18" customHeight="1" x14ac:dyDescent="0.3">
      <c r="F894" s="1">
        <v>2024</v>
      </c>
      <c r="G894" s="1" t="s">
        <v>12</v>
      </c>
      <c r="H894" s="1" t="s">
        <v>16</v>
      </c>
      <c r="I894" s="11" t="s">
        <v>21</v>
      </c>
      <c r="J894" s="8">
        <v>122</v>
      </c>
      <c r="K894" s="8">
        <v>100</v>
      </c>
      <c r="L894" s="8">
        <v>112</v>
      </c>
      <c r="M894" s="8">
        <v>20</v>
      </c>
      <c r="N894" s="7" t="s">
        <v>10</v>
      </c>
      <c r="P894" s="4" t="s">
        <v>91</v>
      </c>
      <c r="Q894" s="4">
        <v>2021</v>
      </c>
      <c r="R894" s="4" t="s">
        <v>43</v>
      </c>
      <c r="S894" s="4" t="s">
        <v>92</v>
      </c>
      <c r="T894" s="4" t="s">
        <v>93</v>
      </c>
      <c r="U894" s="4" t="s">
        <v>94</v>
      </c>
      <c r="V894" s="4" t="s">
        <v>95</v>
      </c>
      <c r="W894" s="4" t="s">
        <v>96</v>
      </c>
      <c r="X894" s="4" t="s">
        <v>99</v>
      </c>
      <c r="Y894" s="4">
        <v>232</v>
      </c>
      <c r="Z894" s="4">
        <v>331.76</v>
      </c>
    </row>
    <row r="895" spans="6:26" ht="18" customHeight="1" x14ac:dyDescent="0.3">
      <c r="F895" s="1">
        <v>2024</v>
      </c>
      <c r="G895" s="1" t="s">
        <v>12</v>
      </c>
      <c r="H895" s="1" t="s">
        <v>14</v>
      </c>
      <c r="I895" s="10" t="s">
        <v>20</v>
      </c>
      <c r="J895" s="9">
        <v>78</v>
      </c>
      <c r="K895" s="9">
        <v>4577.2</v>
      </c>
      <c r="L895" s="9">
        <v>5126.4639999999999</v>
      </c>
      <c r="M895" s="8">
        <v>915.44</v>
      </c>
      <c r="N895" s="7" t="s">
        <v>10</v>
      </c>
      <c r="P895" s="4" t="s">
        <v>98</v>
      </c>
      <c r="Q895" s="4">
        <v>2021</v>
      </c>
      <c r="R895" s="4" t="s">
        <v>43</v>
      </c>
      <c r="S895" s="4" t="s">
        <v>92</v>
      </c>
      <c r="T895" s="4" t="s">
        <v>93</v>
      </c>
      <c r="U895" s="4" t="s">
        <v>94</v>
      </c>
      <c r="V895" s="4" t="s">
        <v>95</v>
      </c>
      <c r="W895" s="4" t="s">
        <v>96</v>
      </c>
      <c r="X895" s="4" t="s">
        <v>99</v>
      </c>
      <c r="Y895" s="4">
        <v>160</v>
      </c>
      <c r="Z895" s="4">
        <v>228.8</v>
      </c>
    </row>
    <row r="896" spans="6:26" ht="18" customHeight="1" x14ac:dyDescent="0.3">
      <c r="F896" s="1">
        <v>2024</v>
      </c>
      <c r="G896" s="1" t="s">
        <v>12</v>
      </c>
      <c r="H896" s="1" t="s">
        <v>14</v>
      </c>
      <c r="I896" s="10" t="s">
        <v>19</v>
      </c>
      <c r="J896" s="9">
        <v>76</v>
      </c>
      <c r="K896" s="9">
        <v>4576.8999999999996</v>
      </c>
      <c r="L896" s="9">
        <v>5126.1279999999997</v>
      </c>
      <c r="M896" s="8">
        <v>915.38</v>
      </c>
      <c r="N896" s="7" t="s">
        <v>10</v>
      </c>
      <c r="P896" s="4" t="s">
        <v>91</v>
      </c>
      <c r="Q896" s="4">
        <v>2021</v>
      </c>
      <c r="R896" s="4" t="s">
        <v>43</v>
      </c>
      <c r="S896" s="4" t="s">
        <v>92</v>
      </c>
      <c r="T896" s="4" t="s">
        <v>93</v>
      </c>
      <c r="U896" s="4" t="s">
        <v>94</v>
      </c>
      <c r="V896" s="4" t="s">
        <v>95</v>
      </c>
      <c r="W896" s="4" t="s">
        <v>96</v>
      </c>
      <c r="X896" s="4" t="s">
        <v>97</v>
      </c>
      <c r="Y896" s="4">
        <v>210</v>
      </c>
      <c r="Z896" s="4">
        <v>526.24</v>
      </c>
    </row>
    <row r="897" spans="6:26" ht="18" customHeight="1" x14ac:dyDescent="0.3">
      <c r="F897" s="1">
        <v>2024</v>
      </c>
      <c r="G897" s="1" t="s">
        <v>12</v>
      </c>
      <c r="H897" s="1" t="s">
        <v>14</v>
      </c>
      <c r="I897" s="10" t="s">
        <v>18</v>
      </c>
      <c r="J897" s="9">
        <v>46</v>
      </c>
      <c r="K897" s="9">
        <v>200</v>
      </c>
      <c r="L897" s="9">
        <v>224</v>
      </c>
      <c r="M897" s="8">
        <v>40</v>
      </c>
      <c r="N897" s="7" t="s">
        <v>10</v>
      </c>
      <c r="P897" s="4" t="s">
        <v>98</v>
      </c>
      <c r="Q897" s="4">
        <v>2021</v>
      </c>
      <c r="R897" s="4" t="s">
        <v>43</v>
      </c>
      <c r="S897" s="4" t="s">
        <v>92</v>
      </c>
      <c r="T897" s="4" t="s">
        <v>93</v>
      </c>
      <c r="U897" s="4" t="s">
        <v>94</v>
      </c>
      <c r="V897" s="4" t="s">
        <v>95</v>
      </c>
      <c r="W897" s="4" t="s">
        <v>96</v>
      </c>
      <c r="X897" s="4" t="s">
        <v>97</v>
      </c>
      <c r="Y897" s="4">
        <v>204</v>
      </c>
      <c r="Z897" s="4">
        <v>526.24</v>
      </c>
    </row>
    <row r="898" spans="6:26" ht="18" customHeight="1" x14ac:dyDescent="0.3">
      <c r="F898" s="1">
        <v>2024</v>
      </c>
      <c r="G898" s="1" t="s">
        <v>12</v>
      </c>
      <c r="H898" s="1" t="s">
        <v>14</v>
      </c>
      <c r="I898" s="10" t="s">
        <v>17</v>
      </c>
      <c r="J898" s="9">
        <v>34</v>
      </c>
      <c r="K898" s="9">
        <v>4576.8</v>
      </c>
      <c r="L898" s="9">
        <v>5126.0160000000005</v>
      </c>
      <c r="M898" s="8">
        <v>915.36000000000013</v>
      </c>
      <c r="N898" s="7" t="s">
        <v>10</v>
      </c>
      <c r="P898" s="4" t="s">
        <v>100</v>
      </c>
      <c r="Q898" s="4">
        <v>2021</v>
      </c>
      <c r="R898" s="4" t="s">
        <v>43</v>
      </c>
      <c r="S898" s="4" t="s">
        <v>92</v>
      </c>
      <c r="T898" s="4" t="s">
        <v>93</v>
      </c>
      <c r="U898" s="4" t="s">
        <v>94</v>
      </c>
      <c r="V898" s="4" t="s">
        <v>95</v>
      </c>
      <c r="W898" s="4" t="s">
        <v>96</v>
      </c>
      <c r="X898" s="4" t="s">
        <v>97</v>
      </c>
      <c r="Y898" s="4">
        <v>198</v>
      </c>
      <c r="Z898" s="4">
        <v>526.24</v>
      </c>
    </row>
    <row r="899" spans="6:26" ht="18" customHeight="1" x14ac:dyDescent="0.3">
      <c r="F899" s="1">
        <v>2024</v>
      </c>
      <c r="G899" s="1" t="s">
        <v>12</v>
      </c>
      <c r="H899" s="1" t="s">
        <v>16</v>
      </c>
      <c r="I899" s="11" t="s">
        <v>15</v>
      </c>
      <c r="J899" s="8">
        <v>7</v>
      </c>
      <c r="K899" s="8">
        <v>200</v>
      </c>
      <c r="L899" s="8">
        <v>224</v>
      </c>
      <c r="M899" s="8">
        <v>40</v>
      </c>
      <c r="N899" s="7" t="s">
        <v>10</v>
      </c>
      <c r="P899" s="4" t="s">
        <v>91</v>
      </c>
      <c r="Q899" s="4">
        <v>2021</v>
      </c>
      <c r="R899" s="4" t="s">
        <v>43</v>
      </c>
      <c r="S899" s="4" t="s">
        <v>92</v>
      </c>
      <c r="T899" s="4" t="s">
        <v>93</v>
      </c>
      <c r="U899" s="4" t="s">
        <v>94</v>
      </c>
      <c r="V899" s="4" t="s">
        <v>95</v>
      </c>
      <c r="W899" s="4" t="s">
        <v>96</v>
      </c>
      <c r="X899" s="4" t="s">
        <v>99</v>
      </c>
      <c r="Y899" s="4">
        <v>685</v>
      </c>
      <c r="Z899" s="4">
        <v>979.55</v>
      </c>
    </row>
    <row r="900" spans="6:26" ht="18" customHeight="1" x14ac:dyDescent="0.3">
      <c r="F900" s="1">
        <v>2024</v>
      </c>
      <c r="G900" s="1" t="s">
        <v>12</v>
      </c>
      <c r="H900" s="1" t="s">
        <v>14</v>
      </c>
      <c r="I900" s="10" t="s">
        <v>13</v>
      </c>
      <c r="J900" s="9">
        <v>3</v>
      </c>
      <c r="K900" s="9">
        <v>4577.3</v>
      </c>
      <c r="L900" s="9">
        <v>5126.576</v>
      </c>
      <c r="M900" s="8">
        <v>915.46</v>
      </c>
      <c r="N900" s="7" t="s">
        <v>10</v>
      </c>
      <c r="P900" s="4" t="s">
        <v>91</v>
      </c>
      <c r="Q900" s="4">
        <v>2021</v>
      </c>
      <c r="R900" s="4" t="s">
        <v>43</v>
      </c>
      <c r="S900" s="4" t="s">
        <v>92</v>
      </c>
      <c r="T900" s="4" t="s">
        <v>93</v>
      </c>
      <c r="U900" s="4" t="s">
        <v>94</v>
      </c>
      <c r="V900" s="4" t="s">
        <v>95</v>
      </c>
      <c r="W900" s="4" t="s">
        <v>96</v>
      </c>
      <c r="X900" s="4" t="s">
        <v>99</v>
      </c>
      <c r="Y900" s="4">
        <v>718</v>
      </c>
      <c r="Z900" s="4">
        <v>1026.74</v>
      </c>
    </row>
    <row r="901" spans="6:26" ht="18" customHeight="1" x14ac:dyDescent="0.3">
      <c r="F901" s="1">
        <v>2024</v>
      </c>
      <c r="G901" s="1" t="s">
        <v>12</v>
      </c>
      <c r="H901" s="1" t="s">
        <v>11</v>
      </c>
      <c r="I901" s="10" t="s">
        <v>11</v>
      </c>
      <c r="J901" s="9">
        <v>2</v>
      </c>
      <c r="K901" s="9">
        <v>6600</v>
      </c>
      <c r="L901" s="9">
        <v>7392</v>
      </c>
      <c r="M901" s="8">
        <v>1320</v>
      </c>
      <c r="N901" s="7" t="s">
        <v>10</v>
      </c>
      <c r="P901" s="4" t="s">
        <v>98</v>
      </c>
      <c r="Q901" s="4">
        <v>2021</v>
      </c>
      <c r="R901" s="4" t="s">
        <v>43</v>
      </c>
      <c r="S901" s="4" t="s">
        <v>92</v>
      </c>
      <c r="T901" s="4" t="s">
        <v>93</v>
      </c>
      <c r="U901" s="4" t="s">
        <v>94</v>
      </c>
      <c r="V901" s="4" t="s">
        <v>95</v>
      </c>
      <c r="W901" s="4" t="s">
        <v>96</v>
      </c>
      <c r="X901" s="4" t="s">
        <v>99</v>
      </c>
      <c r="Y901" s="4">
        <v>771</v>
      </c>
      <c r="Z901" s="4">
        <v>1102.53</v>
      </c>
    </row>
    <row r="902" spans="6:26" ht="18" customHeight="1" x14ac:dyDescent="0.3">
      <c r="P902" s="4" t="s">
        <v>98</v>
      </c>
      <c r="Q902" s="4">
        <v>2021</v>
      </c>
      <c r="R902" s="4" t="s">
        <v>43</v>
      </c>
      <c r="S902" s="4" t="s">
        <v>92</v>
      </c>
      <c r="T902" s="4" t="s">
        <v>93</v>
      </c>
      <c r="U902" s="4" t="s">
        <v>94</v>
      </c>
      <c r="V902" s="4" t="s">
        <v>95</v>
      </c>
      <c r="W902" s="4" t="s">
        <v>96</v>
      </c>
      <c r="X902" s="4" t="s">
        <v>97</v>
      </c>
      <c r="Y902" s="4">
        <v>207</v>
      </c>
      <c r="Z902" s="4">
        <v>296.01</v>
      </c>
    </row>
    <row r="903" spans="6:26" ht="18" customHeight="1" x14ac:dyDescent="0.3">
      <c r="P903" s="4" t="s">
        <v>91</v>
      </c>
      <c r="Q903" s="4">
        <v>2021</v>
      </c>
      <c r="R903" s="4" t="s">
        <v>43</v>
      </c>
      <c r="S903" s="4" t="s">
        <v>92</v>
      </c>
      <c r="T903" s="4" t="s">
        <v>93</v>
      </c>
      <c r="U903" s="4" t="s">
        <v>94</v>
      </c>
      <c r="V903" s="4" t="s">
        <v>95</v>
      </c>
      <c r="W903" s="4" t="s">
        <v>96</v>
      </c>
      <c r="X903" s="4" t="s">
        <v>97</v>
      </c>
      <c r="Y903" s="4">
        <v>201</v>
      </c>
      <c r="Z903" s="4">
        <v>287.43</v>
      </c>
    </row>
    <row r="904" spans="6:26" ht="18" customHeight="1" x14ac:dyDescent="0.3">
      <c r="P904" s="4" t="s">
        <v>91</v>
      </c>
      <c r="Q904" s="4">
        <v>2021</v>
      </c>
      <c r="R904" s="4" t="s">
        <v>43</v>
      </c>
      <c r="S904" s="4" t="s">
        <v>92</v>
      </c>
      <c r="T904" s="4" t="s">
        <v>93</v>
      </c>
      <c r="U904" s="4" t="s">
        <v>94</v>
      </c>
      <c r="V904" s="4" t="s">
        <v>95</v>
      </c>
      <c r="W904" s="4" t="s">
        <v>96</v>
      </c>
      <c r="X904" s="4" t="s">
        <v>97</v>
      </c>
      <c r="Y904" s="4">
        <v>195</v>
      </c>
      <c r="Z904" s="4">
        <v>278.85000000000002</v>
      </c>
    </row>
    <row r="905" spans="6:26" ht="18" customHeight="1" x14ac:dyDescent="0.3">
      <c r="P905" s="4" t="s">
        <v>98</v>
      </c>
      <c r="Q905" s="4">
        <v>2021</v>
      </c>
      <c r="R905" s="4" t="s">
        <v>43</v>
      </c>
      <c r="S905" s="4" t="s">
        <v>92</v>
      </c>
      <c r="T905" s="4" t="s">
        <v>93</v>
      </c>
      <c r="U905" s="4" t="s">
        <v>94</v>
      </c>
      <c r="V905" s="4" t="s">
        <v>95</v>
      </c>
      <c r="W905" s="4" t="s">
        <v>96</v>
      </c>
      <c r="X905" s="4" t="s">
        <v>99</v>
      </c>
      <c r="Y905" s="4">
        <v>189</v>
      </c>
      <c r="Z905" s="4">
        <v>270.27</v>
      </c>
    </row>
    <row r="906" spans="6:26" ht="18" customHeight="1" x14ac:dyDescent="0.3">
      <c r="P906" s="4" t="s">
        <v>91</v>
      </c>
      <c r="Q906" s="4">
        <v>2021</v>
      </c>
      <c r="R906" s="4" t="s">
        <v>43</v>
      </c>
      <c r="S906" s="4" t="s">
        <v>92</v>
      </c>
      <c r="T906" s="4" t="s">
        <v>93</v>
      </c>
      <c r="U906" s="4" t="s">
        <v>94</v>
      </c>
      <c r="V906" s="4" t="s">
        <v>95</v>
      </c>
      <c r="W906" s="4" t="s">
        <v>96</v>
      </c>
      <c r="X906" s="4" t="s">
        <v>99</v>
      </c>
      <c r="Y906" s="4">
        <v>757</v>
      </c>
      <c r="Z906" s="4">
        <v>526.24</v>
      </c>
    </row>
    <row r="907" spans="6:26" ht="18" customHeight="1" x14ac:dyDescent="0.3">
      <c r="P907" s="4" t="s">
        <v>91</v>
      </c>
      <c r="Q907" s="4">
        <v>2021</v>
      </c>
      <c r="R907" s="4" t="s">
        <v>43</v>
      </c>
      <c r="S907" s="4" t="s">
        <v>92</v>
      </c>
      <c r="T907" s="4" t="s">
        <v>93</v>
      </c>
      <c r="U907" s="4" t="s">
        <v>94</v>
      </c>
      <c r="V907" s="4" t="s">
        <v>95</v>
      </c>
      <c r="W907" s="4" t="s">
        <v>96</v>
      </c>
      <c r="X907" s="4" t="s">
        <v>99</v>
      </c>
      <c r="Y907" s="4">
        <v>811</v>
      </c>
      <c r="Z907" s="4">
        <v>526.24</v>
      </c>
    </row>
    <row r="908" spans="6:26" ht="18" customHeight="1" x14ac:dyDescent="0.3">
      <c r="P908" s="4" t="s">
        <v>98</v>
      </c>
      <c r="Q908" s="4">
        <v>2021</v>
      </c>
      <c r="R908" s="4" t="s">
        <v>43</v>
      </c>
      <c r="S908" s="4" t="s">
        <v>92</v>
      </c>
      <c r="T908" s="4" t="s">
        <v>93</v>
      </c>
      <c r="U908" s="4" t="s">
        <v>94</v>
      </c>
      <c r="V908" s="4" t="s">
        <v>95</v>
      </c>
      <c r="W908" s="4" t="s">
        <v>96</v>
      </c>
      <c r="X908" s="4" t="s">
        <v>99</v>
      </c>
      <c r="Y908" s="4">
        <v>187</v>
      </c>
      <c r="Z908" s="4">
        <v>267.40999999999997</v>
      </c>
    </row>
    <row r="909" spans="6:26" ht="18" customHeight="1" x14ac:dyDescent="0.3">
      <c r="P909" s="4" t="s">
        <v>98</v>
      </c>
      <c r="Q909" s="4">
        <v>2021</v>
      </c>
      <c r="R909" s="4" t="s">
        <v>43</v>
      </c>
      <c r="S909" s="4" t="s">
        <v>92</v>
      </c>
      <c r="T909" s="4" t="s">
        <v>93</v>
      </c>
      <c r="U909" s="4" t="s">
        <v>94</v>
      </c>
      <c r="V909" s="4" t="s">
        <v>95</v>
      </c>
      <c r="W909" s="4" t="s">
        <v>96</v>
      </c>
      <c r="X909" s="4" t="s">
        <v>99</v>
      </c>
      <c r="Y909" s="4">
        <v>235</v>
      </c>
      <c r="Z909" s="4">
        <v>336.05</v>
      </c>
    </row>
    <row r="910" spans="6:26" ht="18" customHeight="1" x14ac:dyDescent="0.3">
      <c r="P910" s="4" t="s">
        <v>100</v>
      </c>
      <c r="Q910" s="4">
        <v>2021</v>
      </c>
      <c r="R910" s="4" t="s">
        <v>43</v>
      </c>
      <c r="S910" s="4" t="s">
        <v>92</v>
      </c>
      <c r="T910" s="4" t="s">
        <v>93</v>
      </c>
      <c r="U910" s="4" t="s">
        <v>94</v>
      </c>
      <c r="V910" s="4" t="s">
        <v>95</v>
      </c>
      <c r="W910" s="4" t="s">
        <v>96</v>
      </c>
      <c r="X910" s="4" t="s">
        <v>99</v>
      </c>
      <c r="Y910" s="4">
        <v>163</v>
      </c>
      <c r="Z910" s="4">
        <v>233.09</v>
      </c>
    </row>
    <row r="911" spans="6:26" ht="18" customHeight="1" x14ac:dyDescent="0.3">
      <c r="P911" s="4" t="s">
        <v>101</v>
      </c>
      <c r="Q911" s="4">
        <v>2021</v>
      </c>
      <c r="R911" s="4" t="s">
        <v>43</v>
      </c>
      <c r="S911" s="4" t="s">
        <v>92</v>
      </c>
      <c r="T911" s="4" t="s">
        <v>93</v>
      </c>
      <c r="U911" s="4" t="s">
        <v>94</v>
      </c>
      <c r="V911" s="4" t="s">
        <v>95</v>
      </c>
      <c r="W911" s="4" t="s">
        <v>96</v>
      </c>
      <c r="X911" s="4" t="s">
        <v>97</v>
      </c>
      <c r="Y911" s="4">
        <v>209</v>
      </c>
      <c r="Z911" s="4">
        <v>298.87</v>
      </c>
    </row>
    <row r="912" spans="6:26" ht="18" customHeight="1" x14ac:dyDescent="0.3">
      <c r="P912" s="4" t="s">
        <v>98</v>
      </c>
      <c r="Q912" s="4">
        <v>2021</v>
      </c>
      <c r="R912" s="4" t="s">
        <v>43</v>
      </c>
      <c r="S912" s="4" t="s">
        <v>92</v>
      </c>
      <c r="T912" s="4" t="s">
        <v>93</v>
      </c>
      <c r="U912" s="4" t="s">
        <v>94</v>
      </c>
      <c r="V912" s="4" t="s">
        <v>95</v>
      </c>
      <c r="W912" s="4" t="s">
        <v>96</v>
      </c>
      <c r="X912" s="4" t="s">
        <v>97</v>
      </c>
      <c r="Y912" s="4">
        <v>203</v>
      </c>
      <c r="Z912" s="4">
        <v>290.28999999999996</v>
      </c>
    </row>
    <row r="913" spans="16:26" ht="18" customHeight="1" x14ac:dyDescent="0.3">
      <c r="P913" s="4" t="s">
        <v>91</v>
      </c>
      <c r="Q913" s="4">
        <v>2021</v>
      </c>
      <c r="R913" s="4" t="s">
        <v>43</v>
      </c>
      <c r="S913" s="4" t="s">
        <v>92</v>
      </c>
      <c r="T913" s="4" t="s">
        <v>93</v>
      </c>
      <c r="U913" s="4" t="s">
        <v>94</v>
      </c>
      <c r="V913" s="4" t="s">
        <v>95</v>
      </c>
      <c r="W913" s="4" t="s">
        <v>96</v>
      </c>
      <c r="X913" s="4" t="s">
        <v>97</v>
      </c>
      <c r="Y913" s="4">
        <v>197</v>
      </c>
      <c r="Z913" s="4">
        <v>281.70999999999998</v>
      </c>
    </row>
    <row r="914" spans="16:26" ht="18" customHeight="1" x14ac:dyDescent="0.3">
      <c r="P914" s="4" t="s">
        <v>100</v>
      </c>
      <c r="Q914" s="4">
        <v>2021</v>
      </c>
      <c r="R914" s="4" t="s">
        <v>43</v>
      </c>
      <c r="S914" s="4" t="s">
        <v>92</v>
      </c>
      <c r="T914" s="4" t="s">
        <v>93</v>
      </c>
      <c r="U914" s="4" t="s">
        <v>94</v>
      </c>
      <c r="V914" s="4" t="s">
        <v>95</v>
      </c>
      <c r="W914" s="4" t="s">
        <v>96</v>
      </c>
      <c r="X914" s="4" t="s">
        <v>99</v>
      </c>
      <c r="Y914" s="4">
        <v>233</v>
      </c>
      <c r="Z914" s="4">
        <v>333.19</v>
      </c>
    </row>
    <row r="915" spans="16:26" ht="18" customHeight="1" x14ac:dyDescent="0.3">
      <c r="P915" s="4" t="s">
        <v>100</v>
      </c>
      <c r="Q915" s="4">
        <v>2021</v>
      </c>
      <c r="R915" s="4" t="s">
        <v>43</v>
      </c>
      <c r="S915" s="4" t="s">
        <v>92</v>
      </c>
      <c r="T915" s="4" t="s">
        <v>93</v>
      </c>
      <c r="U915" s="4" t="s">
        <v>94</v>
      </c>
      <c r="V915" s="4" t="s">
        <v>95</v>
      </c>
      <c r="W915" s="4" t="s">
        <v>96</v>
      </c>
      <c r="X915" s="4" t="s">
        <v>99</v>
      </c>
      <c r="Y915" s="4">
        <v>780</v>
      </c>
      <c r="Z915" s="4">
        <v>1115.4000000000001</v>
      </c>
    </row>
    <row r="916" spans="16:26" ht="18" customHeight="1" x14ac:dyDescent="0.3">
      <c r="P916" s="4" t="s">
        <v>91</v>
      </c>
      <c r="Q916" s="4">
        <v>2021</v>
      </c>
      <c r="R916" s="4" t="s">
        <v>37</v>
      </c>
      <c r="S916" s="4" t="s">
        <v>92</v>
      </c>
      <c r="T916" s="4" t="s">
        <v>93</v>
      </c>
      <c r="U916" s="4" t="s">
        <v>94</v>
      </c>
      <c r="V916" s="4" t="s">
        <v>95</v>
      </c>
      <c r="W916" s="4" t="s">
        <v>96</v>
      </c>
      <c r="X916" s="4" t="s">
        <v>97</v>
      </c>
      <c r="Y916" s="4">
        <v>356</v>
      </c>
      <c r="Z916" s="4">
        <v>509.08</v>
      </c>
    </row>
    <row r="917" spans="16:26" ht="18" customHeight="1" x14ac:dyDescent="0.3">
      <c r="P917" s="4" t="s">
        <v>91</v>
      </c>
      <c r="Q917" s="4">
        <v>2021</v>
      </c>
      <c r="R917" s="4" t="s">
        <v>37</v>
      </c>
      <c r="S917" s="4" t="s">
        <v>92</v>
      </c>
      <c r="T917" s="4" t="s">
        <v>93</v>
      </c>
      <c r="U917" s="4" t="s">
        <v>94</v>
      </c>
      <c r="V917" s="4" t="s">
        <v>95</v>
      </c>
      <c r="W917" s="4" t="s">
        <v>96</v>
      </c>
      <c r="X917" s="4" t="s">
        <v>97</v>
      </c>
      <c r="Y917" s="4">
        <v>350</v>
      </c>
      <c r="Z917" s="4">
        <v>500.5</v>
      </c>
    </row>
    <row r="918" spans="16:26" ht="18" customHeight="1" x14ac:dyDescent="0.3">
      <c r="P918" s="4" t="s">
        <v>100</v>
      </c>
      <c r="Q918" s="4">
        <v>2021</v>
      </c>
      <c r="R918" s="4" t="s">
        <v>37</v>
      </c>
      <c r="S918" s="4" t="s">
        <v>92</v>
      </c>
      <c r="T918" s="4" t="s">
        <v>93</v>
      </c>
      <c r="U918" s="4" t="s">
        <v>94</v>
      </c>
      <c r="V918" s="4" t="s">
        <v>95</v>
      </c>
      <c r="W918" s="4" t="s">
        <v>96</v>
      </c>
      <c r="X918" s="4" t="s">
        <v>99</v>
      </c>
      <c r="Y918" s="4">
        <v>158</v>
      </c>
      <c r="Z918" s="4">
        <v>214.88</v>
      </c>
    </row>
    <row r="919" spans="16:26" ht="18" customHeight="1" x14ac:dyDescent="0.3">
      <c r="P919" s="4" t="s">
        <v>98</v>
      </c>
      <c r="Q919" s="4">
        <v>2021</v>
      </c>
      <c r="R919" s="4" t="s">
        <v>37</v>
      </c>
      <c r="S919" s="4" t="s">
        <v>92</v>
      </c>
      <c r="T919" s="4" t="s">
        <v>93</v>
      </c>
      <c r="U919" s="4" t="s">
        <v>94</v>
      </c>
      <c r="V919" s="4" t="s">
        <v>95</v>
      </c>
      <c r="W919" s="4" t="s">
        <v>96</v>
      </c>
      <c r="X919" s="4" t="s">
        <v>99</v>
      </c>
      <c r="Y919" s="4">
        <v>200</v>
      </c>
      <c r="Z919" s="4">
        <v>286</v>
      </c>
    </row>
    <row r="920" spans="16:26" ht="18" customHeight="1" x14ac:dyDescent="0.3">
      <c r="P920" s="4" t="s">
        <v>98</v>
      </c>
      <c r="Q920" s="4">
        <v>2021</v>
      </c>
      <c r="R920" s="4" t="s">
        <v>37</v>
      </c>
      <c r="S920" s="4" t="s">
        <v>92</v>
      </c>
      <c r="T920" s="4" t="s">
        <v>93</v>
      </c>
      <c r="U920" s="4" t="s">
        <v>94</v>
      </c>
      <c r="V920" s="4" t="s">
        <v>95</v>
      </c>
      <c r="W920" s="4" t="s">
        <v>96</v>
      </c>
      <c r="X920" s="4" t="s">
        <v>99</v>
      </c>
      <c r="Y920" s="4">
        <v>128</v>
      </c>
      <c r="Z920" s="4">
        <v>183.04</v>
      </c>
    </row>
    <row r="921" spans="16:26" ht="18" customHeight="1" x14ac:dyDescent="0.3">
      <c r="P921" s="4" t="s">
        <v>101</v>
      </c>
      <c r="Q921" s="4">
        <v>2021</v>
      </c>
      <c r="R921" s="4" t="s">
        <v>37</v>
      </c>
      <c r="S921" s="4" t="s">
        <v>92</v>
      </c>
      <c r="T921" s="4" t="s">
        <v>93</v>
      </c>
      <c r="U921" s="4" t="s">
        <v>94</v>
      </c>
      <c r="V921" s="4" t="s">
        <v>95</v>
      </c>
      <c r="W921" s="4" t="s">
        <v>96</v>
      </c>
      <c r="X921" s="4" t="s">
        <v>99</v>
      </c>
      <c r="Y921" s="4">
        <v>154</v>
      </c>
      <c r="Z921" s="4">
        <v>220.22</v>
      </c>
    </row>
    <row r="922" spans="16:26" ht="18" customHeight="1" x14ac:dyDescent="0.3">
      <c r="P922" s="4" t="s">
        <v>98</v>
      </c>
      <c r="Q922" s="4">
        <v>2021</v>
      </c>
      <c r="R922" s="4" t="s">
        <v>37</v>
      </c>
      <c r="S922" s="4" t="s">
        <v>92</v>
      </c>
      <c r="T922" s="4" t="s">
        <v>93</v>
      </c>
      <c r="U922" s="4" t="s">
        <v>94</v>
      </c>
      <c r="V922" s="4" t="s">
        <v>95</v>
      </c>
      <c r="W922" s="4" t="s">
        <v>96</v>
      </c>
      <c r="X922" s="4" t="s">
        <v>99</v>
      </c>
      <c r="Y922" s="4">
        <v>202</v>
      </c>
      <c r="Z922" s="4">
        <v>288.86</v>
      </c>
    </row>
    <row r="923" spans="16:26" ht="18" customHeight="1" x14ac:dyDescent="0.3">
      <c r="P923" s="4" t="s">
        <v>100</v>
      </c>
      <c r="Q923" s="4">
        <v>2021</v>
      </c>
      <c r="R923" s="4" t="s">
        <v>37</v>
      </c>
      <c r="S923" s="4" t="s">
        <v>92</v>
      </c>
      <c r="T923" s="4" t="s">
        <v>93</v>
      </c>
      <c r="U923" s="4" t="s">
        <v>94</v>
      </c>
      <c r="V923" s="4" t="s">
        <v>95</v>
      </c>
      <c r="W923" s="4" t="s">
        <v>96</v>
      </c>
      <c r="X923" s="4" t="s">
        <v>99</v>
      </c>
      <c r="Y923" s="4">
        <v>130</v>
      </c>
      <c r="Z923" s="4">
        <v>185.9</v>
      </c>
    </row>
    <row r="924" spans="16:26" ht="18" customHeight="1" x14ac:dyDescent="0.3">
      <c r="P924" s="4" t="s">
        <v>98</v>
      </c>
      <c r="Q924" s="4">
        <v>2021</v>
      </c>
      <c r="R924" s="4" t="s">
        <v>37</v>
      </c>
      <c r="S924" s="4" t="s">
        <v>92</v>
      </c>
      <c r="T924" s="4" t="s">
        <v>93</v>
      </c>
      <c r="U924" s="4" t="s">
        <v>94</v>
      </c>
      <c r="V924" s="4" t="s">
        <v>95</v>
      </c>
      <c r="W924" s="4" t="s">
        <v>96</v>
      </c>
      <c r="X924" s="4" t="s">
        <v>99</v>
      </c>
      <c r="Y924" s="4">
        <v>360</v>
      </c>
      <c r="Z924" s="4">
        <v>526.24</v>
      </c>
    </row>
    <row r="925" spans="16:26" ht="18" customHeight="1" x14ac:dyDescent="0.3">
      <c r="P925" s="4" t="s">
        <v>91</v>
      </c>
      <c r="Q925" s="4">
        <v>2021</v>
      </c>
      <c r="R925" s="4" t="s">
        <v>37</v>
      </c>
      <c r="S925" s="4" t="s">
        <v>92</v>
      </c>
      <c r="T925" s="4" t="s">
        <v>93</v>
      </c>
      <c r="U925" s="4" t="s">
        <v>94</v>
      </c>
      <c r="V925" s="4" t="s">
        <v>95</v>
      </c>
      <c r="W925" s="4" t="s">
        <v>96</v>
      </c>
      <c r="X925" s="4" t="s">
        <v>99</v>
      </c>
      <c r="Y925" s="4">
        <v>354</v>
      </c>
      <c r="Z925" s="4">
        <v>526.24</v>
      </c>
    </row>
    <row r="926" spans="16:26" ht="18" customHeight="1" x14ac:dyDescent="0.3">
      <c r="P926" s="4" t="s">
        <v>91</v>
      </c>
      <c r="Q926" s="4">
        <v>2021</v>
      </c>
      <c r="R926" s="4" t="s">
        <v>37</v>
      </c>
      <c r="S926" s="4" t="s">
        <v>92</v>
      </c>
      <c r="T926" s="4" t="s">
        <v>93</v>
      </c>
      <c r="U926" s="4" t="s">
        <v>94</v>
      </c>
      <c r="V926" s="4" t="s">
        <v>95</v>
      </c>
      <c r="W926" s="4" t="s">
        <v>96</v>
      </c>
      <c r="X926" s="4" t="s">
        <v>99</v>
      </c>
      <c r="Y926" s="4">
        <v>348</v>
      </c>
      <c r="Z926" s="4">
        <v>526.24</v>
      </c>
    </row>
    <row r="927" spans="16:26" ht="18" customHeight="1" x14ac:dyDescent="0.3">
      <c r="P927" s="4" t="s">
        <v>91</v>
      </c>
      <c r="Q927" s="4">
        <v>2021</v>
      </c>
      <c r="R927" s="4" t="s">
        <v>37</v>
      </c>
      <c r="S927" s="4" t="s">
        <v>92</v>
      </c>
      <c r="T927" s="4" t="s">
        <v>93</v>
      </c>
      <c r="U927" s="4" t="s">
        <v>94</v>
      </c>
      <c r="V927" s="4" t="s">
        <v>95</v>
      </c>
      <c r="W927" s="4" t="s">
        <v>96</v>
      </c>
      <c r="X927" s="4" t="s">
        <v>99</v>
      </c>
      <c r="Y927" s="4">
        <v>690</v>
      </c>
      <c r="Z927" s="4">
        <v>986.7</v>
      </c>
    </row>
    <row r="928" spans="16:26" ht="18" customHeight="1" x14ac:dyDescent="0.3">
      <c r="P928" s="4" t="s">
        <v>98</v>
      </c>
      <c r="Q928" s="4">
        <v>2021</v>
      </c>
      <c r="R928" s="4" t="s">
        <v>37</v>
      </c>
      <c r="S928" s="4" t="s">
        <v>92</v>
      </c>
      <c r="T928" s="4" t="s">
        <v>93</v>
      </c>
      <c r="U928" s="4" t="s">
        <v>94</v>
      </c>
      <c r="V928" s="4" t="s">
        <v>95</v>
      </c>
      <c r="W928" s="4" t="s">
        <v>96</v>
      </c>
      <c r="X928" s="4" t="s">
        <v>99</v>
      </c>
      <c r="Y928" s="4">
        <v>723</v>
      </c>
      <c r="Z928" s="4">
        <v>1033.8899999999999</v>
      </c>
    </row>
    <row r="929" spans="16:26" ht="18" customHeight="1" x14ac:dyDescent="0.3">
      <c r="P929" s="4" t="s">
        <v>98</v>
      </c>
      <c r="Q929" s="4">
        <v>2021</v>
      </c>
      <c r="R929" s="4" t="s">
        <v>37</v>
      </c>
      <c r="S929" s="4" t="s">
        <v>92</v>
      </c>
      <c r="T929" s="4" t="s">
        <v>93</v>
      </c>
      <c r="U929" s="4" t="s">
        <v>94</v>
      </c>
      <c r="V929" s="4" t="s">
        <v>95</v>
      </c>
      <c r="W929" s="4" t="s">
        <v>96</v>
      </c>
      <c r="X929" s="4" t="s">
        <v>99</v>
      </c>
      <c r="Y929" s="4">
        <v>357</v>
      </c>
      <c r="Z929" s="4">
        <v>510.51</v>
      </c>
    </row>
    <row r="930" spans="16:26" ht="18" customHeight="1" x14ac:dyDescent="0.3">
      <c r="P930" s="4" t="s">
        <v>98</v>
      </c>
      <c r="Q930" s="4">
        <v>2021</v>
      </c>
      <c r="R930" s="4" t="s">
        <v>37</v>
      </c>
      <c r="S930" s="4" t="s">
        <v>92</v>
      </c>
      <c r="T930" s="4" t="s">
        <v>93</v>
      </c>
      <c r="U930" s="4" t="s">
        <v>94</v>
      </c>
      <c r="V930" s="4" t="s">
        <v>95</v>
      </c>
      <c r="W930" s="4" t="s">
        <v>96</v>
      </c>
      <c r="X930" s="4" t="s">
        <v>99</v>
      </c>
      <c r="Y930" s="4">
        <v>351</v>
      </c>
      <c r="Z930" s="4">
        <v>501.93</v>
      </c>
    </row>
    <row r="931" spans="16:26" ht="18" customHeight="1" x14ac:dyDescent="0.3">
      <c r="P931" s="4" t="s">
        <v>98</v>
      </c>
      <c r="Q931" s="4">
        <v>2021</v>
      </c>
      <c r="R931" s="4" t="s">
        <v>37</v>
      </c>
      <c r="S931" s="4" t="s">
        <v>92</v>
      </c>
      <c r="T931" s="4" t="s">
        <v>93</v>
      </c>
      <c r="U931" s="4" t="s">
        <v>94</v>
      </c>
      <c r="V931" s="4" t="s">
        <v>95</v>
      </c>
      <c r="W931" s="4" t="s">
        <v>96</v>
      </c>
      <c r="X931" s="4" t="s">
        <v>99</v>
      </c>
      <c r="Y931" s="4">
        <v>345</v>
      </c>
      <c r="Z931" s="4">
        <v>493.35</v>
      </c>
    </row>
    <row r="932" spans="16:26" ht="18" customHeight="1" x14ac:dyDescent="0.3">
      <c r="P932" s="4" t="s">
        <v>91</v>
      </c>
      <c r="Q932" s="4">
        <v>2021</v>
      </c>
      <c r="R932" s="4" t="s">
        <v>37</v>
      </c>
      <c r="S932" s="4" t="s">
        <v>92</v>
      </c>
      <c r="T932" s="4" t="s">
        <v>93</v>
      </c>
      <c r="U932" s="4" t="s">
        <v>94</v>
      </c>
      <c r="V932" s="4" t="s">
        <v>95</v>
      </c>
      <c r="W932" s="4" t="s">
        <v>96</v>
      </c>
      <c r="X932" s="4" t="s">
        <v>99</v>
      </c>
      <c r="Y932" s="4">
        <v>763</v>
      </c>
      <c r="Z932" s="4">
        <v>526.24</v>
      </c>
    </row>
    <row r="933" spans="16:26" ht="18" customHeight="1" x14ac:dyDescent="0.3">
      <c r="P933" s="4" t="s">
        <v>91</v>
      </c>
      <c r="Q933" s="4">
        <v>2021</v>
      </c>
      <c r="R933" s="4" t="s">
        <v>37</v>
      </c>
      <c r="S933" s="4" t="s">
        <v>92</v>
      </c>
      <c r="T933" s="4" t="s">
        <v>93</v>
      </c>
      <c r="U933" s="4" t="s">
        <v>94</v>
      </c>
      <c r="V933" s="4" t="s">
        <v>95</v>
      </c>
      <c r="W933" s="4" t="s">
        <v>96</v>
      </c>
      <c r="X933" s="4" t="s">
        <v>99</v>
      </c>
      <c r="Y933" s="4">
        <v>816</v>
      </c>
      <c r="Z933" s="4">
        <v>526.24</v>
      </c>
    </row>
    <row r="934" spans="16:26" ht="18" customHeight="1" x14ac:dyDescent="0.3">
      <c r="P934" s="4" t="s">
        <v>100</v>
      </c>
      <c r="Q934" s="4">
        <v>2021</v>
      </c>
      <c r="R934" s="4" t="s">
        <v>37</v>
      </c>
      <c r="S934" s="4" t="s">
        <v>92</v>
      </c>
      <c r="T934" s="4" t="s">
        <v>93</v>
      </c>
      <c r="U934" s="4" t="s">
        <v>94</v>
      </c>
      <c r="V934" s="4" t="s">
        <v>95</v>
      </c>
      <c r="W934" s="4" t="s">
        <v>96</v>
      </c>
      <c r="X934" s="4" t="s">
        <v>99</v>
      </c>
      <c r="Y934" s="4">
        <v>157</v>
      </c>
      <c r="Z934" s="4">
        <v>224.51</v>
      </c>
    </row>
    <row r="935" spans="16:26" ht="18" customHeight="1" x14ac:dyDescent="0.3">
      <c r="P935" s="4" t="s">
        <v>98</v>
      </c>
      <c r="Q935" s="4">
        <v>2021</v>
      </c>
      <c r="R935" s="4" t="s">
        <v>37</v>
      </c>
      <c r="S935" s="4" t="s">
        <v>92</v>
      </c>
      <c r="T935" s="4" t="s">
        <v>93</v>
      </c>
      <c r="U935" s="4" t="s">
        <v>94</v>
      </c>
      <c r="V935" s="4" t="s">
        <v>95</v>
      </c>
      <c r="W935" s="4" t="s">
        <v>96</v>
      </c>
      <c r="X935" s="4" t="s">
        <v>99</v>
      </c>
      <c r="Y935" s="4">
        <v>205</v>
      </c>
      <c r="Z935" s="4">
        <v>293.14999999999998</v>
      </c>
    </row>
    <row r="936" spans="16:26" ht="18" customHeight="1" x14ac:dyDescent="0.3">
      <c r="P936" s="4" t="s">
        <v>101</v>
      </c>
      <c r="Q936" s="4">
        <v>2021</v>
      </c>
      <c r="R936" s="4" t="s">
        <v>37</v>
      </c>
      <c r="S936" s="4" t="s">
        <v>92</v>
      </c>
      <c r="T936" s="4" t="s">
        <v>93</v>
      </c>
      <c r="U936" s="4" t="s">
        <v>94</v>
      </c>
      <c r="V936" s="4" t="s">
        <v>95</v>
      </c>
      <c r="W936" s="4" t="s">
        <v>96</v>
      </c>
      <c r="X936" s="4" t="s">
        <v>99</v>
      </c>
      <c r="Y936" s="4">
        <v>127</v>
      </c>
      <c r="Z936" s="4">
        <v>181.61</v>
      </c>
    </row>
    <row r="937" spans="16:26" ht="18" customHeight="1" x14ac:dyDescent="0.3">
      <c r="P937" s="4" t="s">
        <v>91</v>
      </c>
      <c r="Q937" s="4">
        <v>2021</v>
      </c>
      <c r="R937" s="4" t="s">
        <v>37</v>
      </c>
      <c r="S937" s="4" t="s">
        <v>92</v>
      </c>
      <c r="T937" s="4" t="s">
        <v>93</v>
      </c>
      <c r="U937" s="4" t="s">
        <v>94</v>
      </c>
      <c r="V937" s="4" t="s">
        <v>95</v>
      </c>
      <c r="W937" s="4" t="s">
        <v>96</v>
      </c>
      <c r="X937" s="4" t="s">
        <v>97</v>
      </c>
      <c r="Y937" s="4">
        <v>359</v>
      </c>
      <c r="Z937" s="4">
        <v>513.37</v>
      </c>
    </row>
    <row r="938" spans="16:26" ht="18" customHeight="1" x14ac:dyDescent="0.3">
      <c r="P938" s="4" t="s">
        <v>91</v>
      </c>
      <c r="Q938" s="4">
        <v>2021</v>
      </c>
      <c r="R938" s="4" t="s">
        <v>37</v>
      </c>
      <c r="S938" s="4" t="s">
        <v>92</v>
      </c>
      <c r="T938" s="4" t="s">
        <v>93</v>
      </c>
      <c r="U938" s="4" t="s">
        <v>94</v>
      </c>
      <c r="V938" s="4" t="s">
        <v>95</v>
      </c>
      <c r="W938" s="4" t="s">
        <v>96</v>
      </c>
      <c r="X938" s="4" t="s">
        <v>97</v>
      </c>
      <c r="Y938" s="4">
        <v>353</v>
      </c>
      <c r="Z938" s="4">
        <v>504.78999999999996</v>
      </c>
    </row>
    <row r="939" spans="16:26" ht="18" customHeight="1" x14ac:dyDescent="0.3">
      <c r="P939" s="4" t="s">
        <v>102</v>
      </c>
      <c r="Q939" s="4">
        <v>2021</v>
      </c>
      <c r="R939" s="4" t="s">
        <v>37</v>
      </c>
      <c r="S939" s="4" t="s">
        <v>92</v>
      </c>
      <c r="T939" s="4" t="s">
        <v>93</v>
      </c>
      <c r="U939" s="4" t="s">
        <v>94</v>
      </c>
      <c r="V939" s="4" t="s">
        <v>95</v>
      </c>
      <c r="W939" s="4" t="s">
        <v>96</v>
      </c>
      <c r="X939" s="4" t="s">
        <v>97</v>
      </c>
      <c r="Y939" s="4">
        <v>347</v>
      </c>
      <c r="Z939" s="4">
        <v>496.21000000000004</v>
      </c>
    </row>
    <row r="940" spans="16:26" ht="18" customHeight="1" x14ac:dyDescent="0.3">
      <c r="P940" s="4" t="s">
        <v>98</v>
      </c>
      <c r="Q940" s="4">
        <v>2021</v>
      </c>
      <c r="R940" s="4" t="s">
        <v>37</v>
      </c>
      <c r="S940" s="4" t="s">
        <v>92</v>
      </c>
      <c r="T940" s="4" t="s">
        <v>93</v>
      </c>
      <c r="U940" s="4" t="s">
        <v>94</v>
      </c>
      <c r="V940" s="4" t="s">
        <v>95</v>
      </c>
      <c r="W940" s="4" t="s">
        <v>96</v>
      </c>
      <c r="X940" s="4" t="s">
        <v>99</v>
      </c>
      <c r="Y940" s="4">
        <v>155</v>
      </c>
      <c r="Z940" s="4">
        <v>221.65</v>
      </c>
    </row>
    <row r="941" spans="16:26" ht="18" customHeight="1" x14ac:dyDescent="0.3">
      <c r="P941" s="4" t="s">
        <v>91</v>
      </c>
      <c r="Q941" s="4">
        <v>2021</v>
      </c>
      <c r="R941" s="4" t="s">
        <v>37</v>
      </c>
      <c r="S941" s="4" t="s">
        <v>92</v>
      </c>
      <c r="T941" s="4" t="s">
        <v>93</v>
      </c>
      <c r="U941" s="4" t="s">
        <v>94</v>
      </c>
      <c r="V941" s="4" t="s">
        <v>95</v>
      </c>
      <c r="W941" s="4" t="s">
        <v>96</v>
      </c>
      <c r="X941" s="4" t="s">
        <v>99</v>
      </c>
      <c r="Y941" s="4">
        <v>203</v>
      </c>
      <c r="Z941" s="4">
        <v>290.28999999999996</v>
      </c>
    </row>
    <row r="942" spans="16:26" ht="18" customHeight="1" x14ac:dyDescent="0.3">
      <c r="P942" s="4" t="s">
        <v>100</v>
      </c>
      <c r="Q942" s="4">
        <v>2021</v>
      </c>
      <c r="R942" s="4" t="s">
        <v>37</v>
      </c>
      <c r="S942" s="4" t="s">
        <v>92</v>
      </c>
      <c r="T942" s="4" t="s">
        <v>93</v>
      </c>
      <c r="U942" s="4" t="s">
        <v>94</v>
      </c>
      <c r="V942" s="4" t="s">
        <v>95</v>
      </c>
      <c r="W942" s="4" t="s">
        <v>96</v>
      </c>
      <c r="X942" s="4" t="s">
        <v>99</v>
      </c>
      <c r="Y942" s="4">
        <v>785</v>
      </c>
      <c r="Z942" s="4">
        <v>1122.55</v>
      </c>
    </row>
    <row r="943" spans="16:26" ht="18" customHeight="1" x14ac:dyDescent="0.3">
      <c r="P943" s="4" t="s">
        <v>98</v>
      </c>
      <c r="Q943" s="4">
        <v>2021</v>
      </c>
      <c r="R943" s="4" t="s">
        <v>38</v>
      </c>
      <c r="S943" s="4" t="s">
        <v>92</v>
      </c>
      <c r="T943" s="4" t="s">
        <v>93</v>
      </c>
      <c r="U943" s="4" t="s">
        <v>94</v>
      </c>
      <c r="V943" s="4" t="s">
        <v>95</v>
      </c>
      <c r="W943" s="4" t="s">
        <v>96</v>
      </c>
      <c r="X943" s="4" t="s">
        <v>97</v>
      </c>
      <c r="Y943" s="4">
        <v>128</v>
      </c>
      <c r="Z943" s="4">
        <v>526.24</v>
      </c>
    </row>
    <row r="944" spans="16:26" ht="18" customHeight="1" x14ac:dyDescent="0.3">
      <c r="P944" s="4" t="s">
        <v>100</v>
      </c>
      <c r="Q944" s="4">
        <v>2021</v>
      </c>
      <c r="R944" s="4" t="s">
        <v>38</v>
      </c>
      <c r="S944" s="4" t="s">
        <v>92</v>
      </c>
      <c r="T944" s="4" t="s">
        <v>93</v>
      </c>
      <c r="U944" s="4" t="s">
        <v>94</v>
      </c>
      <c r="V944" s="4" t="s">
        <v>95</v>
      </c>
      <c r="W944" s="4" t="s">
        <v>96</v>
      </c>
      <c r="X944" s="4" t="s">
        <v>97</v>
      </c>
      <c r="Y944" s="4">
        <v>368</v>
      </c>
      <c r="Z944" s="4">
        <v>526.24</v>
      </c>
    </row>
    <row r="945" spans="16:26" ht="18" customHeight="1" x14ac:dyDescent="0.3">
      <c r="P945" s="4" t="s">
        <v>98</v>
      </c>
      <c r="Q945" s="4">
        <v>2021</v>
      </c>
      <c r="R945" s="4" t="s">
        <v>38</v>
      </c>
      <c r="S945" s="4" t="s">
        <v>92</v>
      </c>
      <c r="T945" s="4" t="s">
        <v>93</v>
      </c>
      <c r="U945" s="4" t="s">
        <v>94</v>
      </c>
      <c r="V945" s="4" t="s">
        <v>95</v>
      </c>
      <c r="W945" s="4" t="s">
        <v>96</v>
      </c>
      <c r="X945" s="4" t="s">
        <v>97</v>
      </c>
      <c r="Y945" s="4">
        <v>362</v>
      </c>
      <c r="Z945" s="4">
        <v>517.66</v>
      </c>
    </row>
    <row r="946" spans="16:26" ht="18" customHeight="1" x14ac:dyDescent="0.3">
      <c r="P946" s="4" t="s">
        <v>91</v>
      </c>
      <c r="Q946" s="4">
        <v>2021</v>
      </c>
      <c r="R946" s="4" t="s">
        <v>38</v>
      </c>
      <c r="S946" s="4" t="s">
        <v>92</v>
      </c>
      <c r="T946" s="4" t="s">
        <v>93</v>
      </c>
      <c r="U946" s="4" t="s">
        <v>94</v>
      </c>
      <c r="V946" s="4" t="s">
        <v>95</v>
      </c>
      <c r="W946" s="4" t="s">
        <v>96</v>
      </c>
      <c r="X946" s="4" t="s">
        <v>99</v>
      </c>
      <c r="Y946" s="4">
        <v>206</v>
      </c>
      <c r="Z946" s="4">
        <v>294.58</v>
      </c>
    </row>
    <row r="947" spans="16:26" ht="18" customHeight="1" x14ac:dyDescent="0.3">
      <c r="P947" s="4" t="s">
        <v>91</v>
      </c>
      <c r="Q947" s="4">
        <v>2021</v>
      </c>
      <c r="R947" s="4" t="s">
        <v>38</v>
      </c>
      <c r="S947" s="4" t="s">
        <v>92</v>
      </c>
      <c r="T947" s="4" t="s">
        <v>93</v>
      </c>
      <c r="U947" s="4" t="s">
        <v>94</v>
      </c>
      <c r="V947" s="4" t="s">
        <v>95</v>
      </c>
      <c r="W947" s="4" t="s">
        <v>96</v>
      </c>
      <c r="X947" s="4" t="s">
        <v>99</v>
      </c>
      <c r="Y947" s="4">
        <v>134</v>
      </c>
      <c r="Z947" s="4">
        <v>191.62</v>
      </c>
    </row>
    <row r="948" spans="16:26" ht="18" customHeight="1" x14ac:dyDescent="0.3">
      <c r="P948" s="4" t="s">
        <v>91</v>
      </c>
      <c r="Q948" s="4">
        <v>2021</v>
      </c>
      <c r="R948" s="4" t="s">
        <v>38</v>
      </c>
      <c r="S948" s="4" t="s">
        <v>92</v>
      </c>
      <c r="T948" s="4" t="s">
        <v>93</v>
      </c>
      <c r="U948" s="4" t="s">
        <v>94</v>
      </c>
      <c r="V948" s="4" t="s">
        <v>95</v>
      </c>
      <c r="W948" s="4" t="s">
        <v>96</v>
      </c>
      <c r="X948" s="4" t="s">
        <v>99</v>
      </c>
      <c r="Y948" s="4">
        <v>160</v>
      </c>
      <c r="Z948" s="4">
        <v>228.8</v>
      </c>
    </row>
    <row r="949" spans="16:26" ht="18" customHeight="1" x14ac:dyDescent="0.3">
      <c r="P949" s="4" t="s">
        <v>98</v>
      </c>
      <c r="Q949" s="4">
        <v>2021</v>
      </c>
      <c r="R949" s="4" t="s">
        <v>38</v>
      </c>
      <c r="S949" s="4" t="s">
        <v>92</v>
      </c>
      <c r="T949" s="4" t="s">
        <v>93</v>
      </c>
      <c r="U949" s="4" t="s">
        <v>94</v>
      </c>
      <c r="V949" s="4" t="s">
        <v>95</v>
      </c>
      <c r="W949" s="4" t="s">
        <v>96</v>
      </c>
      <c r="X949" s="4" t="s">
        <v>99</v>
      </c>
      <c r="Y949" s="4">
        <v>208</v>
      </c>
      <c r="Z949" s="4">
        <v>297.44</v>
      </c>
    </row>
    <row r="950" spans="16:26" ht="18" customHeight="1" x14ac:dyDescent="0.3">
      <c r="P950" s="4" t="s">
        <v>91</v>
      </c>
      <c r="Q950" s="4">
        <v>2021</v>
      </c>
      <c r="R950" s="4" t="s">
        <v>38</v>
      </c>
      <c r="S950" s="4" t="s">
        <v>92</v>
      </c>
      <c r="T950" s="4" t="s">
        <v>93</v>
      </c>
      <c r="U950" s="4" t="s">
        <v>94</v>
      </c>
      <c r="V950" s="4" t="s">
        <v>95</v>
      </c>
      <c r="W950" s="4" t="s">
        <v>96</v>
      </c>
      <c r="X950" s="4" t="s">
        <v>99</v>
      </c>
      <c r="Y950" s="4">
        <v>136</v>
      </c>
      <c r="Z950" s="4">
        <v>194.48</v>
      </c>
    </row>
    <row r="951" spans="16:26" ht="18" customHeight="1" x14ac:dyDescent="0.3">
      <c r="P951" s="4" t="s">
        <v>98</v>
      </c>
      <c r="Q951" s="4">
        <v>2021</v>
      </c>
      <c r="R951" s="4" t="s">
        <v>38</v>
      </c>
      <c r="S951" s="4" t="s">
        <v>92</v>
      </c>
      <c r="T951" s="4" t="s">
        <v>93</v>
      </c>
      <c r="U951" s="4" t="s">
        <v>94</v>
      </c>
      <c r="V951" s="4" t="s">
        <v>95</v>
      </c>
      <c r="W951" s="4" t="s">
        <v>96</v>
      </c>
      <c r="X951" s="4" t="s">
        <v>99</v>
      </c>
      <c r="Y951" s="4">
        <v>372</v>
      </c>
      <c r="Z951" s="4">
        <v>526.24</v>
      </c>
    </row>
    <row r="952" spans="16:26" ht="18" customHeight="1" x14ac:dyDescent="0.3">
      <c r="P952" s="4" t="s">
        <v>98</v>
      </c>
      <c r="Q952" s="4">
        <v>2021</v>
      </c>
      <c r="R952" s="4" t="s">
        <v>38</v>
      </c>
      <c r="S952" s="4" t="s">
        <v>92</v>
      </c>
      <c r="T952" s="4" t="s">
        <v>93</v>
      </c>
      <c r="U952" s="4" t="s">
        <v>94</v>
      </c>
      <c r="V952" s="4" t="s">
        <v>95</v>
      </c>
      <c r="W952" s="4" t="s">
        <v>96</v>
      </c>
      <c r="X952" s="4" t="s">
        <v>99</v>
      </c>
      <c r="Y952" s="4">
        <v>366</v>
      </c>
      <c r="Z952" s="4">
        <v>526.24</v>
      </c>
    </row>
    <row r="953" spans="16:26" ht="18" customHeight="1" x14ac:dyDescent="0.3">
      <c r="P953" s="4" t="s">
        <v>91</v>
      </c>
      <c r="Q953" s="4">
        <v>2021</v>
      </c>
      <c r="R953" s="4" t="s">
        <v>38</v>
      </c>
      <c r="S953" s="4" t="s">
        <v>92</v>
      </c>
      <c r="T953" s="4" t="s">
        <v>93</v>
      </c>
      <c r="U953" s="4" t="s">
        <v>94</v>
      </c>
      <c r="V953" s="4" t="s">
        <v>95</v>
      </c>
      <c r="W953" s="4" t="s">
        <v>96</v>
      </c>
      <c r="X953" s="4" t="s">
        <v>99</v>
      </c>
      <c r="Y953" s="4">
        <v>689</v>
      </c>
      <c r="Z953" s="4">
        <v>985.27</v>
      </c>
    </row>
    <row r="954" spans="16:26" ht="18" customHeight="1" x14ac:dyDescent="0.3">
      <c r="P954" s="4" t="s">
        <v>100</v>
      </c>
      <c r="Q954" s="4">
        <v>2021</v>
      </c>
      <c r="R954" s="4" t="s">
        <v>38</v>
      </c>
      <c r="S954" s="4" t="s">
        <v>92</v>
      </c>
      <c r="T954" s="4" t="s">
        <v>93</v>
      </c>
      <c r="U954" s="4" t="s">
        <v>94</v>
      </c>
      <c r="V954" s="4" t="s">
        <v>95</v>
      </c>
      <c r="W954" s="4" t="s">
        <v>96</v>
      </c>
      <c r="X954" s="4" t="s">
        <v>99</v>
      </c>
      <c r="Y954" s="4">
        <v>722</v>
      </c>
      <c r="Z954" s="4">
        <v>1032.46</v>
      </c>
    </row>
    <row r="955" spans="16:26" ht="18" customHeight="1" x14ac:dyDescent="0.3">
      <c r="P955" s="4" t="s">
        <v>98</v>
      </c>
      <c r="Q955" s="4">
        <v>2021</v>
      </c>
      <c r="R955" s="4" t="s">
        <v>38</v>
      </c>
      <c r="S955" s="4" t="s">
        <v>92</v>
      </c>
      <c r="T955" s="4" t="s">
        <v>93</v>
      </c>
      <c r="U955" s="4" t="s">
        <v>94</v>
      </c>
      <c r="V955" s="4" t="s">
        <v>95</v>
      </c>
      <c r="W955" s="4" t="s">
        <v>96</v>
      </c>
      <c r="X955" s="4" t="s">
        <v>99</v>
      </c>
      <c r="Y955" s="4">
        <v>776</v>
      </c>
      <c r="Z955" s="4">
        <v>1109.68</v>
      </c>
    </row>
    <row r="956" spans="16:26" ht="18" customHeight="1" x14ac:dyDescent="0.3">
      <c r="P956" s="4" t="s">
        <v>100</v>
      </c>
      <c r="Q956" s="4">
        <v>2021</v>
      </c>
      <c r="R956" s="4" t="s">
        <v>38</v>
      </c>
      <c r="S956" s="4" t="s">
        <v>92</v>
      </c>
      <c r="T956" s="4" t="s">
        <v>93</v>
      </c>
      <c r="U956" s="4" t="s">
        <v>94</v>
      </c>
      <c r="V956" s="4" t="s">
        <v>95</v>
      </c>
      <c r="W956" s="4" t="s">
        <v>96</v>
      </c>
      <c r="X956" s="4" t="s">
        <v>99</v>
      </c>
      <c r="Y956" s="4">
        <v>129</v>
      </c>
      <c r="Z956" s="4">
        <v>184.47</v>
      </c>
    </row>
    <row r="957" spans="16:26" ht="18" customHeight="1" x14ac:dyDescent="0.3">
      <c r="P957" s="4" t="s">
        <v>98</v>
      </c>
      <c r="Q957" s="4">
        <v>2021</v>
      </c>
      <c r="R957" s="4" t="s">
        <v>38</v>
      </c>
      <c r="S957" s="4" t="s">
        <v>92</v>
      </c>
      <c r="T957" s="4" t="s">
        <v>93</v>
      </c>
      <c r="U957" s="4" t="s">
        <v>94</v>
      </c>
      <c r="V957" s="4" t="s">
        <v>95</v>
      </c>
      <c r="W957" s="4" t="s">
        <v>96</v>
      </c>
      <c r="X957" s="4" t="s">
        <v>99</v>
      </c>
      <c r="Y957" s="4">
        <v>369</v>
      </c>
      <c r="Z957" s="4">
        <v>527.66999999999996</v>
      </c>
    </row>
    <row r="958" spans="16:26" ht="18" customHeight="1" x14ac:dyDescent="0.3">
      <c r="P958" s="4" t="s">
        <v>91</v>
      </c>
      <c r="Q958" s="4">
        <v>2021</v>
      </c>
      <c r="R958" s="4" t="s">
        <v>38</v>
      </c>
      <c r="S958" s="4" t="s">
        <v>92</v>
      </c>
      <c r="T958" s="4" t="s">
        <v>93</v>
      </c>
      <c r="U958" s="4" t="s">
        <v>94</v>
      </c>
      <c r="V958" s="4" t="s">
        <v>95</v>
      </c>
      <c r="W958" s="4" t="s">
        <v>96</v>
      </c>
      <c r="X958" s="4" t="s">
        <v>99</v>
      </c>
      <c r="Y958" s="4">
        <v>363</v>
      </c>
      <c r="Z958" s="4">
        <v>519.09</v>
      </c>
    </row>
    <row r="959" spans="16:26" ht="18" customHeight="1" x14ac:dyDescent="0.3">
      <c r="P959" s="4" t="s">
        <v>98</v>
      </c>
      <c r="Q959" s="4">
        <v>2021</v>
      </c>
      <c r="R959" s="4" t="s">
        <v>38</v>
      </c>
      <c r="S959" s="4" t="s">
        <v>92</v>
      </c>
      <c r="T959" s="4" t="s">
        <v>93</v>
      </c>
      <c r="U959" s="4" t="s">
        <v>94</v>
      </c>
      <c r="V959" s="4" t="s">
        <v>95</v>
      </c>
      <c r="W959" s="4" t="s">
        <v>96</v>
      </c>
      <c r="X959" s="4" t="s">
        <v>99</v>
      </c>
      <c r="Y959" s="4">
        <v>159</v>
      </c>
      <c r="Z959" s="4">
        <v>227.37</v>
      </c>
    </row>
    <row r="960" spans="16:26" ht="18" customHeight="1" x14ac:dyDescent="0.3">
      <c r="P960" s="4" t="s">
        <v>98</v>
      </c>
      <c r="Q960" s="4">
        <v>2021</v>
      </c>
      <c r="R960" s="4" t="s">
        <v>38</v>
      </c>
      <c r="S960" s="4" t="s">
        <v>92</v>
      </c>
      <c r="T960" s="4" t="s">
        <v>93</v>
      </c>
      <c r="U960" s="4" t="s">
        <v>94</v>
      </c>
      <c r="V960" s="4" t="s">
        <v>95</v>
      </c>
      <c r="W960" s="4" t="s">
        <v>96</v>
      </c>
      <c r="X960" s="4" t="s">
        <v>99</v>
      </c>
      <c r="Y960" s="4">
        <v>762</v>
      </c>
      <c r="Z960" s="4">
        <v>526.24</v>
      </c>
    </row>
    <row r="961" spans="16:26" ht="18" customHeight="1" x14ac:dyDescent="0.3">
      <c r="P961" s="4" t="s">
        <v>91</v>
      </c>
      <c r="Q961" s="4">
        <v>2021</v>
      </c>
      <c r="R961" s="4" t="s">
        <v>38</v>
      </c>
      <c r="S961" s="4" t="s">
        <v>92</v>
      </c>
      <c r="T961" s="4" t="s">
        <v>93</v>
      </c>
      <c r="U961" s="4" t="s">
        <v>94</v>
      </c>
      <c r="V961" s="4" t="s">
        <v>95</v>
      </c>
      <c r="W961" s="4" t="s">
        <v>96</v>
      </c>
      <c r="X961" s="4" t="s">
        <v>99</v>
      </c>
      <c r="Y961" s="4">
        <v>815</v>
      </c>
      <c r="Z961" s="4">
        <v>526.24</v>
      </c>
    </row>
    <row r="962" spans="16:26" ht="18" customHeight="1" x14ac:dyDescent="0.3">
      <c r="P962" s="4" t="s">
        <v>91</v>
      </c>
      <c r="Q962" s="4">
        <v>2021</v>
      </c>
      <c r="R962" s="4" t="s">
        <v>38</v>
      </c>
      <c r="S962" s="4" t="s">
        <v>92</v>
      </c>
      <c r="T962" s="4" t="s">
        <v>93</v>
      </c>
      <c r="U962" s="4" t="s">
        <v>94</v>
      </c>
      <c r="V962" s="4" t="s">
        <v>95</v>
      </c>
      <c r="W962" s="4" t="s">
        <v>96</v>
      </c>
      <c r="X962" s="4" t="s">
        <v>99</v>
      </c>
      <c r="Y962" s="4">
        <v>163</v>
      </c>
      <c r="Z962" s="4">
        <v>233.09</v>
      </c>
    </row>
    <row r="963" spans="16:26" ht="18" customHeight="1" x14ac:dyDescent="0.3">
      <c r="P963" s="4" t="s">
        <v>91</v>
      </c>
      <c r="Q963" s="4">
        <v>2021</v>
      </c>
      <c r="R963" s="4" t="s">
        <v>38</v>
      </c>
      <c r="S963" s="4" t="s">
        <v>92</v>
      </c>
      <c r="T963" s="4" t="s">
        <v>93</v>
      </c>
      <c r="U963" s="4" t="s">
        <v>94</v>
      </c>
      <c r="V963" s="4" t="s">
        <v>95</v>
      </c>
      <c r="W963" s="4" t="s">
        <v>96</v>
      </c>
      <c r="X963" s="4" t="s">
        <v>99</v>
      </c>
      <c r="Y963" s="4">
        <v>133</v>
      </c>
      <c r="Z963" s="4">
        <v>190.19</v>
      </c>
    </row>
    <row r="964" spans="16:26" ht="18" customHeight="1" x14ac:dyDescent="0.3">
      <c r="P964" s="4" t="s">
        <v>91</v>
      </c>
      <c r="Q964" s="4">
        <v>2021</v>
      </c>
      <c r="R964" s="4" t="s">
        <v>38</v>
      </c>
      <c r="S964" s="4" t="s">
        <v>92</v>
      </c>
      <c r="T964" s="4" t="s">
        <v>93</v>
      </c>
      <c r="U964" s="4" t="s">
        <v>94</v>
      </c>
      <c r="V964" s="4" t="s">
        <v>95</v>
      </c>
      <c r="W964" s="4" t="s">
        <v>96</v>
      </c>
      <c r="X964" s="4" t="s">
        <v>97</v>
      </c>
      <c r="Y964" s="4">
        <v>371</v>
      </c>
      <c r="Z964" s="4">
        <v>530.53</v>
      </c>
    </row>
    <row r="965" spans="16:26" ht="18" customHeight="1" x14ac:dyDescent="0.3">
      <c r="P965" s="4" t="s">
        <v>100</v>
      </c>
      <c r="Q965" s="4">
        <v>2021</v>
      </c>
      <c r="R965" s="4" t="s">
        <v>38</v>
      </c>
      <c r="S965" s="4" t="s">
        <v>92</v>
      </c>
      <c r="T965" s="4" t="s">
        <v>93</v>
      </c>
      <c r="U965" s="4" t="s">
        <v>94</v>
      </c>
      <c r="V965" s="4" t="s">
        <v>95</v>
      </c>
      <c r="W965" s="4" t="s">
        <v>96</v>
      </c>
      <c r="X965" s="4" t="s">
        <v>97</v>
      </c>
      <c r="Y965" s="4">
        <v>365</v>
      </c>
      <c r="Z965" s="4">
        <v>521.95000000000005</v>
      </c>
    </row>
    <row r="966" spans="16:26" ht="18" customHeight="1" x14ac:dyDescent="0.3">
      <c r="P966" s="4" t="s">
        <v>91</v>
      </c>
      <c r="Q966" s="4">
        <v>2021</v>
      </c>
      <c r="R966" s="4" t="s">
        <v>38</v>
      </c>
      <c r="S966" s="4" t="s">
        <v>92</v>
      </c>
      <c r="T966" s="4" t="s">
        <v>93</v>
      </c>
      <c r="U966" s="4" t="s">
        <v>94</v>
      </c>
      <c r="V966" s="4" t="s">
        <v>95</v>
      </c>
      <c r="W966" s="4" t="s">
        <v>96</v>
      </c>
      <c r="X966" s="4" t="s">
        <v>99</v>
      </c>
      <c r="Y966" s="4">
        <v>161</v>
      </c>
      <c r="Z966" s="4">
        <v>230.23000000000002</v>
      </c>
    </row>
    <row r="967" spans="16:26" ht="18" customHeight="1" x14ac:dyDescent="0.3">
      <c r="P967" s="4" t="s">
        <v>98</v>
      </c>
      <c r="Q967" s="4">
        <v>2021</v>
      </c>
      <c r="R967" s="4" t="s">
        <v>38</v>
      </c>
      <c r="S967" s="4" t="s">
        <v>92</v>
      </c>
      <c r="T967" s="4" t="s">
        <v>93</v>
      </c>
      <c r="U967" s="4" t="s">
        <v>94</v>
      </c>
      <c r="V967" s="4" t="s">
        <v>95</v>
      </c>
      <c r="W967" s="4" t="s">
        <v>96</v>
      </c>
      <c r="X967" s="4" t="s">
        <v>99</v>
      </c>
      <c r="Y967" s="4">
        <v>209</v>
      </c>
      <c r="Z967" s="4">
        <v>298.87</v>
      </c>
    </row>
    <row r="968" spans="16:26" ht="18" customHeight="1" x14ac:dyDescent="0.3">
      <c r="P968" s="4" t="s">
        <v>100</v>
      </c>
      <c r="Q968" s="4">
        <v>2021</v>
      </c>
      <c r="R968" s="4" t="s">
        <v>41</v>
      </c>
      <c r="S968" s="4" t="s">
        <v>92</v>
      </c>
      <c r="T968" s="4" t="s">
        <v>93</v>
      </c>
      <c r="U968" s="4" t="s">
        <v>94</v>
      </c>
      <c r="V968" s="4" t="s">
        <v>95</v>
      </c>
      <c r="W968" s="4" t="s">
        <v>96</v>
      </c>
      <c r="X968" s="4" t="s">
        <v>97</v>
      </c>
      <c r="Y968" s="4">
        <v>176</v>
      </c>
      <c r="Z968" s="4">
        <v>526.24</v>
      </c>
    </row>
    <row r="969" spans="16:26" ht="18" customHeight="1" x14ac:dyDescent="0.3">
      <c r="P969" s="4" t="s">
        <v>91</v>
      </c>
      <c r="Q969" s="4">
        <v>2021</v>
      </c>
      <c r="R969" s="4" t="s">
        <v>41</v>
      </c>
      <c r="S969" s="4" t="s">
        <v>92</v>
      </c>
      <c r="T969" s="4" t="s">
        <v>93</v>
      </c>
      <c r="U969" s="4" t="s">
        <v>94</v>
      </c>
      <c r="V969" s="4" t="s">
        <v>95</v>
      </c>
      <c r="W969" s="4" t="s">
        <v>96</v>
      </c>
      <c r="X969" s="4" t="s">
        <v>97</v>
      </c>
      <c r="Y969" s="4">
        <v>170</v>
      </c>
      <c r="Z969" s="4">
        <v>526.24</v>
      </c>
    </row>
    <row r="970" spans="16:26" ht="18" customHeight="1" x14ac:dyDescent="0.3">
      <c r="P970" s="4" t="s">
        <v>100</v>
      </c>
      <c r="Q970" s="4">
        <v>2021</v>
      </c>
      <c r="R970" s="4" t="s">
        <v>41</v>
      </c>
      <c r="S970" s="4" t="s">
        <v>92</v>
      </c>
      <c r="T970" s="4" t="s">
        <v>93</v>
      </c>
      <c r="U970" s="4" t="s">
        <v>94</v>
      </c>
      <c r="V970" s="4" t="s">
        <v>95</v>
      </c>
      <c r="W970" s="4" t="s">
        <v>96</v>
      </c>
      <c r="X970" s="4" t="s">
        <v>97</v>
      </c>
      <c r="Y970" s="4">
        <v>164</v>
      </c>
      <c r="Z970" s="4">
        <v>526.24</v>
      </c>
    </row>
    <row r="971" spans="16:26" ht="18" customHeight="1" x14ac:dyDescent="0.3">
      <c r="P971" s="4" t="s">
        <v>91</v>
      </c>
      <c r="Q971" s="4">
        <v>2021</v>
      </c>
      <c r="R971" s="4" t="s">
        <v>41</v>
      </c>
      <c r="S971" s="4" t="s">
        <v>92</v>
      </c>
      <c r="T971" s="4" t="s">
        <v>93</v>
      </c>
      <c r="U971" s="4" t="s">
        <v>94</v>
      </c>
      <c r="V971" s="4" t="s">
        <v>95</v>
      </c>
      <c r="W971" s="4" t="s">
        <v>96</v>
      </c>
      <c r="X971" s="4" t="s">
        <v>99</v>
      </c>
      <c r="Y971" s="4">
        <v>176</v>
      </c>
      <c r="Z971" s="4">
        <v>251.68</v>
      </c>
    </row>
    <row r="972" spans="16:26" ht="18" customHeight="1" x14ac:dyDescent="0.3">
      <c r="P972" s="4" t="s">
        <v>91</v>
      </c>
      <c r="Q972" s="4">
        <v>2021</v>
      </c>
      <c r="R972" s="4" t="s">
        <v>41</v>
      </c>
      <c r="S972" s="4" t="s">
        <v>92</v>
      </c>
      <c r="T972" s="4" t="s">
        <v>93</v>
      </c>
      <c r="U972" s="4" t="s">
        <v>94</v>
      </c>
      <c r="V972" s="4" t="s">
        <v>95</v>
      </c>
      <c r="W972" s="4" t="s">
        <v>96</v>
      </c>
      <c r="X972" s="4" t="s">
        <v>99</v>
      </c>
      <c r="Y972" s="4">
        <v>224</v>
      </c>
      <c r="Z972" s="4">
        <v>320.32</v>
      </c>
    </row>
    <row r="973" spans="16:26" ht="18" customHeight="1" x14ac:dyDescent="0.3">
      <c r="P973" s="4" t="s">
        <v>91</v>
      </c>
      <c r="Q973" s="4">
        <v>2021</v>
      </c>
      <c r="R973" s="4" t="s">
        <v>41</v>
      </c>
      <c r="S973" s="4" t="s">
        <v>92</v>
      </c>
      <c r="T973" s="4" t="s">
        <v>93</v>
      </c>
      <c r="U973" s="4" t="s">
        <v>94</v>
      </c>
      <c r="V973" s="4" t="s">
        <v>95</v>
      </c>
      <c r="W973" s="4" t="s">
        <v>96</v>
      </c>
      <c r="X973" s="4" t="s">
        <v>99</v>
      </c>
      <c r="Y973" s="4">
        <v>152</v>
      </c>
      <c r="Z973" s="4">
        <v>217.36</v>
      </c>
    </row>
    <row r="974" spans="16:26" ht="18" customHeight="1" x14ac:dyDescent="0.3">
      <c r="P974" s="4" t="s">
        <v>98</v>
      </c>
      <c r="Q974" s="4">
        <v>2021</v>
      </c>
      <c r="R974" s="4" t="s">
        <v>41</v>
      </c>
      <c r="S974" s="4" t="s">
        <v>92</v>
      </c>
      <c r="T974" s="4" t="s">
        <v>93</v>
      </c>
      <c r="U974" s="4" t="s">
        <v>94</v>
      </c>
      <c r="V974" s="4" t="s">
        <v>95</v>
      </c>
      <c r="W974" s="4" t="s">
        <v>96</v>
      </c>
      <c r="X974" s="4" t="s">
        <v>99</v>
      </c>
      <c r="Y974" s="4">
        <v>178</v>
      </c>
      <c r="Z974" s="4">
        <v>254.54</v>
      </c>
    </row>
    <row r="975" spans="16:26" ht="18" customHeight="1" x14ac:dyDescent="0.3">
      <c r="P975" s="4" t="s">
        <v>91</v>
      </c>
      <c r="Q975" s="4">
        <v>2021</v>
      </c>
      <c r="R975" s="4" t="s">
        <v>41</v>
      </c>
      <c r="S975" s="4" t="s">
        <v>92</v>
      </c>
      <c r="T975" s="4" t="s">
        <v>93</v>
      </c>
      <c r="U975" s="4" t="s">
        <v>94</v>
      </c>
      <c r="V975" s="4" t="s">
        <v>95</v>
      </c>
      <c r="W975" s="4" t="s">
        <v>96</v>
      </c>
      <c r="X975" s="4" t="s">
        <v>99</v>
      </c>
      <c r="Y975" s="4">
        <v>226</v>
      </c>
      <c r="Z975" s="4">
        <v>323.18</v>
      </c>
    </row>
    <row r="976" spans="16:26" ht="18" customHeight="1" x14ac:dyDescent="0.3">
      <c r="P976" s="4" t="s">
        <v>100</v>
      </c>
      <c r="Q976" s="4">
        <v>2021</v>
      </c>
      <c r="R976" s="4" t="s">
        <v>41</v>
      </c>
      <c r="S976" s="4" t="s">
        <v>92</v>
      </c>
      <c r="T976" s="4" t="s">
        <v>93</v>
      </c>
      <c r="U976" s="4" t="s">
        <v>94</v>
      </c>
      <c r="V976" s="4" t="s">
        <v>95</v>
      </c>
      <c r="W976" s="4" t="s">
        <v>96</v>
      </c>
      <c r="X976" s="4" t="s">
        <v>99</v>
      </c>
      <c r="Y976" s="4">
        <v>148</v>
      </c>
      <c r="Z976" s="4">
        <v>211.64</v>
      </c>
    </row>
    <row r="977" spans="16:26" ht="18" customHeight="1" x14ac:dyDescent="0.3">
      <c r="P977" s="4" t="s">
        <v>98</v>
      </c>
      <c r="Q977" s="4">
        <v>2021</v>
      </c>
      <c r="R977" s="4" t="s">
        <v>41</v>
      </c>
      <c r="S977" s="4" t="s">
        <v>92</v>
      </c>
      <c r="T977" s="4" t="s">
        <v>93</v>
      </c>
      <c r="U977" s="4" t="s">
        <v>94</v>
      </c>
      <c r="V977" s="4" t="s">
        <v>95</v>
      </c>
      <c r="W977" s="4" t="s">
        <v>96</v>
      </c>
      <c r="X977" s="4" t="s">
        <v>97</v>
      </c>
      <c r="Y977" s="4">
        <v>174</v>
      </c>
      <c r="Z977" s="4">
        <v>526.24</v>
      </c>
    </row>
    <row r="978" spans="16:26" ht="18" customHeight="1" x14ac:dyDescent="0.3">
      <c r="P978" s="4" t="s">
        <v>98</v>
      </c>
      <c r="Q978" s="4">
        <v>2021</v>
      </c>
      <c r="R978" s="4" t="s">
        <v>41</v>
      </c>
      <c r="S978" s="4" t="s">
        <v>92</v>
      </c>
      <c r="T978" s="4" t="s">
        <v>93</v>
      </c>
      <c r="U978" s="4" t="s">
        <v>94</v>
      </c>
      <c r="V978" s="4" t="s">
        <v>95</v>
      </c>
      <c r="W978" s="4" t="s">
        <v>96</v>
      </c>
      <c r="X978" s="4" t="s">
        <v>97</v>
      </c>
      <c r="Y978" s="4">
        <v>168</v>
      </c>
      <c r="Z978" s="4">
        <v>526.24</v>
      </c>
    </row>
    <row r="979" spans="16:26" ht="18" customHeight="1" x14ac:dyDescent="0.3">
      <c r="P979" s="4" t="s">
        <v>98</v>
      </c>
      <c r="Q979" s="4">
        <v>2021</v>
      </c>
      <c r="R979" s="4" t="s">
        <v>41</v>
      </c>
      <c r="S979" s="4" t="s">
        <v>92</v>
      </c>
      <c r="T979" s="4" t="s">
        <v>93</v>
      </c>
      <c r="U979" s="4" t="s">
        <v>94</v>
      </c>
      <c r="V979" s="4" t="s">
        <v>95</v>
      </c>
      <c r="W979" s="4" t="s">
        <v>96</v>
      </c>
      <c r="X979" s="4" t="s">
        <v>99</v>
      </c>
      <c r="Y979" s="4">
        <v>720</v>
      </c>
      <c r="Z979" s="4">
        <v>1029.5999999999999</v>
      </c>
    </row>
    <row r="980" spans="16:26" ht="18" customHeight="1" x14ac:dyDescent="0.3">
      <c r="P980" s="4" t="s">
        <v>98</v>
      </c>
      <c r="Q980" s="4">
        <v>2021</v>
      </c>
      <c r="R980" s="4" t="s">
        <v>41</v>
      </c>
      <c r="S980" s="4" t="s">
        <v>92</v>
      </c>
      <c r="T980" s="4" t="s">
        <v>93</v>
      </c>
      <c r="U980" s="4" t="s">
        <v>94</v>
      </c>
      <c r="V980" s="4" t="s">
        <v>95</v>
      </c>
      <c r="W980" s="4" t="s">
        <v>96</v>
      </c>
      <c r="X980" s="4" t="s">
        <v>99</v>
      </c>
      <c r="Y980" s="4">
        <v>773</v>
      </c>
      <c r="Z980" s="4">
        <v>1105.3899999999999</v>
      </c>
    </row>
    <row r="981" spans="16:26" ht="18" customHeight="1" x14ac:dyDescent="0.3">
      <c r="P981" s="4" t="s">
        <v>91</v>
      </c>
      <c r="Q981" s="4">
        <v>2021</v>
      </c>
      <c r="R981" s="4" t="s">
        <v>41</v>
      </c>
      <c r="S981" s="4" t="s">
        <v>92</v>
      </c>
      <c r="T981" s="4" t="s">
        <v>93</v>
      </c>
      <c r="U981" s="4" t="s">
        <v>94</v>
      </c>
      <c r="V981" s="4" t="s">
        <v>95</v>
      </c>
      <c r="W981" s="4" t="s">
        <v>96</v>
      </c>
      <c r="X981" s="4" t="s">
        <v>97</v>
      </c>
      <c r="Y981" s="4">
        <v>177</v>
      </c>
      <c r="Z981" s="4">
        <v>253.11</v>
      </c>
    </row>
    <row r="982" spans="16:26" ht="18" customHeight="1" x14ac:dyDescent="0.3">
      <c r="P982" s="4" t="s">
        <v>91</v>
      </c>
      <c r="Q982" s="4">
        <v>2021</v>
      </c>
      <c r="R982" s="4" t="s">
        <v>41</v>
      </c>
      <c r="S982" s="4" t="s">
        <v>92</v>
      </c>
      <c r="T982" s="4" t="s">
        <v>93</v>
      </c>
      <c r="U982" s="4" t="s">
        <v>94</v>
      </c>
      <c r="V982" s="4" t="s">
        <v>95</v>
      </c>
      <c r="W982" s="4" t="s">
        <v>96</v>
      </c>
      <c r="X982" s="4" t="s">
        <v>97</v>
      </c>
      <c r="Y982" s="4">
        <v>171</v>
      </c>
      <c r="Z982" s="4">
        <v>244.53</v>
      </c>
    </row>
    <row r="983" spans="16:26" ht="18" customHeight="1" x14ac:dyDescent="0.3">
      <c r="P983" s="4" t="s">
        <v>98</v>
      </c>
      <c r="Q983" s="4">
        <v>2021</v>
      </c>
      <c r="R983" s="4" t="s">
        <v>41</v>
      </c>
      <c r="S983" s="4" t="s">
        <v>92</v>
      </c>
      <c r="T983" s="4" t="s">
        <v>93</v>
      </c>
      <c r="U983" s="4" t="s">
        <v>94</v>
      </c>
      <c r="V983" s="4" t="s">
        <v>95</v>
      </c>
      <c r="W983" s="4" t="s">
        <v>96</v>
      </c>
      <c r="X983" s="4" t="s">
        <v>97</v>
      </c>
      <c r="Y983" s="4">
        <v>165</v>
      </c>
      <c r="Z983" s="4">
        <v>235.95</v>
      </c>
    </row>
    <row r="984" spans="16:26" ht="18" customHeight="1" x14ac:dyDescent="0.3">
      <c r="P984" s="4" t="s">
        <v>98</v>
      </c>
      <c r="Q984" s="4">
        <v>2021</v>
      </c>
      <c r="R984" s="4" t="s">
        <v>41</v>
      </c>
      <c r="S984" s="4" t="s">
        <v>92</v>
      </c>
      <c r="T984" s="4" t="s">
        <v>93</v>
      </c>
      <c r="U984" s="4" t="s">
        <v>94</v>
      </c>
      <c r="V984" s="4" t="s">
        <v>95</v>
      </c>
      <c r="W984" s="4" t="s">
        <v>96</v>
      </c>
      <c r="X984" s="4" t="s">
        <v>99</v>
      </c>
      <c r="Y984" s="4">
        <v>177</v>
      </c>
      <c r="Z984" s="4">
        <v>253.11</v>
      </c>
    </row>
    <row r="985" spans="16:26" ht="18" customHeight="1" x14ac:dyDescent="0.3">
      <c r="P985" s="4" t="s">
        <v>98</v>
      </c>
      <c r="Q985" s="4">
        <v>2021</v>
      </c>
      <c r="R985" s="4" t="s">
        <v>41</v>
      </c>
      <c r="S985" s="4" t="s">
        <v>92</v>
      </c>
      <c r="T985" s="4" t="s">
        <v>93</v>
      </c>
      <c r="U985" s="4" t="s">
        <v>94</v>
      </c>
      <c r="V985" s="4" t="s">
        <v>95</v>
      </c>
      <c r="W985" s="4" t="s">
        <v>96</v>
      </c>
      <c r="X985" s="4" t="s">
        <v>99</v>
      </c>
      <c r="Y985" s="4">
        <v>759</v>
      </c>
      <c r="Z985" s="4">
        <v>526.24</v>
      </c>
    </row>
    <row r="986" spans="16:26" ht="18" customHeight="1" x14ac:dyDescent="0.3">
      <c r="P986" s="4" t="s">
        <v>100</v>
      </c>
      <c r="Q986" s="4">
        <v>2021</v>
      </c>
      <c r="R986" s="4" t="s">
        <v>41</v>
      </c>
      <c r="S986" s="4" t="s">
        <v>92</v>
      </c>
      <c r="T986" s="4" t="s">
        <v>93</v>
      </c>
      <c r="U986" s="4" t="s">
        <v>94</v>
      </c>
      <c r="V986" s="4" t="s">
        <v>95</v>
      </c>
      <c r="W986" s="4" t="s">
        <v>96</v>
      </c>
      <c r="X986" s="4" t="s">
        <v>99</v>
      </c>
      <c r="Y986" s="4">
        <v>175</v>
      </c>
      <c r="Z986" s="4">
        <v>250.25</v>
      </c>
    </row>
    <row r="987" spans="16:26" ht="18" customHeight="1" x14ac:dyDescent="0.3">
      <c r="P987" s="4" t="s">
        <v>98</v>
      </c>
      <c r="Q987" s="4">
        <v>2021</v>
      </c>
      <c r="R987" s="4" t="s">
        <v>41</v>
      </c>
      <c r="S987" s="4" t="s">
        <v>92</v>
      </c>
      <c r="T987" s="4" t="s">
        <v>93</v>
      </c>
      <c r="U987" s="4" t="s">
        <v>94</v>
      </c>
      <c r="V987" s="4" t="s">
        <v>95</v>
      </c>
      <c r="W987" s="4" t="s">
        <v>96</v>
      </c>
      <c r="X987" s="4" t="s">
        <v>99</v>
      </c>
      <c r="Y987" s="4">
        <v>223</v>
      </c>
      <c r="Z987" s="4">
        <v>318.89</v>
      </c>
    </row>
    <row r="988" spans="16:26" ht="18" customHeight="1" x14ac:dyDescent="0.3">
      <c r="P988" s="4" t="s">
        <v>98</v>
      </c>
      <c r="Q988" s="4">
        <v>2021</v>
      </c>
      <c r="R988" s="4" t="s">
        <v>41</v>
      </c>
      <c r="S988" s="4" t="s">
        <v>92</v>
      </c>
      <c r="T988" s="4" t="s">
        <v>93</v>
      </c>
      <c r="U988" s="4" t="s">
        <v>94</v>
      </c>
      <c r="V988" s="4" t="s">
        <v>95</v>
      </c>
      <c r="W988" s="4" t="s">
        <v>96</v>
      </c>
      <c r="X988" s="4" t="s">
        <v>99</v>
      </c>
      <c r="Y988" s="4">
        <v>151</v>
      </c>
      <c r="Z988" s="4">
        <v>215.93</v>
      </c>
    </row>
    <row r="989" spans="16:26" ht="18" customHeight="1" x14ac:dyDescent="0.3">
      <c r="P989" s="4" t="s">
        <v>100</v>
      </c>
      <c r="Q989" s="4">
        <v>2021</v>
      </c>
      <c r="R989" s="4" t="s">
        <v>41</v>
      </c>
      <c r="S989" s="4" t="s">
        <v>92</v>
      </c>
      <c r="T989" s="4" t="s">
        <v>93</v>
      </c>
      <c r="U989" s="4" t="s">
        <v>94</v>
      </c>
      <c r="V989" s="4" t="s">
        <v>95</v>
      </c>
      <c r="W989" s="4" t="s">
        <v>96</v>
      </c>
      <c r="X989" s="4" t="s">
        <v>97</v>
      </c>
      <c r="Y989" s="4">
        <v>173</v>
      </c>
      <c r="Z989" s="4">
        <v>247.39</v>
      </c>
    </row>
    <row r="990" spans="16:26" ht="18" customHeight="1" x14ac:dyDescent="0.3">
      <c r="P990" s="4" t="s">
        <v>98</v>
      </c>
      <c r="Q990" s="4">
        <v>2021</v>
      </c>
      <c r="R990" s="4" t="s">
        <v>41</v>
      </c>
      <c r="S990" s="4" t="s">
        <v>92</v>
      </c>
      <c r="T990" s="4" t="s">
        <v>93</v>
      </c>
      <c r="U990" s="4" t="s">
        <v>94</v>
      </c>
      <c r="V990" s="4" t="s">
        <v>95</v>
      </c>
      <c r="W990" s="4" t="s">
        <v>96</v>
      </c>
      <c r="X990" s="4" t="s">
        <v>97</v>
      </c>
      <c r="Y990" s="4">
        <v>167</v>
      </c>
      <c r="Z990" s="4">
        <v>238.81</v>
      </c>
    </row>
    <row r="991" spans="16:26" ht="18" customHeight="1" x14ac:dyDescent="0.3">
      <c r="P991" s="4" t="s">
        <v>91</v>
      </c>
      <c r="Q991" s="4">
        <v>2021</v>
      </c>
      <c r="R991" s="4" t="s">
        <v>41</v>
      </c>
      <c r="S991" s="4" t="s">
        <v>92</v>
      </c>
      <c r="T991" s="4" t="s">
        <v>93</v>
      </c>
      <c r="U991" s="4" t="s">
        <v>94</v>
      </c>
      <c r="V991" s="4" t="s">
        <v>95</v>
      </c>
      <c r="W991" s="4" t="s">
        <v>96</v>
      </c>
      <c r="X991" s="4" t="s">
        <v>99</v>
      </c>
      <c r="Y991" s="4">
        <v>179</v>
      </c>
      <c r="Z991" s="4">
        <v>255.97</v>
      </c>
    </row>
    <row r="992" spans="16:26" ht="18" customHeight="1" x14ac:dyDescent="0.3">
      <c r="P992" s="4" t="s">
        <v>91</v>
      </c>
      <c r="Q992" s="4">
        <v>2021</v>
      </c>
      <c r="R992" s="4" t="s">
        <v>41</v>
      </c>
      <c r="S992" s="4" t="s">
        <v>92</v>
      </c>
      <c r="T992" s="4" t="s">
        <v>93</v>
      </c>
      <c r="U992" s="4" t="s">
        <v>94</v>
      </c>
      <c r="V992" s="4" t="s">
        <v>95</v>
      </c>
      <c r="W992" s="4" t="s">
        <v>96</v>
      </c>
      <c r="X992" s="4" t="s">
        <v>99</v>
      </c>
      <c r="Y992" s="4">
        <v>782</v>
      </c>
      <c r="Z992" s="4">
        <v>1118.26</v>
      </c>
    </row>
    <row r="993" spans="16:26" ht="18" customHeight="1" x14ac:dyDescent="0.3">
      <c r="P993" s="4" t="s">
        <v>100</v>
      </c>
      <c r="Q993" s="4">
        <v>2021</v>
      </c>
      <c r="R993" s="4" t="s">
        <v>39</v>
      </c>
      <c r="S993" s="4" t="s">
        <v>92</v>
      </c>
      <c r="T993" s="4" t="s">
        <v>93</v>
      </c>
      <c r="U993" s="4" t="s">
        <v>94</v>
      </c>
      <c r="V993" s="4" t="s">
        <v>95</v>
      </c>
      <c r="W993" s="4" t="s">
        <v>96</v>
      </c>
      <c r="X993" s="4" t="s">
        <v>97</v>
      </c>
      <c r="Y993" s="4">
        <v>146</v>
      </c>
      <c r="Z993" s="4">
        <v>526.24</v>
      </c>
    </row>
    <row r="994" spans="16:26" ht="18" customHeight="1" x14ac:dyDescent="0.3">
      <c r="P994" s="4" t="s">
        <v>91</v>
      </c>
      <c r="Q994" s="4">
        <v>2021</v>
      </c>
      <c r="R994" s="4" t="s">
        <v>39</v>
      </c>
      <c r="S994" s="4" t="s">
        <v>92</v>
      </c>
      <c r="T994" s="4" t="s">
        <v>93</v>
      </c>
      <c r="U994" s="4" t="s">
        <v>94</v>
      </c>
      <c r="V994" s="4" t="s">
        <v>95</v>
      </c>
      <c r="W994" s="4" t="s">
        <v>96</v>
      </c>
      <c r="X994" s="4" t="s">
        <v>97</v>
      </c>
      <c r="Y994" s="4">
        <v>140</v>
      </c>
      <c r="Z994" s="4">
        <v>526.24</v>
      </c>
    </row>
    <row r="995" spans="16:26" ht="18" customHeight="1" x14ac:dyDescent="0.3">
      <c r="P995" s="4" t="s">
        <v>91</v>
      </c>
      <c r="Q995" s="4">
        <v>2021</v>
      </c>
      <c r="R995" s="4" t="s">
        <v>39</v>
      </c>
      <c r="S995" s="4" t="s">
        <v>92</v>
      </c>
      <c r="T995" s="4" t="s">
        <v>93</v>
      </c>
      <c r="U995" s="4" t="s">
        <v>94</v>
      </c>
      <c r="V995" s="4" t="s">
        <v>95</v>
      </c>
      <c r="W995" s="4" t="s">
        <v>96</v>
      </c>
      <c r="X995" s="4" t="s">
        <v>97</v>
      </c>
      <c r="Y995" s="4">
        <v>134</v>
      </c>
      <c r="Z995" s="4">
        <v>526.24</v>
      </c>
    </row>
    <row r="996" spans="16:26" ht="18" customHeight="1" x14ac:dyDescent="0.3">
      <c r="P996" s="4" t="s">
        <v>91</v>
      </c>
      <c r="Q996" s="4">
        <v>2021</v>
      </c>
      <c r="R996" s="4" t="s">
        <v>39</v>
      </c>
      <c r="S996" s="4" t="s">
        <v>92</v>
      </c>
      <c r="T996" s="4" t="s">
        <v>93</v>
      </c>
      <c r="U996" s="4" t="s">
        <v>94</v>
      </c>
      <c r="V996" s="4" t="s">
        <v>95</v>
      </c>
      <c r="W996" s="4" t="s">
        <v>96</v>
      </c>
      <c r="X996" s="4" t="s">
        <v>99</v>
      </c>
      <c r="Y996" s="4">
        <v>164</v>
      </c>
      <c r="Z996" s="4">
        <v>234.51999999999998</v>
      </c>
    </row>
    <row r="997" spans="16:26" ht="18" customHeight="1" x14ac:dyDescent="0.3">
      <c r="P997" s="4" t="s">
        <v>101</v>
      </c>
      <c r="Q997" s="4">
        <v>2021</v>
      </c>
      <c r="R997" s="4" t="s">
        <v>39</v>
      </c>
      <c r="S997" s="4" t="s">
        <v>92</v>
      </c>
      <c r="T997" s="4" t="s">
        <v>93</v>
      </c>
      <c r="U997" s="4" t="s">
        <v>94</v>
      </c>
      <c r="V997" s="4" t="s">
        <v>95</v>
      </c>
      <c r="W997" s="4" t="s">
        <v>96</v>
      </c>
      <c r="X997" s="4" t="s">
        <v>99</v>
      </c>
      <c r="Y997" s="4">
        <v>212</v>
      </c>
      <c r="Z997" s="4">
        <v>303.15999999999997</v>
      </c>
    </row>
    <row r="998" spans="16:26" ht="18" customHeight="1" x14ac:dyDescent="0.3">
      <c r="P998" s="4" t="s">
        <v>98</v>
      </c>
      <c r="Q998" s="4">
        <v>2021</v>
      </c>
      <c r="R998" s="4" t="s">
        <v>39</v>
      </c>
      <c r="S998" s="4" t="s">
        <v>92</v>
      </c>
      <c r="T998" s="4" t="s">
        <v>93</v>
      </c>
      <c r="U998" s="4" t="s">
        <v>94</v>
      </c>
      <c r="V998" s="4" t="s">
        <v>95</v>
      </c>
      <c r="W998" s="4" t="s">
        <v>96</v>
      </c>
      <c r="X998" s="4" t="s">
        <v>99</v>
      </c>
      <c r="Y998" s="4">
        <v>140</v>
      </c>
      <c r="Z998" s="4">
        <v>200.2</v>
      </c>
    </row>
    <row r="999" spans="16:26" ht="18" customHeight="1" x14ac:dyDescent="0.3">
      <c r="P999" s="4" t="s">
        <v>98</v>
      </c>
      <c r="Q999" s="4">
        <v>2021</v>
      </c>
      <c r="R999" s="4" t="s">
        <v>39</v>
      </c>
      <c r="S999" s="4" t="s">
        <v>92</v>
      </c>
      <c r="T999" s="4" t="s">
        <v>93</v>
      </c>
      <c r="U999" s="4" t="s">
        <v>94</v>
      </c>
      <c r="V999" s="4" t="s">
        <v>95</v>
      </c>
      <c r="W999" s="4" t="s">
        <v>96</v>
      </c>
      <c r="X999" s="4" t="s">
        <v>99</v>
      </c>
      <c r="Y999" s="4">
        <v>166</v>
      </c>
      <c r="Z999" s="4">
        <v>237.38</v>
      </c>
    </row>
    <row r="1000" spans="16:26" ht="18" customHeight="1" x14ac:dyDescent="0.3">
      <c r="P1000" s="4" t="s">
        <v>98</v>
      </c>
      <c r="Q1000" s="4">
        <v>2021</v>
      </c>
      <c r="R1000" s="4" t="s">
        <v>39</v>
      </c>
      <c r="S1000" s="4" t="s">
        <v>92</v>
      </c>
      <c r="T1000" s="4" t="s">
        <v>93</v>
      </c>
      <c r="U1000" s="4" t="s">
        <v>94</v>
      </c>
      <c r="V1000" s="4" t="s">
        <v>95</v>
      </c>
      <c r="W1000" s="4" t="s">
        <v>96</v>
      </c>
      <c r="X1000" s="4" t="s">
        <v>99</v>
      </c>
      <c r="Y1000" s="4">
        <v>214</v>
      </c>
      <c r="Z1000" s="4">
        <v>306.02</v>
      </c>
    </row>
    <row r="1001" spans="16:26" ht="18" customHeight="1" x14ac:dyDescent="0.3">
      <c r="P1001" s="4" t="s">
        <v>101</v>
      </c>
      <c r="Q1001" s="4">
        <v>2021</v>
      </c>
      <c r="R1001" s="4" t="s">
        <v>39</v>
      </c>
      <c r="S1001" s="4" t="s">
        <v>92</v>
      </c>
      <c r="T1001" s="4" t="s">
        <v>93</v>
      </c>
      <c r="U1001" s="4" t="s">
        <v>94</v>
      </c>
      <c r="V1001" s="4" t="s">
        <v>95</v>
      </c>
      <c r="W1001" s="4" t="s">
        <v>96</v>
      </c>
      <c r="X1001" s="4" t="s">
        <v>99</v>
      </c>
      <c r="Y1001" s="4">
        <v>142</v>
      </c>
      <c r="Z1001" s="4">
        <v>203.06</v>
      </c>
    </row>
    <row r="1002" spans="16:26" ht="18" customHeight="1" x14ac:dyDescent="0.3">
      <c r="P1002" s="4" t="s">
        <v>98</v>
      </c>
      <c r="Q1002" s="4">
        <v>2021</v>
      </c>
      <c r="R1002" s="4" t="s">
        <v>39</v>
      </c>
      <c r="S1002" s="4" t="s">
        <v>92</v>
      </c>
      <c r="T1002" s="4" t="s">
        <v>93</v>
      </c>
      <c r="U1002" s="4" t="s">
        <v>94</v>
      </c>
      <c r="V1002" s="4" t="s">
        <v>95</v>
      </c>
      <c r="W1002" s="4" t="s">
        <v>96</v>
      </c>
      <c r="X1002" s="4" t="s">
        <v>99</v>
      </c>
      <c r="Y1002" s="4">
        <v>144</v>
      </c>
      <c r="Z1002" s="4">
        <v>526.24</v>
      </c>
    </row>
    <row r="1003" spans="16:26" ht="18" customHeight="1" x14ac:dyDescent="0.3">
      <c r="P1003" s="4" t="s">
        <v>98</v>
      </c>
      <c r="Q1003" s="4">
        <v>2021</v>
      </c>
      <c r="R1003" s="4" t="s">
        <v>39</v>
      </c>
      <c r="S1003" s="4" t="s">
        <v>92</v>
      </c>
      <c r="T1003" s="4" t="s">
        <v>93</v>
      </c>
      <c r="U1003" s="4" t="s">
        <v>94</v>
      </c>
      <c r="V1003" s="4" t="s">
        <v>95</v>
      </c>
      <c r="W1003" s="4" t="s">
        <v>96</v>
      </c>
      <c r="X1003" s="4" t="s">
        <v>99</v>
      </c>
      <c r="Y1003" s="4">
        <v>138</v>
      </c>
      <c r="Z1003" s="4">
        <v>526.24</v>
      </c>
    </row>
    <row r="1004" spans="16:26" ht="18" customHeight="1" x14ac:dyDescent="0.3">
      <c r="P1004" s="4" t="s">
        <v>102</v>
      </c>
      <c r="Q1004" s="4">
        <v>2021</v>
      </c>
      <c r="R1004" s="4" t="s">
        <v>39</v>
      </c>
      <c r="S1004" s="4" t="s">
        <v>92</v>
      </c>
      <c r="T1004" s="4" t="s">
        <v>93</v>
      </c>
      <c r="U1004" s="4" t="s">
        <v>94</v>
      </c>
      <c r="V1004" s="4" t="s">
        <v>95</v>
      </c>
      <c r="W1004" s="4" t="s">
        <v>96</v>
      </c>
      <c r="X1004" s="4" t="s">
        <v>99</v>
      </c>
      <c r="Y1004" s="4">
        <v>132</v>
      </c>
      <c r="Z1004" s="4">
        <v>526.24</v>
      </c>
    </row>
    <row r="1005" spans="16:26" ht="18" customHeight="1" x14ac:dyDescent="0.3">
      <c r="P1005" s="4" t="s">
        <v>91</v>
      </c>
      <c r="Q1005" s="4">
        <v>2021</v>
      </c>
      <c r="R1005" s="4" t="s">
        <v>39</v>
      </c>
      <c r="S1005" s="4" t="s">
        <v>92</v>
      </c>
      <c r="T1005" s="4" t="s">
        <v>93</v>
      </c>
      <c r="U1005" s="4" t="s">
        <v>94</v>
      </c>
      <c r="V1005" s="4" t="s">
        <v>95</v>
      </c>
      <c r="W1005" s="4" t="s">
        <v>96</v>
      </c>
      <c r="X1005" s="4" t="s">
        <v>99</v>
      </c>
      <c r="Y1005" s="4">
        <v>688</v>
      </c>
      <c r="Z1005" s="4">
        <v>983.83999999999992</v>
      </c>
    </row>
    <row r="1006" spans="16:26" ht="18" customHeight="1" x14ac:dyDescent="0.3">
      <c r="P1006" s="4" t="s">
        <v>100</v>
      </c>
      <c r="Q1006" s="4">
        <v>2021</v>
      </c>
      <c r="R1006" s="4" t="s">
        <v>39</v>
      </c>
      <c r="S1006" s="4" t="s">
        <v>92</v>
      </c>
      <c r="T1006" s="4" t="s">
        <v>93</v>
      </c>
      <c r="U1006" s="4" t="s">
        <v>94</v>
      </c>
      <c r="V1006" s="4" t="s">
        <v>95</v>
      </c>
      <c r="W1006" s="4" t="s">
        <v>96</v>
      </c>
      <c r="X1006" s="4" t="s">
        <v>99</v>
      </c>
      <c r="Y1006" s="4">
        <v>775</v>
      </c>
      <c r="Z1006" s="4">
        <v>1108.25</v>
      </c>
    </row>
    <row r="1007" spans="16:26" ht="18" customHeight="1" x14ac:dyDescent="0.3">
      <c r="P1007" s="4" t="s">
        <v>98</v>
      </c>
      <c r="Q1007" s="4">
        <v>2021</v>
      </c>
      <c r="R1007" s="4" t="s">
        <v>39</v>
      </c>
      <c r="S1007" s="4" t="s">
        <v>92</v>
      </c>
      <c r="T1007" s="4" t="s">
        <v>93</v>
      </c>
      <c r="U1007" s="4" t="s">
        <v>94</v>
      </c>
      <c r="V1007" s="4" t="s">
        <v>95</v>
      </c>
      <c r="W1007" s="4" t="s">
        <v>96</v>
      </c>
      <c r="X1007" s="4" t="s">
        <v>99</v>
      </c>
      <c r="Y1007" s="4">
        <v>141</v>
      </c>
      <c r="Z1007" s="4">
        <v>201.63</v>
      </c>
    </row>
    <row r="1008" spans="16:26" ht="18" customHeight="1" x14ac:dyDescent="0.3">
      <c r="P1008" s="4" t="s">
        <v>101</v>
      </c>
      <c r="Q1008" s="4">
        <v>2021</v>
      </c>
      <c r="R1008" s="4" t="s">
        <v>39</v>
      </c>
      <c r="S1008" s="4" t="s">
        <v>92</v>
      </c>
      <c r="T1008" s="4" t="s">
        <v>93</v>
      </c>
      <c r="U1008" s="4" t="s">
        <v>94</v>
      </c>
      <c r="V1008" s="4" t="s">
        <v>95</v>
      </c>
      <c r="W1008" s="4" t="s">
        <v>96</v>
      </c>
      <c r="X1008" s="4" t="s">
        <v>99</v>
      </c>
      <c r="Y1008" s="4">
        <v>135</v>
      </c>
      <c r="Z1008" s="4">
        <v>193.05</v>
      </c>
    </row>
    <row r="1009" spans="16:26" ht="18" customHeight="1" x14ac:dyDescent="0.3">
      <c r="P1009" s="4" t="s">
        <v>100</v>
      </c>
      <c r="Q1009" s="4">
        <v>2021</v>
      </c>
      <c r="R1009" s="4" t="s">
        <v>39</v>
      </c>
      <c r="S1009" s="4" t="s">
        <v>92</v>
      </c>
      <c r="T1009" s="4" t="s">
        <v>93</v>
      </c>
      <c r="U1009" s="4" t="s">
        <v>94</v>
      </c>
      <c r="V1009" s="4" t="s">
        <v>95</v>
      </c>
      <c r="W1009" s="4" t="s">
        <v>96</v>
      </c>
      <c r="X1009" s="4" t="s">
        <v>99</v>
      </c>
      <c r="Y1009" s="4">
        <v>165</v>
      </c>
      <c r="Z1009" s="4">
        <v>235.95</v>
      </c>
    </row>
    <row r="1010" spans="16:26" ht="18" customHeight="1" x14ac:dyDescent="0.3">
      <c r="P1010" s="4" t="s">
        <v>98</v>
      </c>
      <c r="Q1010" s="4">
        <v>2021</v>
      </c>
      <c r="R1010" s="4" t="s">
        <v>39</v>
      </c>
      <c r="S1010" s="4" t="s">
        <v>92</v>
      </c>
      <c r="T1010" s="4" t="s">
        <v>93</v>
      </c>
      <c r="U1010" s="4" t="s">
        <v>94</v>
      </c>
      <c r="V1010" s="4" t="s">
        <v>95</v>
      </c>
      <c r="W1010" s="4" t="s">
        <v>96</v>
      </c>
      <c r="X1010" s="4" t="s">
        <v>99</v>
      </c>
      <c r="Y1010" s="4">
        <v>761</v>
      </c>
      <c r="Z1010" s="4">
        <v>526.24</v>
      </c>
    </row>
    <row r="1011" spans="16:26" ht="18" customHeight="1" x14ac:dyDescent="0.3">
      <c r="P1011" s="4" t="s">
        <v>91</v>
      </c>
      <c r="Q1011" s="4">
        <v>2021</v>
      </c>
      <c r="R1011" s="4" t="s">
        <v>39</v>
      </c>
      <c r="S1011" s="4" t="s">
        <v>92</v>
      </c>
      <c r="T1011" s="4" t="s">
        <v>93</v>
      </c>
      <c r="U1011" s="4" t="s">
        <v>94</v>
      </c>
      <c r="V1011" s="4" t="s">
        <v>95</v>
      </c>
      <c r="W1011" s="4" t="s">
        <v>96</v>
      </c>
      <c r="X1011" s="4" t="s">
        <v>99</v>
      </c>
      <c r="Y1011" s="4">
        <v>814</v>
      </c>
      <c r="Z1011" s="4">
        <v>526.24</v>
      </c>
    </row>
    <row r="1012" spans="16:26" ht="18" customHeight="1" x14ac:dyDescent="0.3">
      <c r="P1012" s="4" t="s">
        <v>101</v>
      </c>
      <c r="Q1012" s="4">
        <v>2021</v>
      </c>
      <c r="R1012" s="4" t="s">
        <v>39</v>
      </c>
      <c r="S1012" s="4" t="s">
        <v>92</v>
      </c>
      <c r="T1012" s="4" t="s">
        <v>93</v>
      </c>
      <c r="U1012" s="4" t="s">
        <v>94</v>
      </c>
      <c r="V1012" s="4" t="s">
        <v>95</v>
      </c>
      <c r="W1012" s="4" t="s">
        <v>96</v>
      </c>
      <c r="X1012" s="4" t="s">
        <v>99</v>
      </c>
      <c r="Y1012" s="4">
        <v>169</v>
      </c>
      <c r="Z1012" s="4">
        <v>241.67000000000002</v>
      </c>
    </row>
    <row r="1013" spans="16:26" ht="18" customHeight="1" x14ac:dyDescent="0.3">
      <c r="P1013" s="4" t="s">
        <v>102</v>
      </c>
      <c r="Q1013" s="4">
        <v>2021</v>
      </c>
      <c r="R1013" s="4" t="s">
        <v>39</v>
      </c>
      <c r="S1013" s="4" t="s">
        <v>92</v>
      </c>
      <c r="T1013" s="4" t="s">
        <v>93</v>
      </c>
      <c r="U1013" s="4" t="s">
        <v>94</v>
      </c>
      <c r="V1013" s="4" t="s">
        <v>95</v>
      </c>
      <c r="W1013" s="4" t="s">
        <v>96</v>
      </c>
      <c r="X1013" s="4" t="s">
        <v>99</v>
      </c>
      <c r="Y1013" s="4">
        <v>211</v>
      </c>
      <c r="Z1013" s="4">
        <v>301.73</v>
      </c>
    </row>
    <row r="1014" spans="16:26" ht="18" customHeight="1" x14ac:dyDescent="0.3">
      <c r="P1014" s="4" t="s">
        <v>98</v>
      </c>
      <c r="Q1014" s="4">
        <v>2021</v>
      </c>
      <c r="R1014" s="4" t="s">
        <v>39</v>
      </c>
      <c r="S1014" s="4" t="s">
        <v>92</v>
      </c>
      <c r="T1014" s="4" t="s">
        <v>93</v>
      </c>
      <c r="U1014" s="4" t="s">
        <v>94</v>
      </c>
      <c r="V1014" s="4" t="s">
        <v>95</v>
      </c>
      <c r="W1014" s="4" t="s">
        <v>96</v>
      </c>
      <c r="X1014" s="4" t="s">
        <v>99</v>
      </c>
      <c r="Y1014" s="4">
        <v>139</v>
      </c>
      <c r="Z1014" s="4">
        <v>198.76999999999998</v>
      </c>
    </row>
    <row r="1015" spans="16:26" ht="18" customHeight="1" x14ac:dyDescent="0.3">
      <c r="P1015" s="4" t="s">
        <v>91</v>
      </c>
      <c r="Q1015" s="4">
        <v>2021</v>
      </c>
      <c r="R1015" s="4" t="s">
        <v>39</v>
      </c>
      <c r="S1015" s="4" t="s">
        <v>92</v>
      </c>
      <c r="T1015" s="4" t="s">
        <v>93</v>
      </c>
      <c r="U1015" s="4" t="s">
        <v>94</v>
      </c>
      <c r="V1015" s="4" t="s">
        <v>95</v>
      </c>
      <c r="W1015" s="4" t="s">
        <v>96</v>
      </c>
      <c r="X1015" s="4" t="s">
        <v>97</v>
      </c>
      <c r="Y1015" s="4">
        <v>143</v>
      </c>
      <c r="Z1015" s="4">
        <v>204.49</v>
      </c>
    </row>
    <row r="1016" spans="16:26" ht="18" customHeight="1" x14ac:dyDescent="0.3">
      <c r="P1016" s="4" t="s">
        <v>98</v>
      </c>
      <c r="Q1016" s="4">
        <v>2021</v>
      </c>
      <c r="R1016" s="4" t="s">
        <v>39</v>
      </c>
      <c r="S1016" s="4" t="s">
        <v>92</v>
      </c>
      <c r="T1016" s="4" t="s">
        <v>93</v>
      </c>
      <c r="U1016" s="4" t="s">
        <v>94</v>
      </c>
      <c r="V1016" s="4" t="s">
        <v>95</v>
      </c>
      <c r="W1016" s="4" t="s">
        <v>96</v>
      </c>
      <c r="X1016" s="4" t="s">
        <v>97</v>
      </c>
      <c r="Y1016" s="4">
        <v>137</v>
      </c>
      <c r="Z1016" s="4">
        <v>195.91</v>
      </c>
    </row>
    <row r="1017" spans="16:26" ht="18" customHeight="1" x14ac:dyDescent="0.3">
      <c r="P1017" s="4" t="s">
        <v>101</v>
      </c>
      <c r="Q1017" s="4">
        <v>2021</v>
      </c>
      <c r="R1017" s="4" t="s">
        <v>39</v>
      </c>
      <c r="S1017" s="4" t="s">
        <v>92</v>
      </c>
      <c r="T1017" s="4" t="s">
        <v>93</v>
      </c>
      <c r="U1017" s="4" t="s">
        <v>94</v>
      </c>
      <c r="V1017" s="4" t="s">
        <v>95</v>
      </c>
      <c r="W1017" s="4" t="s">
        <v>96</v>
      </c>
      <c r="X1017" s="4" t="s">
        <v>97</v>
      </c>
      <c r="Y1017" s="4">
        <v>131</v>
      </c>
      <c r="Z1017" s="4">
        <v>187.32999999999998</v>
      </c>
    </row>
    <row r="1018" spans="16:26" ht="18" customHeight="1" x14ac:dyDescent="0.3">
      <c r="P1018" s="4" t="s">
        <v>98</v>
      </c>
      <c r="Q1018" s="4">
        <v>2021</v>
      </c>
      <c r="R1018" s="4" t="s">
        <v>39</v>
      </c>
      <c r="S1018" s="4" t="s">
        <v>92</v>
      </c>
      <c r="T1018" s="4" t="s">
        <v>93</v>
      </c>
      <c r="U1018" s="4" t="s">
        <v>94</v>
      </c>
      <c r="V1018" s="4" t="s">
        <v>95</v>
      </c>
      <c r="W1018" s="4" t="s">
        <v>96</v>
      </c>
      <c r="X1018" s="4" t="s">
        <v>99</v>
      </c>
      <c r="Y1018" s="4">
        <v>167</v>
      </c>
      <c r="Z1018" s="4">
        <v>238.81</v>
      </c>
    </row>
    <row r="1019" spans="16:26" ht="18" customHeight="1" x14ac:dyDescent="0.3">
      <c r="P1019" s="4" t="s">
        <v>98</v>
      </c>
      <c r="Q1019" s="4">
        <v>2021</v>
      </c>
      <c r="R1019" s="4" t="s">
        <v>39</v>
      </c>
      <c r="S1019" s="4" t="s">
        <v>92</v>
      </c>
      <c r="T1019" s="4" t="s">
        <v>93</v>
      </c>
      <c r="U1019" s="4" t="s">
        <v>94</v>
      </c>
      <c r="V1019" s="4" t="s">
        <v>95</v>
      </c>
      <c r="W1019" s="4" t="s">
        <v>96</v>
      </c>
      <c r="X1019" s="4" t="s">
        <v>99</v>
      </c>
      <c r="Y1019" s="4">
        <v>215</v>
      </c>
      <c r="Z1019" s="4">
        <v>307.45</v>
      </c>
    </row>
    <row r="1020" spans="16:26" ht="18" customHeight="1" x14ac:dyDescent="0.3">
      <c r="P1020" s="4" t="s">
        <v>91</v>
      </c>
      <c r="Q1020" s="4">
        <v>2021</v>
      </c>
      <c r="R1020" s="4" t="s">
        <v>39</v>
      </c>
      <c r="S1020" s="4" t="s">
        <v>92</v>
      </c>
      <c r="T1020" s="4" t="s">
        <v>93</v>
      </c>
      <c r="U1020" s="4" t="s">
        <v>94</v>
      </c>
      <c r="V1020" s="4" t="s">
        <v>95</v>
      </c>
      <c r="W1020" s="4" t="s">
        <v>96</v>
      </c>
      <c r="X1020" s="4" t="s">
        <v>99</v>
      </c>
      <c r="Y1020" s="4">
        <v>784</v>
      </c>
      <c r="Z1020" s="4">
        <v>1121.1199999999999</v>
      </c>
    </row>
    <row r="1021" spans="16:26" ht="18" customHeight="1" x14ac:dyDescent="0.3">
      <c r="P1021" s="4" t="s">
        <v>98</v>
      </c>
      <c r="Q1021" s="4">
        <v>2021</v>
      </c>
      <c r="R1021" s="4" t="s">
        <v>32</v>
      </c>
      <c r="S1021" s="4" t="s">
        <v>92</v>
      </c>
      <c r="T1021" s="4" t="s">
        <v>93</v>
      </c>
      <c r="U1021" s="4" t="s">
        <v>94</v>
      </c>
      <c r="V1021" s="4" t="s">
        <v>95</v>
      </c>
      <c r="W1021" s="4" t="s">
        <v>96</v>
      </c>
      <c r="X1021" s="4" t="s">
        <v>99</v>
      </c>
      <c r="Y1021" s="4">
        <v>134</v>
      </c>
      <c r="Z1021" s="4">
        <v>182.24</v>
      </c>
    </row>
    <row r="1022" spans="16:26" ht="18" customHeight="1" x14ac:dyDescent="0.3">
      <c r="P1022" s="4" t="s">
        <v>91</v>
      </c>
      <c r="Q1022" s="4">
        <v>2021</v>
      </c>
      <c r="R1022" s="4" t="s">
        <v>32</v>
      </c>
      <c r="S1022" s="4" t="s">
        <v>92</v>
      </c>
      <c r="T1022" s="4" t="s">
        <v>93</v>
      </c>
      <c r="U1022" s="4" t="s">
        <v>94</v>
      </c>
      <c r="V1022" s="4" t="s">
        <v>95</v>
      </c>
      <c r="W1022" s="4" t="s">
        <v>96</v>
      </c>
      <c r="X1022" s="4" t="s">
        <v>99</v>
      </c>
      <c r="Y1022" s="4">
        <v>182</v>
      </c>
      <c r="Z1022" s="4">
        <v>260.26</v>
      </c>
    </row>
    <row r="1023" spans="16:26" ht="18" customHeight="1" x14ac:dyDescent="0.3">
      <c r="P1023" s="4" t="s">
        <v>91</v>
      </c>
      <c r="Q1023" s="4">
        <v>2021</v>
      </c>
      <c r="R1023" s="4" t="s">
        <v>32</v>
      </c>
      <c r="S1023" s="4" t="s">
        <v>92</v>
      </c>
      <c r="T1023" s="4" t="s">
        <v>93</v>
      </c>
      <c r="U1023" s="4" t="s">
        <v>94</v>
      </c>
      <c r="V1023" s="4" t="s">
        <v>95</v>
      </c>
      <c r="W1023" s="4" t="s">
        <v>96</v>
      </c>
      <c r="X1023" s="4" t="s">
        <v>99</v>
      </c>
      <c r="Y1023" s="4">
        <v>136</v>
      </c>
      <c r="Z1023" s="4">
        <v>194.48</v>
      </c>
    </row>
    <row r="1024" spans="16:26" ht="18" customHeight="1" x14ac:dyDescent="0.3">
      <c r="P1024" s="4" t="s">
        <v>91</v>
      </c>
      <c r="Q1024" s="4">
        <v>2021</v>
      </c>
      <c r="R1024" s="4" t="s">
        <v>32</v>
      </c>
      <c r="S1024" s="4" t="s">
        <v>92</v>
      </c>
      <c r="T1024" s="4" t="s">
        <v>93</v>
      </c>
      <c r="U1024" s="4" t="s">
        <v>94</v>
      </c>
      <c r="V1024" s="4" t="s">
        <v>95</v>
      </c>
      <c r="W1024" s="4" t="s">
        <v>96</v>
      </c>
      <c r="X1024" s="4" t="s">
        <v>99</v>
      </c>
      <c r="Y1024" s="4">
        <v>694</v>
      </c>
      <c r="Z1024" s="4">
        <v>992.42000000000007</v>
      </c>
    </row>
    <row r="1025" spans="16:26" ht="18" customHeight="1" x14ac:dyDescent="0.3">
      <c r="P1025" s="4" t="s">
        <v>102</v>
      </c>
      <c r="Q1025" s="4">
        <v>2021</v>
      </c>
      <c r="R1025" s="4" t="s">
        <v>32</v>
      </c>
      <c r="S1025" s="4" t="s">
        <v>92</v>
      </c>
      <c r="T1025" s="4" t="s">
        <v>93</v>
      </c>
      <c r="U1025" s="4" t="s">
        <v>94</v>
      </c>
      <c r="V1025" s="4" t="s">
        <v>95</v>
      </c>
      <c r="W1025" s="4" t="s">
        <v>96</v>
      </c>
      <c r="X1025" s="4" t="s">
        <v>99</v>
      </c>
      <c r="Y1025" s="4">
        <v>727</v>
      </c>
      <c r="Z1025" s="4">
        <v>1039.6100000000001</v>
      </c>
    </row>
    <row r="1026" spans="16:26" ht="18" customHeight="1" x14ac:dyDescent="0.3">
      <c r="P1026" s="4" t="s">
        <v>98</v>
      </c>
      <c r="Q1026" s="4">
        <v>2021</v>
      </c>
      <c r="R1026" s="4" t="s">
        <v>32</v>
      </c>
      <c r="S1026" s="4" t="s">
        <v>92</v>
      </c>
      <c r="T1026" s="4" t="s">
        <v>93</v>
      </c>
      <c r="U1026" s="4" t="s">
        <v>94</v>
      </c>
      <c r="V1026" s="4" t="s">
        <v>95</v>
      </c>
      <c r="W1026" s="4" t="s">
        <v>96</v>
      </c>
      <c r="X1026" s="4" t="s">
        <v>99</v>
      </c>
      <c r="Y1026" s="4">
        <v>135</v>
      </c>
      <c r="Z1026" s="4">
        <v>193.05</v>
      </c>
    </row>
    <row r="1027" spans="16:26" ht="18" customHeight="1" x14ac:dyDescent="0.3">
      <c r="P1027" s="4" t="s">
        <v>102</v>
      </c>
      <c r="Q1027" s="4">
        <v>2021</v>
      </c>
      <c r="R1027" s="4" t="s">
        <v>32</v>
      </c>
      <c r="S1027" s="4" t="s">
        <v>92</v>
      </c>
      <c r="T1027" s="4" t="s">
        <v>93</v>
      </c>
      <c r="U1027" s="4" t="s">
        <v>94</v>
      </c>
      <c r="V1027" s="4" t="s">
        <v>95</v>
      </c>
      <c r="W1027" s="4" t="s">
        <v>96</v>
      </c>
      <c r="X1027" s="4" t="s">
        <v>99</v>
      </c>
      <c r="Y1027" s="4">
        <v>766</v>
      </c>
      <c r="Z1027" s="4">
        <v>526.24</v>
      </c>
    </row>
    <row r="1028" spans="16:26" ht="18" customHeight="1" x14ac:dyDescent="0.3">
      <c r="P1028" s="4" t="s">
        <v>91</v>
      </c>
      <c r="Q1028" s="4">
        <v>2021</v>
      </c>
      <c r="R1028" s="4" t="s">
        <v>32</v>
      </c>
      <c r="S1028" s="4" t="s">
        <v>92</v>
      </c>
      <c r="T1028" s="4" t="s">
        <v>93</v>
      </c>
      <c r="U1028" s="4" t="s">
        <v>94</v>
      </c>
      <c r="V1028" s="4" t="s">
        <v>95</v>
      </c>
      <c r="W1028" s="4" t="s">
        <v>96</v>
      </c>
      <c r="X1028" s="4" t="s">
        <v>99</v>
      </c>
      <c r="Y1028" s="4">
        <v>133</v>
      </c>
      <c r="Z1028" s="4">
        <v>190.19</v>
      </c>
    </row>
    <row r="1029" spans="16:26" ht="18" customHeight="1" x14ac:dyDescent="0.3">
      <c r="P1029" s="4" t="s">
        <v>91</v>
      </c>
      <c r="Q1029" s="4">
        <v>2021</v>
      </c>
      <c r="R1029" s="4" t="s">
        <v>32</v>
      </c>
      <c r="S1029" s="4" t="s">
        <v>92</v>
      </c>
      <c r="T1029" s="4" t="s">
        <v>93</v>
      </c>
      <c r="U1029" s="4" t="s">
        <v>94</v>
      </c>
      <c r="V1029" s="4" t="s">
        <v>95</v>
      </c>
      <c r="W1029" s="4" t="s">
        <v>96</v>
      </c>
      <c r="X1029" s="4" t="s">
        <v>99</v>
      </c>
      <c r="Y1029" s="4">
        <v>181</v>
      </c>
      <c r="Z1029" s="4">
        <v>258.83</v>
      </c>
    </row>
    <row r="1030" spans="16:26" ht="18" customHeight="1" x14ac:dyDescent="0.3">
      <c r="P1030" s="4" t="s">
        <v>98</v>
      </c>
      <c r="Q1030" s="4">
        <v>2021</v>
      </c>
      <c r="R1030" s="4" t="s">
        <v>32</v>
      </c>
      <c r="S1030" s="4" t="s">
        <v>92</v>
      </c>
      <c r="T1030" s="4" t="s">
        <v>93</v>
      </c>
      <c r="U1030" s="4" t="s">
        <v>94</v>
      </c>
      <c r="V1030" s="4" t="s">
        <v>95</v>
      </c>
      <c r="W1030" s="4" t="s">
        <v>96</v>
      </c>
      <c r="X1030" s="4" t="s">
        <v>99</v>
      </c>
      <c r="Y1030" s="4">
        <v>137</v>
      </c>
      <c r="Z1030" s="4">
        <v>195.91</v>
      </c>
    </row>
    <row r="1031" spans="16:26" ht="18" customHeight="1" x14ac:dyDescent="0.3">
      <c r="P1031" s="4" t="s">
        <v>91</v>
      </c>
      <c r="Q1031" s="4">
        <v>2021</v>
      </c>
      <c r="R1031" s="4" t="s">
        <v>32</v>
      </c>
      <c r="S1031" s="4" t="s">
        <v>92</v>
      </c>
      <c r="T1031" s="4" t="s">
        <v>93</v>
      </c>
      <c r="U1031" s="4" t="s">
        <v>94</v>
      </c>
      <c r="V1031" s="4" t="s">
        <v>95</v>
      </c>
      <c r="W1031" s="4" t="s">
        <v>96</v>
      </c>
      <c r="X1031" s="4" t="s">
        <v>99</v>
      </c>
      <c r="Y1031" s="4">
        <v>179</v>
      </c>
      <c r="Z1031" s="4">
        <v>255.97</v>
      </c>
    </row>
    <row r="1032" spans="16:26" ht="18" customHeight="1" x14ac:dyDescent="0.3">
      <c r="P1032" s="4" t="s">
        <v>98</v>
      </c>
      <c r="Q1032" s="4">
        <v>2021</v>
      </c>
      <c r="R1032" s="4" t="s">
        <v>34</v>
      </c>
      <c r="S1032" s="4" t="s">
        <v>92</v>
      </c>
      <c r="T1032" s="4" t="s">
        <v>93</v>
      </c>
      <c r="U1032" s="4" t="s">
        <v>94</v>
      </c>
      <c r="V1032" s="4" t="s">
        <v>95</v>
      </c>
      <c r="W1032" s="4" t="s">
        <v>96</v>
      </c>
      <c r="X1032" s="4" t="s">
        <v>99</v>
      </c>
      <c r="Y1032" s="4">
        <v>140</v>
      </c>
      <c r="Z1032" s="4">
        <v>190.4</v>
      </c>
    </row>
    <row r="1033" spans="16:26" ht="18" customHeight="1" x14ac:dyDescent="0.3">
      <c r="P1033" s="4" t="s">
        <v>100</v>
      </c>
      <c r="Q1033" s="4">
        <v>2021</v>
      </c>
      <c r="R1033" s="4" t="s">
        <v>34</v>
      </c>
      <c r="S1033" s="4" t="s">
        <v>92</v>
      </c>
      <c r="T1033" s="4" t="s">
        <v>93</v>
      </c>
      <c r="U1033" s="4" t="s">
        <v>94</v>
      </c>
      <c r="V1033" s="4" t="s">
        <v>95</v>
      </c>
      <c r="W1033" s="4" t="s">
        <v>96</v>
      </c>
      <c r="X1033" s="4" t="s">
        <v>99</v>
      </c>
      <c r="Y1033" s="4">
        <v>188</v>
      </c>
      <c r="Z1033" s="4">
        <v>268.84000000000003</v>
      </c>
    </row>
    <row r="1034" spans="16:26" ht="18" customHeight="1" x14ac:dyDescent="0.3">
      <c r="P1034" s="4" t="s">
        <v>98</v>
      </c>
      <c r="Q1034" s="4">
        <v>2021</v>
      </c>
      <c r="R1034" s="4" t="s">
        <v>34</v>
      </c>
      <c r="S1034" s="4" t="s">
        <v>92</v>
      </c>
      <c r="T1034" s="4" t="s">
        <v>93</v>
      </c>
      <c r="U1034" s="4" t="s">
        <v>94</v>
      </c>
      <c r="V1034" s="4" t="s">
        <v>95</v>
      </c>
      <c r="W1034" s="4" t="s">
        <v>96</v>
      </c>
      <c r="X1034" s="4" t="s">
        <v>99</v>
      </c>
      <c r="Y1034" s="4">
        <v>142</v>
      </c>
      <c r="Z1034" s="4">
        <v>203.06</v>
      </c>
    </row>
    <row r="1035" spans="16:26" ht="18" customHeight="1" x14ac:dyDescent="0.3">
      <c r="P1035" s="4" t="s">
        <v>100</v>
      </c>
      <c r="Q1035" s="4">
        <v>2021</v>
      </c>
      <c r="R1035" s="4" t="s">
        <v>34</v>
      </c>
      <c r="S1035" s="4" t="s">
        <v>92</v>
      </c>
      <c r="T1035" s="4" t="s">
        <v>93</v>
      </c>
      <c r="U1035" s="4" t="s">
        <v>94</v>
      </c>
      <c r="V1035" s="4" t="s">
        <v>95</v>
      </c>
      <c r="W1035" s="4" t="s">
        <v>96</v>
      </c>
      <c r="X1035" s="4" t="s">
        <v>99</v>
      </c>
      <c r="Y1035" s="4">
        <v>184</v>
      </c>
      <c r="Z1035" s="4">
        <v>263.12</v>
      </c>
    </row>
    <row r="1036" spans="16:26" ht="18" customHeight="1" x14ac:dyDescent="0.3">
      <c r="P1036" s="4" t="s">
        <v>98</v>
      </c>
      <c r="Q1036" s="4">
        <v>2021</v>
      </c>
      <c r="R1036" s="4" t="s">
        <v>34</v>
      </c>
      <c r="S1036" s="4" t="s">
        <v>92</v>
      </c>
      <c r="T1036" s="4" t="s">
        <v>93</v>
      </c>
      <c r="U1036" s="4" t="s">
        <v>94</v>
      </c>
      <c r="V1036" s="4" t="s">
        <v>95</v>
      </c>
      <c r="W1036" s="4" t="s">
        <v>96</v>
      </c>
      <c r="X1036" s="4" t="s">
        <v>97</v>
      </c>
      <c r="Y1036" s="4">
        <v>312</v>
      </c>
      <c r="Z1036" s="4">
        <v>526.24</v>
      </c>
    </row>
    <row r="1037" spans="16:26" ht="18" customHeight="1" x14ac:dyDescent="0.3">
      <c r="P1037" s="4" t="s">
        <v>102</v>
      </c>
      <c r="Q1037" s="4">
        <v>2021</v>
      </c>
      <c r="R1037" s="4" t="s">
        <v>34</v>
      </c>
      <c r="S1037" s="4" t="s">
        <v>92</v>
      </c>
      <c r="T1037" s="4" t="s">
        <v>93</v>
      </c>
      <c r="U1037" s="4" t="s">
        <v>94</v>
      </c>
      <c r="V1037" s="4" t="s">
        <v>95</v>
      </c>
      <c r="W1037" s="4" t="s">
        <v>96</v>
      </c>
      <c r="X1037" s="4" t="s">
        <v>99</v>
      </c>
      <c r="Y1037" s="4">
        <v>693</v>
      </c>
      <c r="Z1037" s="4">
        <v>990.99</v>
      </c>
    </row>
    <row r="1038" spans="16:26" ht="18" customHeight="1" x14ac:dyDescent="0.3">
      <c r="P1038" s="4" t="s">
        <v>100</v>
      </c>
      <c r="Q1038" s="4">
        <v>2021</v>
      </c>
      <c r="R1038" s="4" t="s">
        <v>34</v>
      </c>
      <c r="S1038" s="4" t="s">
        <v>92</v>
      </c>
      <c r="T1038" s="4" t="s">
        <v>93</v>
      </c>
      <c r="U1038" s="4" t="s">
        <v>94</v>
      </c>
      <c r="V1038" s="4" t="s">
        <v>95</v>
      </c>
      <c r="W1038" s="4" t="s">
        <v>96</v>
      </c>
      <c r="X1038" s="4" t="s">
        <v>99</v>
      </c>
      <c r="Y1038" s="4">
        <v>726</v>
      </c>
      <c r="Z1038" s="4">
        <v>1038.18</v>
      </c>
    </row>
    <row r="1039" spans="16:26" ht="18" customHeight="1" x14ac:dyDescent="0.3">
      <c r="P1039" s="4" t="s">
        <v>100</v>
      </c>
      <c r="Q1039" s="4">
        <v>2021</v>
      </c>
      <c r="R1039" s="4" t="s">
        <v>34</v>
      </c>
      <c r="S1039" s="4" t="s">
        <v>92</v>
      </c>
      <c r="T1039" s="4" t="s">
        <v>93</v>
      </c>
      <c r="U1039" s="4" t="s">
        <v>94</v>
      </c>
      <c r="V1039" s="4" t="s">
        <v>95</v>
      </c>
      <c r="W1039" s="4" t="s">
        <v>96</v>
      </c>
      <c r="X1039" s="4" t="s">
        <v>99</v>
      </c>
      <c r="Y1039" s="4">
        <v>141</v>
      </c>
      <c r="Z1039" s="4">
        <v>201.63</v>
      </c>
    </row>
    <row r="1040" spans="16:26" ht="18" customHeight="1" x14ac:dyDescent="0.3">
      <c r="P1040" s="4" t="s">
        <v>98</v>
      </c>
      <c r="Q1040" s="4">
        <v>2021</v>
      </c>
      <c r="R1040" s="4" t="s">
        <v>34</v>
      </c>
      <c r="S1040" s="4" t="s">
        <v>92</v>
      </c>
      <c r="T1040" s="4" t="s">
        <v>93</v>
      </c>
      <c r="U1040" s="4" t="s">
        <v>94</v>
      </c>
      <c r="V1040" s="4" t="s">
        <v>95</v>
      </c>
      <c r="W1040" s="4" t="s">
        <v>96</v>
      </c>
      <c r="X1040" s="4" t="s">
        <v>99</v>
      </c>
      <c r="Y1040" s="4">
        <v>765</v>
      </c>
      <c r="Z1040" s="4">
        <v>526.24</v>
      </c>
    </row>
    <row r="1041" spans="16:26" ht="18" customHeight="1" x14ac:dyDescent="0.3">
      <c r="P1041" s="4" t="s">
        <v>98</v>
      </c>
      <c r="Q1041" s="4">
        <v>2021</v>
      </c>
      <c r="R1041" s="4" t="s">
        <v>34</v>
      </c>
      <c r="S1041" s="4" t="s">
        <v>92</v>
      </c>
      <c r="T1041" s="4" t="s">
        <v>93</v>
      </c>
      <c r="U1041" s="4" t="s">
        <v>94</v>
      </c>
      <c r="V1041" s="4" t="s">
        <v>95</v>
      </c>
      <c r="W1041" s="4" t="s">
        <v>96</v>
      </c>
      <c r="X1041" s="4" t="s">
        <v>99</v>
      </c>
      <c r="Y1041" s="4">
        <v>139</v>
      </c>
      <c r="Z1041" s="4">
        <v>198.76999999999998</v>
      </c>
    </row>
    <row r="1042" spans="16:26" ht="18" customHeight="1" x14ac:dyDescent="0.3">
      <c r="P1042" s="4" t="s">
        <v>98</v>
      </c>
      <c r="Q1042" s="4">
        <v>2021</v>
      </c>
      <c r="R1042" s="4" t="s">
        <v>34</v>
      </c>
      <c r="S1042" s="4" t="s">
        <v>92</v>
      </c>
      <c r="T1042" s="4" t="s">
        <v>93</v>
      </c>
      <c r="U1042" s="4" t="s">
        <v>94</v>
      </c>
      <c r="V1042" s="4" t="s">
        <v>95</v>
      </c>
      <c r="W1042" s="4" t="s">
        <v>96</v>
      </c>
      <c r="X1042" s="4" t="s">
        <v>99</v>
      </c>
      <c r="Y1042" s="4">
        <v>187</v>
      </c>
      <c r="Z1042" s="4">
        <v>267.40999999999997</v>
      </c>
    </row>
    <row r="1043" spans="16:26" ht="18" customHeight="1" x14ac:dyDescent="0.3">
      <c r="P1043" s="4" t="s">
        <v>98</v>
      </c>
      <c r="Q1043" s="4">
        <v>2021</v>
      </c>
      <c r="R1043" s="4" t="s">
        <v>34</v>
      </c>
      <c r="S1043" s="4" t="s">
        <v>92</v>
      </c>
      <c r="T1043" s="4" t="s">
        <v>93</v>
      </c>
      <c r="U1043" s="4" t="s">
        <v>94</v>
      </c>
      <c r="V1043" s="4" t="s">
        <v>95</v>
      </c>
      <c r="W1043" s="4" t="s">
        <v>96</v>
      </c>
      <c r="X1043" s="4" t="s">
        <v>97</v>
      </c>
      <c r="Y1043" s="4">
        <v>311</v>
      </c>
      <c r="Z1043" s="4">
        <v>444.73</v>
      </c>
    </row>
    <row r="1044" spans="16:26" ht="18" customHeight="1" x14ac:dyDescent="0.3">
      <c r="P1044" s="4" t="s">
        <v>101</v>
      </c>
      <c r="Q1044" s="4">
        <v>2021</v>
      </c>
      <c r="R1044" s="4" t="s">
        <v>34</v>
      </c>
      <c r="S1044" s="4" t="s">
        <v>92</v>
      </c>
      <c r="T1044" s="4" t="s">
        <v>93</v>
      </c>
      <c r="U1044" s="4" t="s">
        <v>94</v>
      </c>
      <c r="V1044" s="4" t="s">
        <v>95</v>
      </c>
      <c r="W1044" s="4" t="s">
        <v>96</v>
      </c>
      <c r="X1044" s="4" t="s">
        <v>99</v>
      </c>
      <c r="Y1044" s="4">
        <v>185</v>
      </c>
      <c r="Z1044" s="4">
        <v>264.55</v>
      </c>
    </row>
    <row r="1045" spans="16:26" ht="18" customHeight="1" x14ac:dyDescent="0.3">
      <c r="P1045" s="4" t="s">
        <v>91</v>
      </c>
      <c r="Q1045" s="4">
        <v>2021</v>
      </c>
      <c r="R1045" s="4" t="s">
        <v>35</v>
      </c>
      <c r="S1045" s="4" t="s">
        <v>92</v>
      </c>
      <c r="T1045" s="4" t="s">
        <v>93</v>
      </c>
      <c r="U1045" s="4" t="s">
        <v>94</v>
      </c>
      <c r="V1045" s="4" t="s">
        <v>95</v>
      </c>
      <c r="W1045" s="4" t="s">
        <v>96</v>
      </c>
      <c r="X1045" s="4" t="s">
        <v>97</v>
      </c>
      <c r="Y1045" s="4">
        <v>326</v>
      </c>
      <c r="Z1045" s="4">
        <v>466.18</v>
      </c>
    </row>
    <row r="1046" spans="16:26" ht="18" customHeight="1" x14ac:dyDescent="0.3">
      <c r="P1046" s="4" t="s">
        <v>100</v>
      </c>
      <c r="Q1046" s="4">
        <v>2021</v>
      </c>
      <c r="R1046" s="4" t="s">
        <v>35</v>
      </c>
      <c r="S1046" s="4" t="s">
        <v>92</v>
      </c>
      <c r="T1046" s="4" t="s">
        <v>93</v>
      </c>
      <c r="U1046" s="4" t="s">
        <v>94</v>
      </c>
      <c r="V1046" s="4" t="s">
        <v>95</v>
      </c>
      <c r="W1046" s="4" t="s">
        <v>96</v>
      </c>
      <c r="X1046" s="4" t="s">
        <v>97</v>
      </c>
      <c r="Y1046" s="4">
        <v>320</v>
      </c>
      <c r="Z1046" s="4">
        <v>457.6</v>
      </c>
    </row>
    <row r="1047" spans="16:26" ht="18" customHeight="1" x14ac:dyDescent="0.3">
      <c r="P1047" s="4" t="s">
        <v>91</v>
      </c>
      <c r="Q1047" s="4">
        <v>2021</v>
      </c>
      <c r="R1047" s="4" t="s">
        <v>35</v>
      </c>
      <c r="S1047" s="4" t="s">
        <v>92</v>
      </c>
      <c r="T1047" s="4" t="s">
        <v>93</v>
      </c>
      <c r="U1047" s="4" t="s">
        <v>94</v>
      </c>
      <c r="V1047" s="4" t="s">
        <v>95</v>
      </c>
      <c r="W1047" s="4" t="s">
        <v>96</v>
      </c>
      <c r="X1047" s="4" t="s">
        <v>97</v>
      </c>
      <c r="Y1047" s="4">
        <v>314</v>
      </c>
      <c r="Z1047" s="4">
        <v>449.02</v>
      </c>
    </row>
    <row r="1048" spans="16:26" ht="18" customHeight="1" x14ac:dyDescent="0.3">
      <c r="P1048" s="4" t="s">
        <v>100</v>
      </c>
      <c r="Q1048" s="4">
        <v>2021</v>
      </c>
      <c r="R1048" s="4" t="s">
        <v>35</v>
      </c>
      <c r="S1048" s="4" t="s">
        <v>92</v>
      </c>
      <c r="T1048" s="4" t="s">
        <v>93</v>
      </c>
      <c r="U1048" s="4" t="s">
        <v>94</v>
      </c>
      <c r="V1048" s="4" t="s">
        <v>95</v>
      </c>
      <c r="W1048" s="4" t="s">
        <v>96</v>
      </c>
      <c r="X1048" s="4" t="s">
        <v>99</v>
      </c>
      <c r="Y1048" s="4">
        <v>146</v>
      </c>
      <c r="Z1048" s="4">
        <v>198.56</v>
      </c>
    </row>
    <row r="1049" spans="16:26" ht="18" customHeight="1" x14ac:dyDescent="0.3">
      <c r="P1049" s="4" t="s">
        <v>91</v>
      </c>
      <c r="Q1049" s="4">
        <v>2021</v>
      </c>
      <c r="R1049" s="4" t="s">
        <v>35</v>
      </c>
      <c r="S1049" s="4" t="s">
        <v>92</v>
      </c>
      <c r="T1049" s="4" t="s">
        <v>93</v>
      </c>
      <c r="U1049" s="4" t="s">
        <v>94</v>
      </c>
      <c r="V1049" s="4" t="s">
        <v>95</v>
      </c>
      <c r="W1049" s="4" t="s">
        <v>96</v>
      </c>
      <c r="X1049" s="4" t="s">
        <v>99</v>
      </c>
      <c r="Y1049" s="4">
        <v>194</v>
      </c>
      <c r="Z1049" s="4">
        <v>277.42</v>
      </c>
    </row>
    <row r="1050" spans="16:26" ht="18" customHeight="1" x14ac:dyDescent="0.3">
      <c r="P1050" s="4" t="s">
        <v>91</v>
      </c>
      <c r="Q1050" s="4">
        <v>2021</v>
      </c>
      <c r="R1050" s="4" t="s">
        <v>35</v>
      </c>
      <c r="S1050" s="4" t="s">
        <v>92</v>
      </c>
      <c r="T1050" s="4" t="s">
        <v>93</v>
      </c>
      <c r="U1050" s="4" t="s">
        <v>94</v>
      </c>
      <c r="V1050" s="4" t="s">
        <v>95</v>
      </c>
      <c r="W1050" s="4" t="s">
        <v>96</v>
      </c>
      <c r="X1050" s="4" t="s">
        <v>99</v>
      </c>
      <c r="Y1050" s="4">
        <v>190</v>
      </c>
      <c r="Z1050" s="4">
        <v>271.7</v>
      </c>
    </row>
    <row r="1051" spans="16:26" ht="18" customHeight="1" x14ac:dyDescent="0.3">
      <c r="P1051" s="4" t="s">
        <v>91</v>
      </c>
      <c r="Q1051" s="4">
        <v>2021</v>
      </c>
      <c r="R1051" s="4" t="s">
        <v>35</v>
      </c>
      <c r="S1051" s="4" t="s">
        <v>92</v>
      </c>
      <c r="T1051" s="4" t="s">
        <v>93</v>
      </c>
      <c r="U1051" s="4" t="s">
        <v>94</v>
      </c>
      <c r="V1051" s="4" t="s">
        <v>95</v>
      </c>
      <c r="W1051" s="4" t="s">
        <v>96</v>
      </c>
      <c r="X1051" s="4" t="s">
        <v>99</v>
      </c>
      <c r="Y1051" s="4">
        <v>364</v>
      </c>
      <c r="Z1051" s="4">
        <v>520.52</v>
      </c>
    </row>
    <row r="1052" spans="16:26" ht="18" customHeight="1" x14ac:dyDescent="0.3">
      <c r="P1052" s="4" t="s">
        <v>91</v>
      </c>
      <c r="Q1052" s="4">
        <v>2021</v>
      </c>
      <c r="R1052" s="4" t="s">
        <v>35</v>
      </c>
      <c r="S1052" s="4" t="s">
        <v>92</v>
      </c>
      <c r="T1052" s="4" t="s">
        <v>93</v>
      </c>
      <c r="U1052" s="4" t="s">
        <v>94</v>
      </c>
      <c r="V1052" s="4" t="s">
        <v>95</v>
      </c>
      <c r="W1052" s="4" t="s">
        <v>96</v>
      </c>
      <c r="X1052" s="4" t="s">
        <v>97</v>
      </c>
      <c r="Y1052" s="4">
        <v>324</v>
      </c>
      <c r="Z1052" s="4">
        <v>526.24</v>
      </c>
    </row>
    <row r="1053" spans="16:26" ht="18" customHeight="1" x14ac:dyDescent="0.3">
      <c r="P1053" s="4" t="s">
        <v>91</v>
      </c>
      <c r="Q1053" s="4">
        <v>2021</v>
      </c>
      <c r="R1053" s="4" t="s">
        <v>35</v>
      </c>
      <c r="S1053" s="4" t="s">
        <v>92</v>
      </c>
      <c r="T1053" s="4" t="s">
        <v>93</v>
      </c>
      <c r="U1053" s="4" t="s">
        <v>94</v>
      </c>
      <c r="V1053" s="4" t="s">
        <v>95</v>
      </c>
      <c r="W1053" s="4" t="s">
        <v>96</v>
      </c>
      <c r="X1053" s="4" t="s">
        <v>97</v>
      </c>
      <c r="Y1053" s="4">
        <v>318</v>
      </c>
      <c r="Z1053" s="4">
        <v>526.24</v>
      </c>
    </row>
    <row r="1054" spans="16:26" ht="18" customHeight="1" x14ac:dyDescent="0.3">
      <c r="P1054" s="4" t="s">
        <v>98</v>
      </c>
      <c r="Q1054" s="4">
        <v>2021</v>
      </c>
      <c r="R1054" s="4" t="s">
        <v>35</v>
      </c>
      <c r="S1054" s="4" t="s">
        <v>92</v>
      </c>
      <c r="T1054" s="4" t="s">
        <v>93</v>
      </c>
      <c r="U1054" s="4" t="s">
        <v>94</v>
      </c>
      <c r="V1054" s="4" t="s">
        <v>95</v>
      </c>
      <c r="W1054" s="4" t="s">
        <v>96</v>
      </c>
      <c r="X1054" s="4" t="s">
        <v>99</v>
      </c>
      <c r="Y1054" s="4">
        <v>692</v>
      </c>
      <c r="Z1054" s="4">
        <v>989.56</v>
      </c>
    </row>
    <row r="1055" spans="16:26" ht="18" customHeight="1" x14ac:dyDescent="0.3">
      <c r="P1055" s="4" t="s">
        <v>100</v>
      </c>
      <c r="Q1055" s="4">
        <v>2021</v>
      </c>
      <c r="R1055" s="4" t="s">
        <v>35</v>
      </c>
      <c r="S1055" s="4" t="s">
        <v>92</v>
      </c>
      <c r="T1055" s="4" t="s">
        <v>93</v>
      </c>
      <c r="U1055" s="4" t="s">
        <v>94</v>
      </c>
      <c r="V1055" s="4" t="s">
        <v>95</v>
      </c>
      <c r="W1055" s="4" t="s">
        <v>96</v>
      </c>
      <c r="X1055" s="4" t="s">
        <v>99</v>
      </c>
      <c r="Y1055" s="4">
        <v>725</v>
      </c>
      <c r="Z1055" s="4">
        <v>1036.75</v>
      </c>
    </row>
    <row r="1056" spans="16:26" ht="18" customHeight="1" x14ac:dyDescent="0.3">
      <c r="P1056" s="4" t="s">
        <v>98</v>
      </c>
      <c r="Q1056" s="4">
        <v>2021</v>
      </c>
      <c r="R1056" s="4" t="s">
        <v>35</v>
      </c>
      <c r="S1056" s="4" t="s">
        <v>92</v>
      </c>
      <c r="T1056" s="4" t="s">
        <v>93</v>
      </c>
      <c r="U1056" s="4" t="s">
        <v>94</v>
      </c>
      <c r="V1056" s="4" t="s">
        <v>95</v>
      </c>
      <c r="W1056" s="4" t="s">
        <v>96</v>
      </c>
      <c r="X1056" s="4" t="s">
        <v>99</v>
      </c>
      <c r="Y1056" s="4">
        <v>778</v>
      </c>
      <c r="Z1056" s="4">
        <v>1112.54</v>
      </c>
    </row>
    <row r="1057" spans="16:26" ht="18" customHeight="1" x14ac:dyDescent="0.3">
      <c r="P1057" s="4" t="s">
        <v>91</v>
      </c>
      <c r="Q1057" s="4">
        <v>2021</v>
      </c>
      <c r="R1057" s="4" t="s">
        <v>35</v>
      </c>
      <c r="S1057" s="4" t="s">
        <v>92</v>
      </c>
      <c r="T1057" s="4" t="s">
        <v>93</v>
      </c>
      <c r="U1057" s="4" t="s">
        <v>94</v>
      </c>
      <c r="V1057" s="4" t="s">
        <v>95</v>
      </c>
      <c r="W1057" s="4" t="s">
        <v>96</v>
      </c>
      <c r="X1057" s="4" t="s">
        <v>97</v>
      </c>
      <c r="Y1057" s="4">
        <v>327</v>
      </c>
      <c r="Z1057" s="4">
        <v>467.61</v>
      </c>
    </row>
    <row r="1058" spans="16:26" ht="18" customHeight="1" x14ac:dyDescent="0.3">
      <c r="P1058" s="4" t="s">
        <v>100</v>
      </c>
      <c r="Q1058" s="4">
        <v>2021</v>
      </c>
      <c r="R1058" s="4" t="s">
        <v>35</v>
      </c>
      <c r="S1058" s="4" t="s">
        <v>92</v>
      </c>
      <c r="T1058" s="4" t="s">
        <v>93</v>
      </c>
      <c r="U1058" s="4" t="s">
        <v>94</v>
      </c>
      <c r="V1058" s="4" t="s">
        <v>95</v>
      </c>
      <c r="W1058" s="4" t="s">
        <v>96</v>
      </c>
      <c r="X1058" s="4" t="s">
        <v>97</v>
      </c>
      <c r="Y1058" s="4">
        <v>321</v>
      </c>
      <c r="Z1058" s="4">
        <v>459.03</v>
      </c>
    </row>
    <row r="1059" spans="16:26" ht="18" customHeight="1" x14ac:dyDescent="0.3">
      <c r="P1059" s="4" t="s">
        <v>91</v>
      </c>
      <c r="Q1059" s="4">
        <v>2021</v>
      </c>
      <c r="R1059" s="4" t="s">
        <v>35</v>
      </c>
      <c r="S1059" s="4" t="s">
        <v>92</v>
      </c>
      <c r="T1059" s="4" t="s">
        <v>93</v>
      </c>
      <c r="U1059" s="4" t="s">
        <v>94</v>
      </c>
      <c r="V1059" s="4" t="s">
        <v>95</v>
      </c>
      <c r="W1059" s="4" t="s">
        <v>96</v>
      </c>
      <c r="X1059" s="4" t="s">
        <v>97</v>
      </c>
      <c r="Y1059" s="4">
        <v>315</v>
      </c>
      <c r="Z1059" s="4">
        <v>450.45</v>
      </c>
    </row>
    <row r="1060" spans="16:26" ht="18" customHeight="1" x14ac:dyDescent="0.3">
      <c r="P1060" s="4" t="s">
        <v>98</v>
      </c>
      <c r="Q1060" s="4">
        <v>2021</v>
      </c>
      <c r="R1060" s="4" t="s">
        <v>35</v>
      </c>
      <c r="S1060" s="4" t="s">
        <v>92</v>
      </c>
      <c r="T1060" s="4" t="s">
        <v>93</v>
      </c>
      <c r="U1060" s="4" t="s">
        <v>94</v>
      </c>
      <c r="V1060" s="4" t="s">
        <v>95</v>
      </c>
      <c r="W1060" s="4" t="s">
        <v>96</v>
      </c>
      <c r="X1060" s="4" t="s">
        <v>99</v>
      </c>
      <c r="Y1060" s="4">
        <v>147</v>
      </c>
      <c r="Z1060" s="4">
        <v>210.21</v>
      </c>
    </row>
    <row r="1061" spans="16:26" ht="18" customHeight="1" x14ac:dyDescent="0.3">
      <c r="P1061" s="4" t="s">
        <v>91</v>
      </c>
      <c r="Q1061" s="4">
        <v>2021</v>
      </c>
      <c r="R1061" s="4" t="s">
        <v>35</v>
      </c>
      <c r="S1061" s="4" t="s">
        <v>92</v>
      </c>
      <c r="T1061" s="4" t="s">
        <v>93</v>
      </c>
      <c r="U1061" s="4" t="s">
        <v>94</v>
      </c>
      <c r="V1061" s="4" t="s">
        <v>95</v>
      </c>
      <c r="W1061" s="4" t="s">
        <v>96</v>
      </c>
      <c r="X1061" s="4" t="s">
        <v>99</v>
      </c>
      <c r="Y1061" s="4">
        <v>145</v>
      </c>
      <c r="Z1061" s="4">
        <v>207.35</v>
      </c>
    </row>
    <row r="1062" spans="16:26" ht="18" customHeight="1" x14ac:dyDescent="0.3">
      <c r="P1062" s="4" t="s">
        <v>91</v>
      </c>
      <c r="Q1062" s="4">
        <v>2021</v>
      </c>
      <c r="R1062" s="4" t="s">
        <v>35</v>
      </c>
      <c r="S1062" s="4" t="s">
        <v>92</v>
      </c>
      <c r="T1062" s="4" t="s">
        <v>93</v>
      </c>
      <c r="U1062" s="4" t="s">
        <v>94</v>
      </c>
      <c r="V1062" s="4" t="s">
        <v>95</v>
      </c>
      <c r="W1062" s="4" t="s">
        <v>96</v>
      </c>
      <c r="X1062" s="4" t="s">
        <v>99</v>
      </c>
      <c r="Y1062" s="4">
        <v>193</v>
      </c>
      <c r="Z1062" s="4">
        <v>275.99</v>
      </c>
    </row>
    <row r="1063" spans="16:26" ht="18" customHeight="1" x14ac:dyDescent="0.3">
      <c r="P1063" s="4" t="s">
        <v>100</v>
      </c>
      <c r="Q1063" s="4">
        <v>2021</v>
      </c>
      <c r="R1063" s="4" t="s">
        <v>35</v>
      </c>
      <c r="S1063" s="4" t="s">
        <v>92</v>
      </c>
      <c r="T1063" s="4" t="s">
        <v>93</v>
      </c>
      <c r="U1063" s="4" t="s">
        <v>94</v>
      </c>
      <c r="V1063" s="4" t="s">
        <v>95</v>
      </c>
      <c r="W1063" s="4" t="s">
        <v>96</v>
      </c>
      <c r="X1063" s="4" t="s">
        <v>97</v>
      </c>
      <c r="Y1063" s="4">
        <v>323</v>
      </c>
      <c r="Z1063" s="4">
        <v>461.89</v>
      </c>
    </row>
    <row r="1064" spans="16:26" ht="18" customHeight="1" x14ac:dyDescent="0.3">
      <c r="P1064" s="4" t="s">
        <v>91</v>
      </c>
      <c r="Q1064" s="4">
        <v>2021</v>
      </c>
      <c r="R1064" s="4" t="s">
        <v>35</v>
      </c>
      <c r="S1064" s="4" t="s">
        <v>92</v>
      </c>
      <c r="T1064" s="4" t="s">
        <v>93</v>
      </c>
      <c r="U1064" s="4" t="s">
        <v>94</v>
      </c>
      <c r="V1064" s="4" t="s">
        <v>95</v>
      </c>
      <c r="W1064" s="4" t="s">
        <v>96</v>
      </c>
      <c r="X1064" s="4" t="s">
        <v>97</v>
      </c>
      <c r="Y1064" s="4">
        <v>317</v>
      </c>
      <c r="Z1064" s="4">
        <v>453.31</v>
      </c>
    </row>
    <row r="1065" spans="16:26" ht="18" customHeight="1" x14ac:dyDescent="0.3">
      <c r="P1065" s="4" t="s">
        <v>100</v>
      </c>
      <c r="Q1065" s="4">
        <v>2021</v>
      </c>
      <c r="R1065" s="4" t="s">
        <v>35</v>
      </c>
      <c r="S1065" s="4" t="s">
        <v>92</v>
      </c>
      <c r="T1065" s="4" t="s">
        <v>93</v>
      </c>
      <c r="U1065" s="4" t="s">
        <v>94</v>
      </c>
      <c r="V1065" s="4" t="s">
        <v>95</v>
      </c>
      <c r="W1065" s="4" t="s">
        <v>96</v>
      </c>
      <c r="X1065" s="4" t="s">
        <v>99</v>
      </c>
      <c r="Y1065" s="4">
        <v>143</v>
      </c>
      <c r="Z1065" s="4">
        <v>204.49</v>
      </c>
    </row>
    <row r="1066" spans="16:26" ht="18" customHeight="1" x14ac:dyDescent="0.3">
      <c r="P1066" s="4" t="s">
        <v>91</v>
      </c>
      <c r="Q1066" s="4">
        <v>2021</v>
      </c>
      <c r="R1066" s="4" t="s">
        <v>35</v>
      </c>
      <c r="S1066" s="4" t="s">
        <v>92</v>
      </c>
      <c r="T1066" s="4" t="s">
        <v>93</v>
      </c>
      <c r="U1066" s="4" t="s">
        <v>94</v>
      </c>
      <c r="V1066" s="4" t="s">
        <v>95</v>
      </c>
      <c r="W1066" s="4" t="s">
        <v>96</v>
      </c>
      <c r="X1066" s="4" t="s">
        <v>99</v>
      </c>
      <c r="Y1066" s="4">
        <v>191</v>
      </c>
      <c r="Z1066" s="4">
        <v>273.13</v>
      </c>
    </row>
    <row r="1067" spans="16:26" ht="18" customHeight="1" x14ac:dyDescent="0.3">
      <c r="P1067" s="4" t="s">
        <v>100</v>
      </c>
      <c r="Q1067" s="4">
        <v>2021</v>
      </c>
      <c r="R1067" s="4" t="s">
        <v>35</v>
      </c>
      <c r="S1067" s="4" t="s">
        <v>92</v>
      </c>
      <c r="T1067" s="4" t="s">
        <v>93</v>
      </c>
      <c r="U1067" s="4" t="s">
        <v>94</v>
      </c>
      <c r="V1067" s="4" t="s">
        <v>95</v>
      </c>
      <c r="W1067" s="4" t="s">
        <v>96</v>
      </c>
      <c r="X1067" s="4" t="s">
        <v>99</v>
      </c>
      <c r="Y1067" s="4">
        <v>787</v>
      </c>
      <c r="Z1067" s="4">
        <v>1125.4099999999999</v>
      </c>
    </row>
    <row r="1068" spans="16:26" ht="18" customHeight="1" x14ac:dyDescent="0.3">
      <c r="P1068" s="4" t="s">
        <v>98</v>
      </c>
      <c r="Q1068" s="4">
        <v>2021</v>
      </c>
      <c r="R1068" s="4" t="s">
        <v>40</v>
      </c>
      <c r="S1068" s="4" t="s">
        <v>104</v>
      </c>
      <c r="T1068" s="4" t="s">
        <v>93</v>
      </c>
      <c r="U1068" s="4" t="s">
        <v>94</v>
      </c>
      <c r="V1068" s="4" t="s">
        <v>95</v>
      </c>
      <c r="W1068" s="4" t="s">
        <v>96</v>
      </c>
      <c r="X1068" s="4" t="s">
        <v>97</v>
      </c>
      <c r="Y1068" s="4">
        <v>266</v>
      </c>
      <c r="Z1068" s="4">
        <v>380.38</v>
      </c>
    </row>
    <row r="1069" spans="16:26" ht="18" customHeight="1" x14ac:dyDescent="0.3">
      <c r="P1069" s="4" t="s">
        <v>98</v>
      </c>
      <c r="Q1069" s="4">
        <v>2021</v>
      </c>
      <c r="R1069" s="4" t="s">
        <v>40</v>
      </c>
      <c r="S1069" s="4" t="s">
        <v>104</v>
      </c>
      <c r="T1069" s="4" t="s">
        <v>93</v>
      </c>
      <c r="U1069" s="4" t="s">
        <v>94</v>
      </c>
      <c r="V1069" s="4" t="s">
        <v>95</v>
      </c>
      <c r="W1069" s="4" t="s">
        <v>96</v>
      </c>
      <c r="X1069" s="4" t="s">
        <v>97</v>
      </c>
      <c r="Y1069" s="4">
        <v>314</v>
      </c>
      <c r="Z1069" s="4">
        <v>449.02</v>
      </c>
    </row>
    <row r="1070" spans="16:26" ht="18" customHeight="1" x14ac:dyDescent="0.3">
      <c r="P1070" s="4" t="s">
        <v>91</v>
      </c>
      <c r="Q1070" s="4">
        <v>2021</v>
      </c>
      <c r="R1070" s="4" t="s">
        <v>40</v>
      </c>
      <c r="S1070" s="4" t="s">
        <v>104</v>
      </c>
      <c r="T1070" s="4" t="s">
        <v>93</v>
      </c>
      <c r="U1070" s="4" t="s">
        <v>94</v>
      </c>
      <c r="V1070" s="4" t="s">
        <v>95</v>
      </c>
      <c r="W1070" s="4" t="s">
        <v>96</v>
      </c>
      <c r="X1070" s="4" t="s">
        <v>97</v>
      </c>
      <c r="Y1070" s="4">
        <v>236</v>
      </c>
      <c r="Z1070" s="4">
        <v>337.48</v>
      </c>
    </row>
    <row r="1071" spans="16:26" ht="18" customHeight="1" x14ac:dyDescent="0.3">
      <c r="P1071" s="4" t="s">
        <v>98</v>
      </c>
      <c r="Q1071" s="4">
        <v>2021</v>
      </c>
      <c r="R1071" s="4" t="s">
        <v>40</v>
      </c>
      <c r="S1071" s="4" t="s">
        <v>104</v>
      </c>
      <c r="T1071" s="4" t="s">
        <v>93</v>
      </c>
      <c r="U1071" s="4" t="s">
        <v>94</v>
      </c>
      <c r="V1071" s="4" t="s">
        <v>95</v>
      </c>
      <c r="W1071" s="4" t="s">
        <v>96</v>
      </c>
      <c r="X1071" s="4" t="s">
        <v>97</v>
      </c>
      <c r="Y1071" s="4">
        <v>310</v>
      </c>
      <c r="Z1071" s="4">
        <v>526.24</v>
      </c>
    </row>
    <row r="1072" spans="16:26" ht="18" customHeight="1" x14ac:dyDescent="0.3">
      <c r="P1072" s="4" t="s">
        <v>100</v>
      </c>
      <c r="Q1072" s="4">
        <v>2021</v>
      </c>
      <c r="R1072" s="4" t="s">
        <v>40</v>
      </c>
      <c r="S1072" s="4" t="s">
        <v>104</v>
      </c>
      <c r="T1072" s="4" t="s">
        <v>93</v>
      </c>
      <c r="U1072" s="4" t="s">
        <v>94</v>
      </c>
      <c r="V1072" s="4" t="s">
        <v>95</v>
      </c>
      <c r="W1072" s="4" t="s">
        <v>96</v>
      </c>
      <c r="X1072" s="4" t="s">
        <v>97</v>
      </c>
      <c r="Y1072" s="4">
        <v>238</v>
      </c>
      <c r="Z1072" s="4">
        <v>526.24</v>
      </c>
    </row>
    <row r="1073" spans="16:26" ht="18" customHeight="1" x14ac:dyDescent="0.3">
      <c r="P1073" s="4" t="s">
        <v>91</v>
      </c>
      <c r="Q1073" s="4">
        <v>2021</v>
      </c>
      <c r="R1073" s="4" t="s">
        <v>40</v>
      </c>
      <c r="S1073" s="4" t="s">
        <v>104</v>
      </c>
      <c r="T1073" s="4" t="s">
        <v>93</v>
      </c>
      <c r="U1073" s="4" t="s">
        <v>94</v>
      </c>
      <c r="V1073" s="4" t="s">
        <v>95</v>
      </c>
      <c r="W1073" s="4" t="s">
        <v>96</v>
      </c>
      <c r="X1073" s="4" t="s">
        <v>97</v>
      </c>
      <c r="Y1073" s="4">
        <v>1000</v>
      </c>
      <c r="Z1073" s="4">
        <v>1430</v>
      </c>
    </row>
    <row r="1074" spans="16:26" ht="18" customHeight="1" x14ac:dyDescent="0.3">
      <c r="P1074" s="4" t="s">
        <v>101</v>
      </c>
      <c r="Q1074" s="4">
        <v>2021</v>
      </c>
      <c r="R1074" s="4" t="s">
        <v>40</v>
      </c>
      <c r="S1074" s="4" t="s">
        <v>104</v>
      </c>
      <c r="T1074" s="4" t="s">
        <v>93</v>
      </c>
      <c r="U1074" s="4" t="s">
        <v>94</v>
      </c>
      <c r="V1074" s="4" t="s">
        <v>95</v>
      </c>
      <c r="W1074" s="4" t="s">
        <v>96</v>
      </c>
      <c r="X1074" s="4" t="s">
        <v>97</v>
      </c>
      <c r="Y1074" s="4">
        <v>1033</v>
      </c>
      <c r="Z1074" s="4">
        <v>1477.19</v>
      </c>
    </row>
    <row r="1075" spans="16:26" ht="18" customHeight="1" x14ac:dyDescent="0.3">
      <c r="P1075" s="4" t="s">
        <v>100</v>
      </c>
      <c r="Q1075" s="4">
        <v>2021</v>
      </c>
      <c r="R1075" s="4" t="s">
        <v>40</v>
      </c>
      <c r="S1075" s="4" t="s">
        <v>104</v>
      </c>
      <c r="T1075" s="4" t="s">
        <v>93</v>
      </c>
      <c r="U1075" s="4" t="s">
        <v>94</v>
      </c>
      <c r="V1075" s="4" t="s">
        <v>95</v>
      </c>
      <c r="W1075" s="4" t="s">
        <v>96</v>
      </c>
      <c r="X1075" s="4" t="s">
        <v>97</v>
      </c>
      <c r="Y1075" s="4">
        <v>240</v>
      </c>
      <c r="Z1075" s="4">
        <v>343.2</v>
      </c>
    </row>
    <row r="1076" spans="16:26" ht="18" customHeight="1" x14ac:dyDescent="0.3">
      <c r="P1076" s="4" t="s">
        <v>100</v>
      </c>
      <c r="Q1076" s="4">
        <v>2021</v>
      </c>
      <c r="R1076" s="4" t="s">
        <v>40</v>
      </c>
      <c r="S1076" s="4" t="s">
        <v>104</v>
      </c>
      <c r="T1076" s="4" t="s">
        <v>93</v>
      </c>
      <c r="U1076" s="4" t="s">
        <v>94</v>
      </c>
      <c r="V1076" s="4" t="s">
        <v>95</v>
      </c>
      <c r="W1076" s="4" t="s">
        <v>96</v>
      </c>
      <c r="X1076" s="4" t="s">
        <v>97</v>
      </c>
      <c r="Y1076" s="4">
        <v>267</v>
      </c>
      <c r="Z1076" s="4">
        <v>381.81</v>
      </c>
    </row>
    <row r="1077" spans="16:26" ht="18" customHeight="1" x14ac:dyDescent="0.3">
      <c r="P1077" s="4" t="s">
        <v>91</v>
      </c>
      <c r="Q1077" s="4">
        <v>2021</v>
      </c>
      <c r="R1077" s="4" t="s">
        <v>40</v>
      </c>
      <c r="S1077" s="4" t="s">
        <v>104</v>
      </c>
      <c r="T1077" s="4" t="s">
        <v>93</v>
      </c>
      <c r="U1077" s="4" t="s">
        <v>94</v>
      </c>
      <c r="V1077" s="4" t="s">
        <v>95</v>
      </c>
      <c r="W1077" s="4" t="s">
        <v>96</v>
      </c>
      <c r="X1077" s="4" t="s">
        <v>97</v>
      </c>
      <c r="Y1077" s="4">
        <v>237</v>
      </c>
      <c r="Z1077" s="4">
        <v>338.90999999999997</v>
      </c>
    </row>
    <row r="1078" spans="16:26" ht="18" customHeight="1" x14ac:dyDescent="0.3">
      <c r="P1078" s="4" t="s">
        <v>100</v>
      </c>
      <c r="Q1078" s="4">
        <v>2021</v>
      </c>
      <c r="R1078" s="4" t="s">
        <v>40</v>
      </c>
      <c r="S1078" s="4" t="s">
        <v>104</v>
      </c>
      <c r="T1078" s="4" t="s">
        <v>93</v>
      </c>
      <c r="U1078" s="4" t="s">
        <v>94</v>
      </c>
      <c r="V1078" s="4" t="s">
        <v>95</v>
      </c>
      <c r="W1078" s="4" t="s">
        <v>96</v>
      </c>
      <c r="X1078" s="4" t="s">
        <v>97</v>
      </c>
      <c r="Y1078" s="4">
        <v>781</v>
      </c>
      <c r="Z1078" s="4">
        <v>1116.83</v>
      </c>
    </row>
    <row r="1079" spans="16:26" ht="18" customHeight="1" x14ac:dyDescent="0.3">
      <c r="P1079" s="4" t="s">
        <v>91</v>
      </c>
      <c r="Q1079" s="4">
        <v>2021</v>
      </c>
      <c r="R1079" s="4" t="s">
        <v>40</v>
      </c>
      <c r="S1079" s="4" t="s">
        <v>104</v>
      </c>
      <c r="T1079" s="4" t="s">
        <v>93</v>
      </c>
      <c r="U1079" s="4" t="s">
        <v>94</v>
      </c>
      <c r="V1079" s="4" t="s">
        <v>95</v>
      </c>
      <c r="W1079" s="4" t="s">
        <v>96</v>
      </c>
      <c r="X1079" s="4" t="s">
        <v>97</v>
      </c>
      <c r="Y1079" s="4">
        <v>814</v>
      </c>
      <c r="Z1079" s="4">
        <v>1164.02</v>
      </c>
    </row>
    <row r="1080" spans="16:26" ht="18" customHeight="1" x14ac:dyDescent="0.3">
      <c r="P1080" s="4" t="s">
        <v>91</v>
      </c>
      <c r="Q1080" s="4">
        <v>2021</v>
      </c>
      <c r="R1080" s="4" t="s">
        <v>40</v>
      </c>
      <c r="S1080" s="4" t="s">
        <v>104</v>
      </c>
      <c r="T1080" s="4" t="s">
        <v>93</v>
      </c>
      <c r="U1080" s="4" t="s">
        <v>94</v>
      </c>
      <c r="V1080" s="4" t="s">
        <v>95</v>
      </c>
      <c r="W1080" s="4" t="s">
        <v>96</v>
      </c>
      <c r="X1080" s="4" t="s">
        <v>97</v>
      </c>
      <c r="Y1080" s="4">
        <v>263</v>
      </c>
      <c r="Z1080" s="4">
        <v>376.09000000000003</v>
      </c>
    </row>
    <row r="1081" spans="16:26" ht="18" customHeight="1" x14ac:dyDescent="0.3">
      <c r="P1081" s="4" t="s">
        <v>91</v>
      </c>
      <c r="Q1081" s="4">
        <v>2021</v>
      </c>
      <c r="R1081" s="4" t="s">
        <v>40</v>
      </c>
      <c r="S1081" s="4" t="s">
        <v>104</v>
      </c>
      <c r="T1081" s="4" t="s">
        <v>93</v>
      </c>
      <c r="U1081" s="4" t="s">
        <v>94</v>
      </c>
      <c r="V1081" s="4" t="s">
        <v>95</v>
      </c>
      <c r="W1081" s="4" t="s">
        <v>96</v>
      </c>
      <c r="X1081" s="4" t="s">
        <v>97</v>
      </c>
      <c r="Y1081" s="4">
        <v>311</v>
      </c>
      <c r="Z1081" s="4">
        <v>444.73</v>
      </c>
    </row>
    <row r="1082" spans="16:26" ht="18" customHeight="1" x14ac:dyDescent="0.3">
      <c r="P1082" s="4" t="s">
        <v>98</v>
      </c>
      <c r="Q1082" s="4">
        <v>2021</v>
      </c>
      <c r="R1082" s="4" t="s">
        <v>40</v>
      </c>
      <c r="S1082" s="4" t="s">
        <v>104</v>
      </c>
      <c r="T1082" s="4" t="s">
        <v>93</v>
      </c>
      <c r="U1082" s="4" t="s">
        <v>94</v>
      </c>
      <c r="V1082" s="4" t="s">
        <v>95</v>
      </c>
      <c r="W1082" s="4" t="s">
        <v>96</v>
      </c>
      <c r="X1082" s="4" t="s">
        <v>97</v>
      </c>
      <c r="Y1082" s="4">
        <v>239</v>
      </c>
      <c r="Z1082" s="4">
        <v>341.77</v>
      </c>
    </row>
    <row r="1083" spans="16:26" ht="18" customHeight="1" x14ac:dyDescent="0.3">
      <c r="P1083" s="4" t="s">
        <v>91</v>
      </c>
      <c r="Q1083" s="4">
        <v>2021</v>
      </c>
      <c r="R1083" s="4" t="s">
        <v>36</v>
      </c>
      <c r="S1083" s="4" t="s">
        <v>104</v>
      </c>
      <c r="T1083" s="4" t="s">
        <v>93</v>
      </c>
      <c r="U1083" s="4" t="s">
        <v>94</v>
      </c>
      <c r="V1083" s="4" t="s">
        <v>95</v>
      </c>
      <c r="W1083" s="4" t="s">
        <v>96</v>
      </c>
      <c r="X1083" s="4" t="s">
        <v>97</v>
      </c>
      <c r="Y1083" s="4">
        <v>242</v>
      </c>
      <c r="Z1083" s="4">
        <v>346.06</v>
      </c>
    </row>
    <row r="1084" spans="16:26" ht="18" customHeight="1" x14ac:dyDescent="0.3">
      <c r="P1084" s="4" t="s">
        <v>102</v>
      </c>
      <c r="Q1084" s="4">
        <v>2021</v>
      </c>
      <c r="R1084" s="4" t="s">
        <v>36</v>
      </c>
      <c r="S1084" s="4" t="s">
        <v>104</v>
      </c>
      <c r="T1084" s="4" t="s">
        <v>93</v>
      </c>
      <c r="U1084" s="4" t="s">
        <v>94</v>
      </c>
      <c r="V1084" s="4" t="s">
        <v>95</v>
      </c>
      <c r="W1084" s="4" t="s">
        <v>96</v>
      </c>
      <c r="X1084" s="4" t="s">
        <v>97</v>
      </c>
      <c r="Y1084" s="4">
        <v>290</v>
      </c>
      <c r="Z1084" s="4">
        <v>414.7</v>
      </c>
    </row>
    <row r="1085" spans="16:26" ht="18" customHeight="1" x14ac:dyDescent="0.3">
      <c r="P1085" s="4" t="s">
        <v>98</v>
      </c>
      <c r="Q1085" s="4">
        <v>2021</v>
      </c>
      <c r="R1085" s="4" t="s">
        <v>36</v>
      </c>
      <c r="S1085" s="4" t="s">
        <v>92</v>
      </c>
      <c r="T1085" s="4" t="s">
        <v>93</v>
      </c>
      <c r="U1085" s="4" t="s">
        <v>94</v>
      </c>
      <c r="V1085" s="4" t="s">
        <v>95</v>
      </c>
      <c r="W1085" s="4" t="s">
        <v>96</v>
      </c>
      <c r="X1085" s="4" t="s">
        <v>97</v>
      </c>
      <c r="Y1085" s="4">
        <v>218</v>
      </c>
      <c r="Z1085" s="4">
        <v>311.74</v>
      </c>
    </row>
    <row r="1086" spans="16:26" ht="18" customHeight="1" x14ac:dyDescent="0.3">
      <c r="P1086" s="4" t="s">
        <v>98</v>
      </c>
      <c r="Q1086" s="4">
        <v>2021</v>
      </c>
      <c r="R1086" s="4" t="s">
        <v>36</v>
      </c>
      <c r="S1086" s="4" t="s">
        <v>92</v>
      </c>
      <c r="T1086" s="4" t="s">
        <v>93</v>
      </c>
      <c r="U1086" s="4" t="s">
        <v>94</v>
      </c>
      <c r="V1086" s="4" t="s">
        <v>95</v>
      </c>
      <c r="W1086" s="4" t="s">
        <v>96</v>
      </c>
      <c r="X1086" s="4" t="s">
        <v>97</v>
      </c>
      <c r="Y1086" s="4">
        <v>244</v>
      </c>
      <c r="Z1086" s="4">
        <v>526.24</v>
      </c>
    </row>
    <row r="1087" spans="16:26" ht="18" customHeight="1" x14ac:dyDescent="0.3">
      <c r="P1087" s="4" t="s">
        <v>91</v>
      </c>
      <c r="Q1087" s="4">
        <v>2021</v>
      </c>
      <c r="R1087" s="4" t="s">
        <v>36</v>
      </c>
      <c r="S1087" s="4" t="s">
        <v>92</v>
      </c>
      <c r="T1087" s="4" t="s">
        <v>93</v>
      </c>
      <c r="U1087" s="4" t="s">
        <v>94</v>
      </c>
      <c r="V1087" s="4" t="s">
        <v>95</v>
      </c>
      <c r="W1087" s="4" t="s">
        <v>96</v>
      </c>
      <c r="X1087" s="4" t="s">
        <v>97</v>
      </c>
      <c r="Y1087" s="4">
        <v>292</v>
      </c>
      <c r="Z1087" s="4">
        <v>526.24</v>
      </c>
    </row>
    <row r="1088" spans="16:26" ht="18" customHeight="1" x14ac:dyDescent="0.3">
      <c r="P1088" s="4" t="s">
        <v>98</v>
      </c>
      <c r="Q1088" s="4">
        <v>2021</v>
      </c>
      <c r="R1088" s="4" t="s">
        <v>36</v>
      </c>
      <c r="S1088" s="4" t="s">
        <v>92</v>
      </c>
      <c r="T1088" s="4" t="s">
        <v>93</v>
      </c>
      <c r="U1088" s="4" t="s">
        <v>94</v>
      </c>
      <c r="V1088" s="4" t="s">
        <v>95</v>
      </c>
      <c r="W1088" s="4" t="s">
        <v>96</v>
      </c>
      <c r="X1088" s="4" t="s">
        <v>97</v>
      </c>
      <c r="Y1088" s="4">
        <v>1003</v>
      </c>
      <c r="Z1088" s="4">
        <v>1434.29</v>
      </c>
    </row>
    <row r="1089" spans="16:26" ht="18" customHeight="1" x14ac:dyDescent="0.3">
      <c r="P1089" s="4" t="s">
        <v>98</v>
      </c>
      <c r="Q1089" s="4">
        <v>2021</v>
      </c>
      <c r="R1089" s="4" t="s">
        <v>36</v>
      </c>
      <c r="S1089" s="4" t="s">
        <v>92</v>
      </c>
      <c r="T1089" s="4" t="s">
        <v>93</v>
      </c>
      <c r="U1089" s="4" t="s">
        <v>94</v>
      </c>
      <c r="V1089" s="4" t="s">
        <v>95</v>
      </c>
      <c r="W1089" s="4" t="s">
        <v>96</v>
      </c>
      <c r="X1089" s="4" t="s">
        <v>97</v>
      </c>
      <c r="Y1089" s="4">
        <v>1037</v>
      </c>
      <c r="Z1089" s="4">
        <v>1482.9099999999999</v>
      </c>
    </row>
    <row r="1090" spans="16:26" ht="18" customHeight="1" x14ac:dyDescent="0.3">
      <c r="P1090" s="4" t="s">
        <v>91</v>
      </c>
      <c r="Q1090" s="4">
        <v>2021</v>
      </c>
      <c r="R1090" s="4" t="s">
        <v>36</v>
      </c>
      <c r="S1090" s="4" t="s">
        <v>92</v>
      </c>
      <c r="T1090" s="4" t="s">
        <v>93</v>
      </c>
      <c r="U1090" s="4" t="s">
        <v>94</v>
      </c>
      <c r="V1090" s="4" t="s">
        <v>95</v>
      </c>
      <c r="W1090" s="4" t="s">
        <v>96</v>
      </c>
      <c r="X1090" s="4" t="s">
        <v>97</v>
      </c>
      <c r="Y1090" s="4">
        <v>216</v>
      </c>
      <c r="Z1090" s="4">
        <v>308.88</v>
      </c>
    </row>
    <row r="1091" spans="16:26" ht="18" customHeight="1" x14ac:dyDescent="0.3">
      <c r="P1091" s="4" t="s">
        <v>91</v>
      </c>
      <c r="Q1091" s="4">
        <v>2021</v>
      </c>
      <c r="R1091" s="4" t="s">
        <v>36</v>
      </c>
      <c r="S1091" s="4" t="s">
        <v>92</v>
      </c>
      <c r="T1091" s="4" t="s">
        <v>93</v>
      </c>
      <c r="U1091" s="4" t="s">
        <v>94</v>
      </c>
      <c r="V1091" s="4" t="s">
        <v>95</v>
      </c>
      <c r="W1091" s="4" t="s">
        <v>96</v>
      </c>
      <c r="X1091" s="4" t="s">
        <v>97</v>
      </c>
      <c r="Y1091" s="4">
        <v>243</v>
      </c>
      <c r="Z1091" s="4">
        <v>347.49</v>
      </c>
    </row>
    <row r="1092" spans="16:26" ht="18" customHeight="1" x14ac:dyDescent="0.3">
      <c r="P1092" s="4" t="s">
        <v>91</v>
      </c>
      <c r="Q1092" s="4">
        <v>2021</v>
      </c>
      <c r="R1092" s="4" t="s">
        <v>36</v>
      </c>
      <c r="S1092" s="4" t="s">
        <v>92</v>
      </c>
      <c r="T1092" s="4" t="s">
        <v>93</v>
      </c>
      <c r="U1092" s="4" t="s">
        <v>94</v>
      </c>
      <c r="V1092" s="4" t="s">
        <v>95</v>
      </c>
      <c r="W1092" s="4" t="s">
        <v>96</v>
      </c>
      <c r="X1092" s="4" t="s">
        <v>97</v>
      </c>
      <c r="Y1092" s="4">
        <v>291</v>
      </c>
      <c r="Z1092" s="4">
        <v>416.13</v>
      </c>
    </row>
    <row r="1093" spans="16:26" ht="18" customHeight="1" x14ac:dyDescent="0.3">
      <c r="P1093" s="4" t="s">
        <v>98</v>
      </c>
      <c r="Q1093" s="4">
        <v>2021</v>
      </c>
      <c r="R1093" s="4" t="s">
        <v>36</v>
      </c>
      <c r="S1093" s="4" t="s">
        <v>92</v>
      </c>
      <c r="T1093" s="4" t="s">
        <v>93</v>
      </c>
      <c r="U1093" s="4" t="s">
        <v>94</v>
      </c>
      <c r="V1093" s="4" t="s">
        <v>95</v>
      </c>
      <c r="W1093" s="4" t="s">
        <v>96</v>
      </c>
      <c r="X1093" s="4" t="s">
        <v>97</v>
      </c>
      <c r="Y1093" s="4">
        <v>219</v>
      </c>
      <c r="Z1093" s="4">
        <v>313.17</v>
      </c>
    </row>
    <row r="1094" spans="16:26" ht="18" customHeight="1" x14ac:dyDescent="0.3">
      <c r="P1094" s="4" t="s">
        <v>91</v>
      </c>
      <c r="Q1094" s="4">
        <v>2021</v>
      </c>
      <c r="R1094" s="4" t="s">
        <v>36</v>
      </c>
      <c r="S1094" s="4" t="s">
        <v>92</v>
      </c>
      <c r="T1094" s="4" t="s">
        <v>93</v>
      </c>
      <c r="U1094" s="4" t="s">
        <v>94</v>
      </c>
      <c r="V1094" s="4" t="s">
        <v>95</v>
      </c>
      <c r="W1094" s="4" t="s">
        <v>96</v>
      </c>
      <c r="X1094" s="4" t="s">
        <v>97</v>
      </c>
      <c r="Y1094" s="4">
        <v>818</v>
      </c>
      <c r="Z1094" s="4">
        <v>1169.74</v>
      </c>
    </row>
    <row r="1095" spans="16:26" ht="18" customHeight="1" x14ac:dyDescent="0.3">
      <c r="P1095" s="4" t="s">
        <v>98</v>
      </c>
      <c r="Q1095" s="4">
        <v>2021</v>
      </c>
      <c r="R1095" s="4" t="s">
        <v>36</v>
      </c>
      <c r="S1095" s="4" t="s">
        <v>92</v>
      </c>
      <c r="T1095" s="4" t="s">
        <v>93</v>
      </c>
      <c r="U1095" s="4" t="s">
        <v>94</v>
      </c>
      <c r="V1095" s="4" t="s">
        <v>95</v>
      </c>
      <c r="W1095" s="4" t="s">
        <v>96</v>
      </c>
      <c r="X1095" s="4" t="s">
        <v>97</v>
      </c>
      <c r="Y1095" s="4">
        <v>871</v>
      </c>
      <c r="Z1095" s="4">
        <v>1245.53</v>
      </c>
    </row>
    <row r="1096" spans="16:26" ht="18" customHeight="1" x14ac:dyDescent="0.3">
      <c r="P1096" s="4" t="s">
        <v>98</v>
      </c>
      <c r="Q1096" s="4">
        <v>2021</v>
      </c>
      <c r="R1096" s="4" t="s">
        <v>36</v>
      </c>
      <c r="S1096" s="4" t="s">
        <v>92</v>
      </c>
      <c r="T1096" s="4" t="s">
        <v>93</v>
      </c>
      <c r="U1096" s="4" t="s">
        <v>94</v>
      </c>
      <c r="V1096" s="4" t="s">
        <v>95</v>
      </c>
      <c r="W1096" s="4" t="s">
        <v>96</v>
      </c>
      <c r="X1096" s="4" t="s">
        <v>97</v>
      </c>
      <c r="Y1096" s="4">
        <v>245</v>
      </c>
      <c r="Z1096" s="4">
        <v>350.35</v>
      </c>
    </row>
    <row r="1097" spans="16:26" ht="18" customHeight="1" x14ac:dyDescent="0.3">
      <c r="P1097" s="4" t="s">
        <v>91</v>
      </c>
      <c r="Q1097" s="4">
        <v>2021</v>
      </c>
      <c r="R1097" s="4" t="s">
        <v>36</v>
      </c>
      <c r="S1097" s="4" t="s">
        <v>92</v>
      </c>
      <c r="T1097" s="4" t="s">
        <v>93</v>
      </c>
      <c r="U1097" s="4" t="s">
        <v>94</v>
      </c>
      <c r="V1097" s="4" t="s">
        <v>95</v>
      </c>
      <c r="W1097" s="4" t="s">
        <v>96</v>
      </c>
      <c r="X1097" s="4" t="s">
        <v>97</v>
      </c>
      <c r="Y1097" s="4">
        <v>293</v>
      </c>
      <c r="Z1097" s="4">
        <v>418.99</v>
      </c>
    </row>
    <row r="1098" spans="16:26" ht="18" customHeight="1" x14ac:dyDescent="0.3">
      <c r="P1098" s="4" t="s">
        <v>91</v>
      </c>
      <c r="Q1098" s="4">
        <v>2021</v>
      </c>
      <c r="R1098" s="4" t="s">
        <v>36</v>
      </c>
      <c r="S1098" s="4" t="s">
        <v>92</v>
      </c>
      <c r="T1098" s="4" t="s">
        <v>93</v>
      </c>
      <c r="U1098" s="4" t="s">
        <v>94</v>
      </c>
      <c r="V1098" s="4" t="s">
        <v>95</v>
      </c>
      <c r="W1098" s="4" t="s">
        <v>96</v>
      </c>
      <c r="X1098" s="4" t="s">
        <v>97</v>
      </c>
      <c r="Y1098" s="4">
        <v>215</v>
      </c>
      <c r="Z1098" s="4">
        <v>307.45</v>
      </c>
    </row>
    <row r="1099" spans="16:26" ht="18" customHeight="1" x14ac:dyDescent="0.3">
      <c r="P1099" s="4" t="s">
        <v>91</v>
      </c>
      <c r="Q1099" s="4">
        <v>2021</v>
      </c>
      <c r="R1099" s="4" t="s">
        <v>12</v>
      </c>
      <c r="S1099" s="4" t="s">
        <v>92</v>
      </c>
      <c r="T1099" s="4" t="s">
        <v>93</v>
      </c>
      <c r="U1099" s="4" t="s">
        <v>94</v>
      </c>
      <c r="V1099" s="4" t="s">
        <v>95</v>
      </c>
      <c r="W1099" s="4" t="s">
        <v>96</v>
      </c>
      <c r="X1099" s="4" t="s">
        <v>99</v>
      </c>
      <c r="Y1099" s="4">
        <v>248</v>
      </c>
      <c r="Z1099" s="4">
        <v>354.64</v>
      </c>
    </row>
    <row r="1100" spans="16:26" ht="18" customHeight="1" x14ac:dyDescent="0.3">
      <c r="P1100" s="4" t="s">
        <v>101</v>
      </c>
      <c r="Q1100" s="4">
        <v>2021</v>
      </c>
      <c r="R1100" s="4" t="s">
        <v>12</v>
      </c>
      <c r="S1100" s="4" t="s">
        <v>92</v>
      </c>
      <c r="T1100" s="4" t="s">
        <v>93</v>
      </c>
      <c r="U1100" s="4" t="s">
        <v>94</v>
      </c>
      <c r="V1100" s="4" t="s">
        <v>95</v>
      </c>
      <c r="W1100" s="4" t="s">
        <v>96</v>
      </c>
      <c r="X1100" s="4" t="s">
        <v>99</v>
      </c>
      <c r="Y1100" s="4">
        <v>242</v>
      </c>
      <c r="Z1100" s="4">
        <v>346.06</v>
      </c>
    </row>
    <row r="1101" spans="16:26" ht="18" customHeight="1" x14ac:dyDescent="0.3">
      <c r="P1101" s="4" t="s">
        <v>98</v>
      </c>
      <c r="Q1101" s="4">
        <v>2021</v>
      </c>
      <c r="R1101" s="4" t="s">
        <v>12</v>
      </c>
      <c r="S1101" s="4" t="s">
        <v>92</v>
      </c>
      <c r="T1101" s="4" t="s">
        <v>93</v>
      </c>
      <c r="U1101" s="4" t="s">
        <v>94</v>
      </c>
      <c r="V1101" s="4" t="s">
        <v>95</v>
      </c>
      <c r="W1101" s="4" t="s">
        <v>96</v>
      </c>
      <c r="X1101" s="4" t="s">
        <v>99</v>
      </c>
      <c r="Y1101" s="4">
        <v>236</v>
      </c>
      <c r="Z1101" s="4">
        <v>337.48</v>
      </c>
    </row>
    <row r="1102" spans="16:26" ht="18" customHeight="1" x14ac:dyDescent="0.3">
      <c r="P1102" s="4" t="s">
        <v>98</v>
      </c>
      <c r="Q1102" s="4">
        <v>2021</v>
      </c>
      <c r="R1102" s="4" t="s">
        <v>12</v>
      </c>
      <c r="S1102" s="4" t="s">
        <v>92</v>
      </c>
      <c r="T1102" s="4" t="s">
        <v>93</v>
      </c>
      <c r="U1102" s="4" t="s">
        <v>94</v>
      </c>
      <c r="V1102" s="4" t="s">
        <v>95</v>
      </c>
      <c r="W1102" s="4" t="s">
        <v>96</v>
      </c>
      <c r="X1102" s="4" t="s">
        <v>97</v>
      </c>
      <c r="Y1102" s="4">
        <v>224</v>
      </c>
      <c r="Z1102" s="4">
        <v>320.32</v>
      </c>
    </row>
    <row r="1103" spans="16:26" ht="18" customHeight="1" x14ac:dyDescent="0.3">
      <c r="P1103" s="4" t="s">
        <v>91</v>
      </c>
      <c r="Q1103" s="4">
        <v>2021</v>
      </c>
      <c r="R1103" s="4" t="s">
        <v>12</v>
      </c>
      <c r="S1103" s="4" t="s">
        <v>92</v>
      </c>
      <c r="T1103" s="4" t="s">
        <v>93</v>
      </c>
      <c r="U1103" s="4" t="s">
        <v>94</v>
      </c>
      <c r="V1103" s="4" t="s">
        <v>95</v>
      </c>
      <c r="W1103" s="4" t="s">
        <v>96</v>
      </c>
      <c r="X1103" s="4" t="s">
        <v>97</v>
      </c>
      <c r="Y1103" s="4">
        <v>250</v>
      </c>
      <c r="Z1103" s="4">
        <v>357.5</v>
      </c>
    </row>
    <row r="1104" spans="16:26" ht="18" customHeight="1" x14ac:dyDescent="0.3">
      <c r="P1104" s="4" t="s">
        <v>100</v>
      </c>
      <c r="Q1104" s="4">
        <v>2021</v>
      </c>
      <c r="R1104" s="4" t="s">
        <v>12</v>
      </c>
      <c r="S1104" s="4" t="s">
        <v>92</v>
      </c>
      <c r="T1104" s="4" t="s">
        <v>93</v>
      </c>
      <c r="U1104" s="4" t="s">
        <v>94</v>
      </c>
      <c r="V1104" s="4" t="s">
        <v>95</v>
      </c>
      <c r="W1104" s="4" t="s">
        <v>96</v>
      </c>
      <c r="X1104" s="4" t="s">
        <v>97</v>
      </c>
      <c r="Y1104" s="4">
        <v>244</v>
      </c>
      <c r="Z1104" s="4">
        <v>348.92</v>
      </c>
    </row>
    <row r="1105" spans="16:26" ht="18" customHeight="1" x14ac:dyDescent="0.3">
      <c r="P1105" s="4" t="s">
        <v>100</v>
      </c>
      <c r="Q1105" s="4">
        <v>2021</v>
      </c>
      <c r="R1105" s="4" t="s">
        <v>12</v>
      </c>
      <c r="S1105" s="4" t="s">
        <v>92</v>
      </c>
      <c r="T1105" s="4" t="s">
        <v>93</v>
      </c>
      <c r="U1105" s="4" t="s">
        <v>94</v>
      </c>
      <c r="V1105" s="4" t="s">
        <v>95</v>
      </c>
      <c r="W1105" s="4" t="s">
        <v>96</v>
      </c>
      <c r="X1105" s="4" t="s">
        <v>97</v>
      </c>
      <c r="Y1105" s="4">
        <v>238</v>
      </c>
      <c r="Z1105" s="4">
        <v>340.34000000000003</v>
      </c>
    </row>
    <row r="1106" spans="16:26" ht="18" customHeight="1" x14ac:dyDescent="0.3">
      <c r="P1106" s="4" t="s">
        <v>98</v>
      </c>
      <c r="Q1106" s="4">
        <v>2021</v>
      </c>
      <c r="R1106" s="4" t="s">
        <v>12</v>
      </c>
      <c r="S1106" s="4" t="s">
        <v>92</v>
      </c>
      <c r="T1106" s="4" t="s">
        <v>93</v>
      </c>
      <c r="U1106" s="4" t="s">
        <v>94</v>
      </c>
      <c r="V1106" s="4" t="s">
        <v>95</v>
      </c>
      <c r="W1106" s="4" t="s">
        <v>96</v>
      </c>
      <c r="X1106" s="4" t="s">
        <v>97</v>
      </c>
      <c r="Y1106" s="4">
        <v>220</v>
      </c>
      <c r="Z1106" s="4">
        <v>526.24</v>
      </c>
    </row>
    <row r="1107" spans="16:26" ht="18" customHeight="1" x14ac:dyDescent="0.3">
      <c r="P1107" s="4" t="s">
        <v>98</v>
      </c>
      <c r="Q1107" s="4">
        <v>2021</v>
      </c>
      <c r="R1107" s="4" t="s">
        <v>12</v>
      </c>
      <c r="S1107" s="4" t="s">
        <v>92</v>
      </c>
      <c r="T1107" s="4" t="s">
        <v>93</v>
      </c>
      <c r="U1107" s="4" t="s">
        <v>94</v>
      </c>
      <c r="V1107" s="4" t="s">
        <v>95</v>
      </c>
      <c r="W1107" s="4" t="s">
        <v>96</v>
      </c>
      <c r="X1107" s="4" t="s">
        <v>97</v>
      </c>
      <c r="Y1107" s="4">
        <v>268</v>
      </c>
      <c r="Z1107" s="4">
        <v>526.24</v>
      </c>
    </row>
    <row r="1108" spans="16:26" ht="18" customHeight="1" x14ac:dyDescent="0.3">
      <c r="P1108" s="4" t="s">
        <v>98</v>
      </c>
      <c r="Q1108" s="4">
        <v>2021</v>
      </c>
      <c r="R1108" s="4" t="s">
        <v>12</v>
      </c>
      <c r="S1108" s="4" t="s">
        <v>92</v>
      </c>
      <c r="T1108" s="4" t="s">
        <v>93</v>
      </c>
      <c r="U1108" s="4" t="s">
        <v>94</v>
      </c>
      <c r="V1108" s="4" t="s">
        <v>95</v>
      </c>
      <c r="W1108" s="4" t="s">
        <v>96</v>
      </c>
      <c r="X1108" s="4" t="s">
        <v>97</v>
      </c>
      <c r="Y1108" s="4">
        <v>1007</v>
      </c>
      <c r="Z1108" s="4">
        <v>1440.01</v>
      </c>
    </row>
    <row r="1109" spans="16:26" ht="18" customHeight="1" x14ac:dyDescent="0.3">
      <c r="P1109" s="4" t="s">
        <v>98</v>
      </c>
      <c r="Q1109" s="4">
        <v>2021</v>
      </c>
      <c r="R1109" s="4" t="s">
        <v>12</v>
      </c>
      <c r="S1109" s="4" t="s">
        <v>92</v>
      </c>
      <c r="T1109" s="4" t="s">
        <v>93</v>
      </c>
      <c r="U1109" s="4" t="s">
        <v>94</v>
      </c>
      <c r="V1109" s="4" t="s">
        <v>95</v>
      </c>
      <c r="W1109" s="4" t="s">
        <v>96</v>
      </c>
      <c r="X1109" s="4" t="s">
        <v>97</v>
      </c>
      <c r="Y1109" s="4">
        <v>1040</v>
      </c>
      <c r="Z1109" s="4">
        <v>1487.2</v>
      </c>
    </row>
    <row r="1110" spans="16:26" ht="18" customHeight="1" x14ac:dyDescent="0.3">
      <c r="P1110" s="4" t="s">
        <v>91</v>
      </c>
      <c r="Q1110" s="4">
        <v>2021</v>
      </c>
      <c r="R1110" s="4" t="s">
        <v>12</v>
      </c>
      <c r="S1110" s="4" t="s">
        <v>92</v>
      </c>
      <c r="T1110" s="4" t="s">
        <v>93</v>
      </c>
      <c r="U1110" s="4" t="s">
        <v>94</v>
      </c>
      <c r="V1110" s="4" t="s">
        <v>95</v>
      </c>
      <c r="W1110" s="4" t="s">
        <v>96</v>
      </c>
      <c r="X1110" s="4" t="s">
        <v>97</v>
      </c>
      <c r="Y1110" s="4">
        <v>225</v>
      </c>
      <c r="Z1110" s="4">
        <v>321.75</v>
      </c>
    </row>
    <row r="1111" spans="16:26" ht="18" customHeight="1" x14ac:dyDescent="0.3">
      <c r="P1111" s="4" t="s">
        <v>91</v>
      </c>
      <c r="Q1111" s="4">
        <v>2021</v>
      </c>
      <c r="R1111" s="4" t="s">
        <v>12</v>
      </c>
      <c r="S1111" s="4" t="s">
        <v>92</v>
      </c>
      <c r="T1111" s="4" t="s">
        <v>93</v>
      </c>
      <c r="U1111" s="4" t="s">
        <v>94</v>
      </c>
      <c r="V1111" s="4" t="s">
        <v>95</v>
      </c>
      <c r="W1111" s="4" t="s">
        <v>96</v>
      </c>
      <c r="X1111" s="4" t="s">
        <v>97</v>
      </c>
      <c r="Y1111" s="4">
        <v>267</v>
      </c>
      <c r="Z1111" s="4">
        <v>381.81</v>
      </c>
    </row>
    <row r="1112" spans="16:26" ht="18" customHeight="1" x14ac:dyDescent="0.3">
      <c r="P1112" s="4" t="s">
        <v>98</v>
      </c>
      <c r="Q1112" s="4">
        <v>2021</v>
      </c>
      <c r="R1112" s="4" t="s">
        <v>12</v>
      </c>
      <c r="S1112" s="4" t="s">
        <v>92</v>
      </c>
      <c r="T1112" s="4" t="s">
        <v>93</v>
      </c>
      <c r="U1112" s="4" t="s">
        <v>94</v>
      </c>
      <c r="V1112" s="4" t="s">
        <v>95</v>
      </c>
      <c r="W1112" s="4" t="s">
        <v>96</v>
      </c>
      <c r="X1112" s="4" t="s">
        <v>97</v>
      </c>
      <c r="Y1112" s="4">
        <v>247</v>
      </c>
      <c r="Z1112" s="4">
        <v>353.21</v>
      </c>
    </row>
    <row r="1113" spans="16:26" ht="18" customHeight="1" x14ac:dyDescent="0.3">
      <c r="P1113" s="4" t="s">
        <v>98</v>
      </c>
      <c r="Q1113" s="4">
        <v>2021</v>
      </c>
      <c r="R1113" s="4" t="s">
        <v>12</v>
      </c>
      <c r="S1113" s="4" t="s">
        <v>92</v>
      </c>
      <c r="T1113" s="4" t="s">
        <v>93</v>
      </c>
      <c r="U1113" s="4" t="s">
        <v>94</v>
      </c>
      <c r="V1113" s="4" t="s">
        <v>95</v>
      </c>
      <c r="W1113" s="4" t="s">
        <v>96</v>
      </c>
      <c r="X1113" s="4" t="s">
        <v>97</v>
      </c>
      <c r="Y1113" s="4">
        <v>241</v>
      </c>
      <c r="Z1113" s="4">
        <v>344.63</v>
      </c>
    </row>
    <row r="1114" spans="16:26" ht="18" customHeight="1" x14ac:dyDescent="0.3">
      <c r="P1114" s="4" t="s">
        <v>98</v>
      </c>
      <c r="Q1114" s="4">
        <v>2021</v>
      </c>
      <c r="R1114" s="4" t="s">
        <v>12</v>
      </c>
      <c r="S1114" s="4" t="s">
        <v>92</v>
      </c>
      <c r="T1114" s="4" t="s">
        <v>93</v>
      </c>
      <c r="U1114" s="4" t="s">
        <v>94</v>
      </c>
      <c r="V1114" s="4" t="s">
        <v>95</v>
      </c>
      <c r="W1114" s="4" t="s">
        <v>96</v>
      </c>
      <c r="X1114" s="4" t="s">
        <v>97</v>
      </c>
      <c r="Y1114" s="4">
        <v>235</v>
      </c>
      <c r="Z1114" s="4">
        <v>336.05</v>
      </c>
    </row>
    <row r="1115" spans="16:26" ht="18" customHeight="1" x14ac:dyDescent="0.3">
      <c r="P1115" s="4" t="s">
        <v>100</v>
      </c>
      <c r="Q1115" s="4">
        <v>2021</v>
      </c>
      <c r="R1115" s="4" t="s">
        <v>12</v>
      </c>
      <c r="S1115" s="4" t="s">
        <v>92</v>
      </c>
      <c r="T1115" s="4" t="s">
        <v>93</v>
      </c>
      <c r="U1115" s="4" t="s">
        <v>94</v>
      </c>
      <c r="V1115" s="4" t="s">
        <v>95</v>
      </c>
      <c r="W1115" s="4" t="s">
        <v>96</v>
      </c>
      <c r="X1115" s="4" t="s">
        <v>97</v>
      </c>
      <c r="Y1115" s="4">
        <v>788</v>
      </c>
      <c r="Z1115" s="4">
        <v>1126.8399999999999</v>
      </c>
    </row>
    <row r="1116" spans="16:26" ht="18" customHeight="1" x14ac:dyDescent="0.3">
      <c r="P1116" s="4" t="s">
        <v>98</v>
      </c>
      <c r="Q1116" s="4">
        <v>2021</v>
      </c>
      <c r="R1116" s="4" t="s">
        <v>12</v>
      </c>
      <c r="S1116" s="4" t="s">
        <v>92</v>
      </c>
      <c r="T1116" s="4" t="s">
        <v>93</v>
      </c>
      <c r="U1116" s="4" t="s">
        <v>94</v>
      </c>
      <c r="V1116" s="4" t="s">
        <v>95</v>
      </c>
      <c r="W1116" s="4" t="s">
        <v>96</v>
      </c>
      <c r="X1116" s="4" t="s">
        <v>97</v>
      </c>
      <c r="Y1116" s="4">
        <v>821</v>
      </c>
      <c r="Z1116" s="4">
        <v>1174.03</v>
      </c>
    </row>
    <row r="1117" spans="16:26" ht="18" customHeight="1" x14ac:dyDescent="0.3">
      <c r="P1117" s="4" t="s">
        <v>91</v>
      </c>
      <c r="Q1117" s="4">
        <v>2021</v>
      </c>
      <c r="R1117" s="4" t="s">
        <v>12</v>
      </c>
      <c r="S1117" s="4" t="s">
        <v>92</v>
      </c>
      <c r="T1117" s="4" t="s">
        <v>93</v>
      </c>
      <c r="U1117" s="4" t="s">
        <v>94</v>
      </c>
      <c r="V1117" s="4" t="s">
        <v>95</v>
      </c>
      <c r="W1117" s="4" t="s">
        <v>96</v>
      </c>
      <c r="X1117" s="4" t="s">
        <v>99</v>
      </c>
      <c r="Y1117" s="4">
        <v>245</v>
      </c>
      <c r="Z1117" s="4">
        <v>350.35</v>
      </c>
    </row>
    <row r="1118" spans="16:26" ht="18" customHeight="1" x14ac:dyDescent="0.3">
      <c r="P1118" s="4" t="s">
        <v>91</v>
      </c>
      <c r="Q1118" s="4">
        <v>2021</v>
      </c>
      <c r="R1118" s="4" t="s">
        <v>12</v>
      </c>
      <c r="S1118" s="4" t="s">
        <v>92</v>
      </c>
      <c r="T1118" s="4" t="s">
        <v>93</v>
      </c>
      <c r="U1118" s="4" t="s">
        <v>94</v>
      </c>
      <c r="V1118" s="4" t="s">
        <v>95</v>
      </c>
      <c r="W1118" s="4" t="s">
        <v>96</v>
      </c>
      <c r="X1118" s="4" t="s">
        <v>99</v>
      </c>
      <c r="Y1118" s="4">
        <v>239</v>
      </c>
      <c r="Z1118" s="4">
        <v>341.77</v>
      </c>
    </row>
    <row r="1119" spans="16:26" ht="18" customHeight="1" x14ac:dyDescent="0.3">
      <c r="P1119" s="4" t="s">
        <v>100</v>
      </c>
      <c r="Q1119" s="4">
        <v>2021</v>
      </c>
      <c r="R1119" s="4" t="s">
        <v>12</v>
      </c>
      <c r="S1119" s="4" t="s">
        <v>92</v>
      </c>
      <c r="T1119" s="4" t="s">
        <v>93</v>
      </c>
      <c r="U1119" s="4" t="s">
        <v>94</v>
      </c>
      <c r="V1119" s="4" t="s">
        <v>95</v>
      </c>
      <c r="W1119" s="4" t="s">
        <v>96</v>
      </c>
      <c r="X1119" s="4" t="s">
        <v>97</v>
      </c>
      <c r="Y1119" s="4">
        <v>221</v>
      </c>
      <c r="Z1119" s="4">
        <v>316.02999999999997</v>
      </c>
    </row>
    <row r="1120" spans="16:26" ht="18" customHeight="1" x14ac:dyDescent="0.3">
      <c r="P1120" s="4" t="s">
        <v>91</v>
      </c>
      <c r="Q1120" s="4">
        <v>2021</v>
      </c>
      <c r="R1120" s="4" t="s">
        <v>12</v>
      </c>
      <c r="S1120" s="4" t="s">
        <v>92</v>
      </c>
      <c r="T1120" s="4" t="s">
        <v>93</v>
      </c>
      <c r="U1120" s="4" t="s">
        <v>94</v>
      </c>
      <c r="V1120" s="4" t="s">
        <v>95</v>
      </c>
      <c r="W1120" s="4" t="s">
        <v>96</v>
      </c>
      <c r="X1120" s="4" t="s">
        <v>97</v>
      </c>
      <c r="Y1120" s="4">
        <v>269</v>
      </c>
      <c r="Z1120" s="4">
        <v>384.67</v>
      </c>
    </row>
    <row r="1121" spans="16:26" ht="18" customHeight="1" x14ac:dyDescent="0.3">
      <c r="P1121" s="4" t="s">
        <v>91</v>
      </c>
      <c r="Q1121" s="4">
        <v>2021</v>
      </c>
      <c r="R1121" s="4" t="s">
        <v>42</v>
      </c>
      <c r="S1121" s="4" t="s">
        <v>92</v>
      </c>
      <c r="T1121" s="4" t="s">
        <v>93</v>
      </c>
      <c r="U1121" s="4" t="s">
        <v>94</v>
      </c>
      <c r="V1121" s="4" t="s">
        <v>95</v>
      </c>
      <c r="W1121" s="4" t="s">
        <v>96</v>
      </c>
      <c r="X1121" s="4" t="s">
        <v>97</v>
      </c>
      <c r="Y1121" s="4">
        <v>278</v>
      </c>
      <c r="Z1121" s="4">
        <v>397.53999999999996</v>
      </c>
    </row>
    <row r="1122" spans="16:26" ht="18" customHeight="1" x14ac:dyDescent="0.3">
      <c r="P1122" s="4" t="s">
        <v>98</v>
      </c>
      <c r="Q1122" s="4">
        <v>2021</v>
      </c>
      <c r="R1122" s="4" t="s">
        <v>42</v>
      </c>
      <c r="S1122" s="4" t="s">
        <v>92</v>
      </c>
      <c r="T1122" s="4" t="s">
        <v>93</v>
      </c>
      <c r="U1122" s="4" t="s">
        <v>94</v>
      </c>
      <c r="V1122" s="4" t="s">
        <v>95</v>
      </c>
      <c r="W1122" s="4" t="s">
        <v>96</v>
      </c>
      <c r="X1122" s="4" t="s">
        <v>97</v>
      </c>
      <c r="Y1122" s="4">
        <v>320</v>
      </c>
      <c r="Z1122" s="4">
        <v>457.6</v>
      </c>
    </row>
    <row r="1123" spans="16:26" ht="18" customHeight="1" x14ac:dyDescent="0.3">
      <c r="P1123" s="4" t="s">
        <v>98</v>
      </c>
      <c r="Q1123" s="4">
        <v>2021</v>
      </c>
      <c r="R1123" s="4" t="s">
        <v>42</v>
      </c>
      <c r="S1123" s="4" t="s">
        <v>92</v>
      </c>
      <c r="T1123" s="4" t="s">
        <v>93</v>
      </c>
      <c r="U1123" s="4" t="s">
        <v>94</v>
      </c>
      <c r="V1123" s="4" t="s">
        <v>95</v>
      </c>
      <c r="W1123" s="4" t="s">
        <v>96</v>
      </c>
      <c r="X1123" s="4" t="s">
        <v>97</v>
      </c>
      <c r="Y1123" s="4">
        <v>248</v>
      </c>
      <c r="Z1123" s="4">
        <v>354.64</v>
      </c>
    </row>
    <row r="1124" spans="16:26" ht="18" customHeight="1" x14ac:dyDescent="0.3">
      <c r="P1124" s="4" t="s">
        <v>91</v>
      </c>
      <c r="Q1124" s="4">
        <v>2021</v>
      </c>
      <c r="R1124" s="4" t="s">
        <v>42</v>
      </c>
      <c r="S1124" s="4" t="s">
        <v>92</v>
      </c>
      <c r="T1124" s="4" t="s">
        <v>93</v>
      </c>
      <c r="U1124" s="4" t="s">
        <v>94</v>
      </c>
      <c r="V1124" s="4" t="s">
        <v>95</v>
      </c>
      <c r="W1124" s="4" t="s">
        <v>96</v>
      </c>
      <c r="X1124" s="4" t="s">
        <v>97</v>
      </c>
      <c r="Y1124" s="4">
        <v>274</v>
      </c>
      <c r="Z1124" s="4">
        <v>526.24</v>
      </c>
    </row>
    <row r="1125" spans="16:26" ht="18" customHeight="1" x14ac:dyDescent="0.3">
      <c r="P1125" s="4" t="s">
        <v>98</v>
      </c>
      <c r="Q1125" s="4">
        <v>2021</v>
      </c>
      <c r="R1125" s="4" t="s">
        <v>42</v>
      </c>
      <c r="S1125" s="4" t="s">
        <v>92</v>
      </c>
      <c r="T1125" s="4" t="s">
        <v>93</v>
      </c>
      <c r="U1125" s="4" t="s">
        <v>94</v>
      </c>
      <c r="V1125" s="4" t="s">
        <v>95</v>
      </c>
      <c r="W1125" s="4" t="s">
        <v>96</v>
      </c>
      <c r="X1125" s="4" t="s">
        <v>97</v>
      </c>
      <c r="Y1125" s="4">
        <v>322</v>
      </c>
      <c r="Z1125" s="4">
        <v>526.24</v>
      </c>
    </row>
    <row r="1126" spans="16:26" ht="18" customHeight="1" x14ac:dyDescent="0.3">
      <c r="P1126" s="4" t="s">
        <v>98</v>
      </c>
      <c r="Q1126" s="4">
        <v>2021</v>
      </c>
      <c r="R1126" s="4" t="s">
        <v>42</v>
      </c>
      <c r="S1126" s="4" t="s">
        <v>92</v>
      </c>
      <c r="T1126" s="4" t="s">
        <v>93</v>
      </c>
      <c r="U1126" s="4" t="s">
        <v>94</v>
      </c>
      <c r="V1126" s="4" t="s">
        <v>95</v>
      </c>
      <c r="W1126" s="4" t="s">
        <v>96</v>
      </c>
      <c r="X1126" s="4" t="s">
        <v>97</v>
      </c>
      <c r="Y1126" s="4">
        <v>250</v>
      </c>
      <c r="Z1126" s="4">
        <v>526.24</v>
      </c>
    </row>
    <row r="1127" spans="16:26" ht="18" customHeight="1" x14ac:dyDescent="0.3">
      <c r="P1127" s="4" t="s">
        <v>102</v>
      </c>
      <c r="Q1127" s="4">
        <v>2021</v>
      </c>
      <c r="R1127" s="4" t="s">
        <v>42</v>
      </c>
      <c r="S1127" s="4" t="s">
        <v>92</v>
      </c>
      <c r="T1127" s="4" t="s">
        <v>93</v>
      </c>
      <c r="U1127" s="4" t="s">
        <v>94</v>
      </c>
      <c r="V1127" s="4" t="s">
        <v>95</v>
      </c>
      <c r="W1127" s="4" t="s">
        <v>96</v>
      </c>
      <c r="X1127" s="4" t="s">
        <v>97</v>
      </c>
      <c r="Y1127" s="4">
        <v>998</v>
      </c>
      <c r="Z1127" s="4">
        <v>1427.1399999999999</v>
      </c>
    </row>
    <row r="1128" spans="16:26" ht="18" customHeight="1" x14ac:dyDescent="0.3">
      <c r="P1128" s="4" t="s">
        <v>98</v>
      </c>
      <c r="Q1128" s="4">
        <v>2021</v>
      </c>
      <c r="R1128" s="4" t="s">
        <v>42</v>
      </c>
      <c r="S1128" s="4" t="s">
        <v>92</v>
      </c>
      <c r="T1128" s="4" t="s">
        <v>93</v>
      </c>
      <c r="U1128" s="4" t="s">
        <v>94</v>
      </c>
      <c r="V1128" s="4" t="s">
        <v>95</v>
      </c>
      <c r="W1128" s="4" t="s">
        <v>96</v>
      </c>
      <c r="X1128" s="4" t="s">
        <v>97</v>
      </c>
      <c r="Y1128" s="4">
        <v>1031</v>
      </c>
      <c r="Z1128" s="4">
        <v>1474.33</v>
      </c>
    </row>
    <row r="1129" spans="16:26" ht="18" customHeight="1" x14ac:dyDescent="0.3">
      <c r="P1129" s="4" t="s">
        <v>91</v>
      </c>
      <c r="Q1129" s="4">
        <v>2021</v>
      </c>
      <c r="R1129" s="4" t="s">
        <v>42</v>
      </c>
      <c r="S1129" s="4" t="s">
        <v>92</v>
      </c>
      <c r="T1129" s="4" t="s">
        <v>93</v>
      </c>
      <c r="U1129" s="4" t="s">
        <v>94</v>
      </c>
      <c r="V1129" s="4" t="s">
        <v>95</v>
      </c>
      <c r="W1129" s="4" t="s">
        <v>96</v>
      </c>
      <c r="X1129" s="4" t="s">
        <v>97</v>
      </c>
      <c r="Y1129" s="4">
        <v>321</v>
      </c>
      <c r="Z1129" s="4">
        <v>459.03</v>
      </c>
    </row>
    <row r="1130" spans="16:26" ht="18" customHeight="1" x14ac:dyDescent="0.3">
      <c r="P1130" s="4" t="s">
        <v>102</v>
      </c>
      <c r="Q1130" s="4">
        <v>2021</v>
      </c>
      <c r="R1130" s="4" t="s">
        <v>42</v>
      </c>
      <c r="S1130" s="4" t="s">
        <v>92</v>
      </c>
      <c r="T1130" s="4" t="s">
        <v>93</v>
      </c>
      <c r="U1130" s="4" t="s">
        <v>94</v>
      </c>
      <c r="V1130" s="4" t="s">
        <v>95</v>
      </c>
      <c r="W1130" s="4" t="s">
        <v>96</v>
      </c>
      <c r="X1130" s="4" t="s">
        <v>97</v>
      </c>
      <c r="Y1130" s="4">
        <v>249</v>
      </c>
      <c r="Z1130" s="4">
        <v>356.07</v>
      </c>
    </row>
    <row r="1131" spans="16:26" ht="18" customHeight="1" x14ac:dyDescent="0.3">
      <c r="P1131" s="4" t="s">
        <v>98</v>
      </c>
      <c r="Q1131" s="4">
        <v>2021</v>
      </c>
      <c r="R1131" s="4" t="s">
        <v>42</v>
      </c>
      <c r="S1131" s="4" t="s">
        <v>92</v>
      </c>
      <c r="T1131" s="4" t="s">
        <v>93</v>
      </c>
      <c r="U1131" s="4" t="s">
        <v>94</v>
      </c>
      <c r="V1131" s="4" t="s">
        <v>95</v>
      </c>
      <c r="W1131" s="4" t="s">
        <v>96</v>
      </c>
      <c r="X1131" s="4" t="s">
        <v>97</v>
      </c>
      <c r="Y1131" s="4">
        <v>779</v>
      </c>
      <c r="Z1131" s="4">
        <v>1113.97</v>
      </c>
    </row>
    <row r="1132" spans="16:26" ht="18" customHeight="1" x14ac:dyDescent="0.3">
      <c r="P1132" s="4" t="s">
        <v>91</v>
      </c>
      <c r="Q1132" s="4">
        <v>2021</v>
      </c>
      <c r="R1132" s="4" t="s">
        <v>42</v>
      </c>
      <c r="S1132" s="4" t="s">
        <v>92</v>
      </c>
      <c r="T1132" s="4" t="s">
        <v>93</v>
      </c>
      <c r="U1132" s="4" t="s">
        <v>94</v>
      </c>
      <c r="V1132" s="4" t="s">
        <v>95</v>
      </c>
      <c r="W1132" s="4" t="s">
        <v>96</v>
      </c>
      <c r="X1132" s="4" t="s">
        <v>97</v>
      </c>
      <c r="Y1132" s="4">
        <v>812</v>
      </c>
      <c r="Z1132" s="4">
        <v>1161.1599999999999</v>
      </c>
    </row>
    <row r="1133" spans="16:26" ht="18" customHeight="1" x14ac:dyDescent="0.3">
      <c r="P1133" s="4" t="s">
        <v>91</v>
      </c>
      <c r="Q1133" s="4">
        <v>2021</v>
      </c>
      <c r="R1133" s="4" t="s">
        <v>42</v>
      </c>
      <c r="S1133" s="4" t="s">
        <v>92</v>
      </c>
      <c r="T1133" s="4" t="s">
        <v>93</v>
      </c>
      <c r="U1133" s="4" t="s">
        <v>94</v>
      </c>
      <c r="V1133" s="4" t="s">
        <v>95</v>
      </c>
      <c r="W1133" s="4" t="s">
        <v>96</v>
      </c>
      <c r="X1133" s="4" t="s">
        <v>97</v>
      </c>
      <c r="Y1133" s="4">
        <v>866</v>
      </c>
      <c r="Z1133" s="4">
        <v>1238.3800000000001</v>
      </c>
    </row>
    <row r="1134" spans="16:26" ht="18" customHeight="1" x14ac:dyDescent="0.3">
      <c r="P1134" s="4" t="s">
        <v>98</v>
      </c>
      <c r="Q1134" s="4">
        <v>2021</v>
      </c>
      <c r="R1134" s="4" t="s">
        <v>42</v>
      </c>
      <c r="S1134" s="4" t="s">
        <v>92</v>
      </c>
      <c r="T1134" s="4" t="s">
        <v>93</v>
      </c>
      <c r="U1134" s="4" t="s">
        <v>94</v>
      </c>
      <c r="V1134" s="4" t="s">
        <v>95</v>
      </c>
      <c r="W1134" s="4" t="s">
        <v>96</v>
      </c>
      <c r="X1134" s="4" t="s">
        <v>97</v>
      </c>
      <c r="Y1134" s="4">
        <v>275</v>
      </c>
      <c r="Z1134" s="4">
        <v>393.25</v>
      </c>
    </row>
    <row r="1135" spans="16:26" ht="18" customHeight="1" x14ac:dyDescent="0.3">
      <c r="P1135" s="4" t="s">
        <v>98</v>
      </c>
      <c r="Q1135" s="4">
        <v>2021</v>
      </c>
      <c r="R1135" s="4" t="s">
        <v>42</v>
      </c>
      <c r="S1135" s="4" t="s">
        <v>92</v>
      </c>
      <c r="T1135" s="4" t="s">
        <v>93</v>
      </c>
      <c r="U1135" s="4" t="s">
        <v>94</v>
      </c>
      <c r="V1135" s="4" t="s">
        <v>95</v>
      </c>
      <c r="W1135" s="4" t="s">
        <v>96</v>
      </c>
      <c r="X1135" s="4" t="s">
        <v>97</v>
      </c>
      <c r="Y1135" s="4">
        <v>323</v>
      </c>
      <c r="Z1135" s="4">
        <v>461.89</v>
      </c>
    </row>
    <row r="1136" spans="16:26" ht="18" customHeight="1" x14ac:dyDescent="0.3">
      <c r="P1136" s="4" t="s">
        <v>91</v>
      </c>
      <c r="Q1136" s="4">
        <v>2021</v>
      </c>
      <c r="R1136" s="4" t="s">
        <v>42</v>
      </c>
      <c r="S1136" s="4" t="s">
        <v>92</v>
      </c>
      <c r="T1136" s="4" t="s">
        <v>93</v>
      </c>
      <c r="U1136" s="4" t="s">
        <v>94</v>
      </c>
      <c r="V1136" s="4" t="s">
        <v>95</v>
      </c>
      <c r="W1136" s="4" t="s">
        <v>96</v>
      </c>
      <c r="X1136" s="4" t="s">
        <v>97</v>
      </c>
      <c r="Y1136" s="4">
        <v>251</v>
      </c>
      <c r="Z1136" s="4">
        <v>358.93</v>
      </c>
    </row>
    <row r="1137" spans="16:26" ht="18" customHeight="1" x14ac:dyDescent="0.3">
      <c r="P1137" s="4" t="s">
        <v>91</v>
      </c>
      <c r="Q1137" s="4">
        <v>2021</v>
      </c>
      <c r="R1137" s="4" t="s">
        <v>43</v>
      </c>
      <c r="S1137" s="4" t="s">
        <v>92</v>
      </c>
      <c r="T1137" s="4" t="s">
        <v>93</v>
      </c>
      <c r="U1137" s="4" t="s">
        <v>94</v>
      </c>
      <c r="V1137" s="4" t="s">
        <v>95</v>
      </c>
      <c r="W1137" s="4" t="s">
        <v>96</v>
      </c>
      <c r="X1137" s="4" t="s">
        <v>97</v>
      </c>
      <c r="Y1137" s="4">
        <v>326</v>
      </c>
      <c r="Z1137" s="4">
        <v>466.18</v>
      </c>
    </row>
    <row r="1138" spans="16:26" ht="18" customHeight="1" x14ac:dyDescent="0.3">
      <c r="P1138" s="4" t="s">
        <v>91</v>
      </c>
      <c r="Q1138" s="4">
        <v>2021</v>
      </c>
      <c r="R1138" s="4" t="s">
        <v>43</v>
      </c>
      <c r="S1138" s="4" t="s">
        <v>92</v>
      </c>
      <c r="T1138" s="4" t="s">
        <v>93</v>
      </c>
      <c r="U1138" s="4" t="s">
        <v>94</v>
      </c>
      <c r="V1138" s="4" t="s">
        <v>95</v>
      </c>
      <c r="W1138" s="4" t="s">
        <v>96</v>
      </c>
      <c r="X1138" s="4" t="s">
        <v>97</v>
      </c>
      <c r="Y1138" s="4">
        <v>254</v>
      </c>
      <c r="Z1138" s="4">
        <v>363.22</v>
      </c>
    </row>
    <row r="1139" spans="16:26" ht="18" customHeight="1" x14ac:dyDescent="0.3">
      <c r="P1139" s="4" t="s">
        <v>100</v>
      </c>
      <c r="Q1139" s="4">
        <v>2021</v>
      </c>
      <c r="R1139" s="4" t="s">
        <v>43</v>
      </c>
      <c r="S1139" s="4" t="s">
        <v>92</v>
      </c>
      <c r="T1139" s="4" t="s">
        <v>93</v>
      </c>
      <c r="U1139" s="4" t="s">
        <v>94</v>
      </c>
      <c r="V1139" s="4" t="s">
        <v>95</v>
      </c>
      <c r="W1139" s="4" t="s">
        <v>96</v>
      </c>
      <c r="X1139" s="4" t="s">
        <v>97</v>
      </c>
      <c r="Y1139" s="4">
        <v>280</v>
      </c>
      <c r="Z1139" s="4">
        <v>526.24</v>
      </c>
    </row>
    <row r="1140" spans="16:26" ht="18" customHeight="1" x14ac:dyDescent="0.3">
      <c r="P1140" s="4" t="s">
        <v>98</v>
      </c>
      <c r="Q1140" s="4">
        <v>2021</v>
      </c>
      <c r="R1140" s="4" t="s">
        <v>43</v>
      </c>
      <c r="S1140" s="4" t="s">
        <v>92</v>
      </c>
      <c r="T1140" s="4" t="s">
        <v>93</v>
      </c>
      <c r="U1140" s="4" t="s">
        <v>94</v>
      </c>
      <c r="V1140" s="4" t="s">
        <v>95</v>
      </c>
      <c r="W1140" s="4" t="s">
        <v>96</v>
      </c>
      <c r="X1140" s="4" t="s">
        <v>97</v>
      </c>
      <c r="Y1140" s="4">
        <v>328</v>
      </c>
      <c r="Z1140" s="4">
        <v>526.24</v>
      </c>
    </row>
    <row r="1141" spans="16:26" ht="18" customHeight="1" x14ac:dyDescent="0.3">
      <c r="P1141" s="4" t="s">
        <v>100</v>
      </c>
      <c r="Q1141" s="4">
        <v>2021</v>
      </c>
      <c r="R1141" s="4" t="s">
        <v>43</v>
      </c>
      <c r="S1141" s="4" t="s">
        <v>92</v>
      </c>
      <c r="T1141" s="4" t="s">
        <v>93</v>
      </c>
      <c r="U1141" s="4" t="s">
        <v>94</v>
      </c>
      <c r="V1141" s="4" t="s">
        <v>95</v>
      </c>
      <c r="W1141" s="4" t="s">
        <v>96</v>
      </c>
      <c r="X1141" s="4" t="s">
        <v>97</v>
      </c>
      <c r="Y1141" s="4">
        <v>256</v>
      </c>
      <c r="Z1141" s="4">
        <v>526.24</v>
      </c>
    </row>
    <row r="1142" spans="16:26" ht="18" customHeight="1" x14ac:dyDescent="0.3">
      <c r="P1142" s="4" t="s">
        <v>100</v>
      </c>
      <c r="Q1142" s="4">
        <v>2021</v>
      </c>
      <c r="R1142" s="4" t="s">
        <v>43</v>
      </c>
      <c r="S1142" s="4" t="s">
        <v>92</v>
      </c>
      <c r="T1142" s="4" t="s">
        <v>93</v>
      </c>
      <c r="U1142" s="4" t="s">
        <v>94</v>
      </c>
      <c r="V1142" s="4" t="s">
        <v>95</v>
      </c>
      <c r="W1142" s="4" t="s">
        <v>96</v>
      </c>
      <c r="X1142" s="4" t="s">
        <v>97</v>
      </c>
      <c r="Y1142" s="4">
        <v>997</v>
      </c>
      <c r="Z1142" s="4">
        <v>1425.71</v>
      </c>
    </row>
    <row r="1143" spans="16:26" ht="18" customHeight="1" x14ac:dyDescent="0.3">
      <c r="P1143" s="4" t="s">
        <v>101</v>
      </c>
      <c r="Q1143" s="4">
        <v>2021</v>
      </c>
      <c r="R1143" s="4" t="s">
        <v>43</v>
      </c>
      <c r="S1143" s="4" t="s">
        <v>92</v>
      </c>
      <c r="T1143" s="4" t="s">
        <v>93</v>
      </c>
      <c r="U1143" s="4" t="s">
        <v>94</v>
      </c>
      <c r="V1143" s="4" t="s">
        <v>95</v>
      </c>
      <c r="W1143" s="4" t="s">
        <v>96</v>
      </c>
      <c r="X1143" s="4" t="s">
        <v>97</v>
      </c>
      <c r="Y1143" s="4">
        <v>1030</v>
      </c>
      <c r="Z1143" s="4">
        <v>1472.9</v>
      </c>
    </row>
    <row r="1144" spans="16:26" ht="18" customHeight="1" x14ac:dyDescent="0.3">
      <c r="P1144" s="4" t="s">
        <v>101</v>
      </c>
      <c r="Q1144" s="4">
        <v>2021</v>
      </c>
      <c r="R1144" s="4" t="s">
        <v>43</v>
      </c>
      <c r="S1144" s="4" t="s">
        <v>92</v>
      </c>
      <c r="T1144" s="4" t="s">
        <v>93</v>
      </c>
      <c r="U1144" s="4" t="s">
        <v>94</v>
      </c>
      <c r="V1144" s="4" t="s">
        <v>95</v>
      </c>
      <c r="W1144" s="4" t="s">
        <v>96</v>
      </c>
      <c r="X1144" s="4" t="s">
        <v>97</v>
      </c>
      <c r="Y1144" s="4">
        <v>252</v>
      </c>
      <c r="Z1144" s="4">
        <v>360.36</v>
      </c>
    </row>
    <row r="1145" spans="16:26" ht="18" customHeight="1" x14ac:dyDescent="0.3">
      <c r="P1145" s="4" t="s">
        <v>101</v>
      </c>
      <c r="Q1145" s="4">
        <v>2021</v>
      </c>
      <c r="R1145" s="4" t="s">
        <v>43</v>
      </c>
      <c r="S1145" s="4" t="s">
        <v>92</v>
      </c>
      <c r="T1145" s="4" t="s">
        <v>93</v>
      </c>
      <c r="U1145" s="4" t="s">
        <v>94</v>
      </c>
      <c r="V1145" s="4" t="s">
        <v>95</v>
      </c>
      <c r="W1145" s="4" t="s">
        <v>96</v>
      </c>
      <c r="X1145" s="4" t="s">
        <v>97</v>
      </c>
      <c r="Y1145" s="4">
        <v>279</v>
      </c>
      <c r="Z1145" s="4">
        <v>398.97</v>
      </c>
    </row>
    <row r="1146" spans="16:26" ht="18" customHeight="1" x14ac:dyDescent="0.3">
      <c r="P1146" s="4" t="s">
        <v>98</v>
      </c>
      <c r="Q1146" s="4">
        <v>2021</v>
      </c>
      <c r="R1146" s="4" t="s">
        <v>43</v>
      </c>
      <c r="S1146" s="4" t="s">
        <v>92</v>
      </c>
      <c r="T1146" s="4" t="s">
        <v>93</v>
      </c>
      <c r="U1146" s="4" t="s">
        <v>94</v>
      </c>
      <c r="V1146" s="4" t="s">
        <v>95</v>
      </c>
      <c r="W1146" s="4" t="s">
        <v>96</v>
      </c>
      <c r="X1146" s="4" t="s">
        <v>97</v>
      </c>
      <c r="Y1146" s="4">
        <v>327</v>
      </c>
      <c r="Z1146" s="4">
        <v>467.61</v>
      </c>
    </row>
    <row r="1147" spans="16:26" ht="18" customHeight="1" x14ac:dyDescent="0.3">
      <c r="P1147" s="4" t="s">
        <v>100</v>
      </c>
      <c r="Q1147" s="4">
        <v>2021</v>
      </c>
      <c r="R1147" s="4" t="s">
        <v>43</v>
      </c>
      <c r="S1147" s="4" t="s">
        <v>92</v>
      </c>
      <c r="T1147" s="4" t="s">
        <v>93</v>
      </c>
      <c r="U1147" s="4" t="s">
        <v>94</v>
      </c>
      <c r="V1147" s="4" t="s">
        <v>95</v>
      </c>
      <c r="W1147" s="4" t="s">
        <v>96</v>
      </c>
      <c r="X1147" s="4" t="s">
        <v>97</v>
      </c>
      <c r="Y1147" s="4">
        <v>255</v>
      </c>
      <c r="Z1147" s="4">
        <v>364.65</v>
      </c>
    </row>
    <row r="1148" spans="16:26" ht="18" customHeight="1" x14ac:dyDescent="0.3">
      <c r="P1148" s="4" t="s">
        <v>100</v>
      </c>
      <c r="Q1148" s="4">
        <v>2021</v>
      </c>
      <c r="R1148" s="4" t="s">
        <v>43</v>
      </c>
      <c r="S1148" s="4" t="s">
        <v>92</v>
      </c>
      <c r="T1148" s="4" t="s">
        <v>93</v>
      </c>
      <c r="U1148" s="4" t="s">
        <v>94</v>
      </c>
      <c r="V1148" s="4" t="s">
        <v>95</v>
      </c>
      <c r="W1148" s="4" t="s">
        <v>96</v>
      </c>
      <c r="X1148" s="4" t="s">
        <v>97</v>
      </c>
      <c r="Y1148" s="4">
        <v>778</v>
      </c>
      <c r="Z1148" s="4">
        <v>1112.54</v>
      </c>
    </row>
    <row r="1149" spans="16:26" ht="18" customHeight="1" x14ac:dyDescent="0.3">
      <c r="P1149" s="4" t="s">
        <v>100</v>
      </c>
      <c r="Q1149" s="4">
        <v>2021</v>
      </c>
      <c r="R1149" s="4" t="s">
        <v>43</v>
      </c>
      <c r="S1149" s="4" t="s">
        <v>92</v>
      </c>
      <c r="T1149" s="4" t="s">
        <v>93</v>
      </c>
      <c r="U1149" s="4" t="s">
        <v>94</v>
      </c>
      <c r="V1149" s="4" t="s">
        <v>95</v>
      </c>
      <c r="W1149" s="4" t="s">
        <v>96</v>
      </c>
      <c r="X1149" s="4" t="s">
        <v>97</v>
      </c>
      <c r="Y1149" s="4">
        <v>865</v>
      </c>
      <c r="Z1149" s="4">
        <v>1236.95</v>
      </c>
    </row>
    <row r="1150" spans="16:26" ht="18" customHeight="1" x14ac:dyDescent="0.3">
      <c r="P1150" s="4" t="s">
        <v>91</v>
      </c>
      <c r="Q1150" s="4">
        <v>2021</v>
      </c>
      <c r="R1150" s="4" t="s">
        <v>43</v>
      </c>
      <c r="S1150" s="4" t="s">
        <v>92</v>
      </c>
      <c r="T1150" s="4" t="s">
        <v>93</v>
      </c>
      <c r="U1150" s="4" t="s">
        <v>94</v>
      </c>
      <c r="V1150" s="4" t="s">
        <v>95</v>
      </c>
      <c r="W1150" s="4" t="s">
        <v>96</v>
      </c>
      <c r="X1150" s="4" t="s">
        <v>97</v>
      </c>
      <c r="Y1150" s="4">
        <v>281</v>
      </c>
      <c r="Z1150" s="4">
        <v>401.83</v>
      </c>
    </row>
    <row r="1151" spans="16:26" ht="18" customHeight="1" x14ac:dyDescent="0.3">
      <c r="P1151" s="4" t="s">
        <v>100</v>
      </c>
      <c r="Q1151" s="4">
        <v>2021</v>
      </c>
      <c r="R1151" s="4" t="s">
        <v>43</v>
      </c>
      <c r="S1151" s="4" t="s">
        <v>92</v>
      </c>
      <c r="T1151" s="4" t="s">
        <v>93</v>
      </c>
      <c r="U1151" s="4" t="s">
        <v>94</v>
      </c>
      <c r="V1151" s="4" t="s">
        <v>95</v>
      </c>
      <c r="W1151" s="4" t="s">
        <v>96</v>
      </c>
      <c r="X1151" s="4" t="s">
        <v>97</v>
      </c>
      <c r="Y1151" s="4">
        <v>329</v>
      </c>
      <c r="Z1151" s="4">
        <v>470.47</v>
      </c>
    </row>
    <row r="1152" spans="16:26" ht="18" customHeight="1" x14ac:dyDescent="0.3">
      <c r="P1152" s="4" t="s">
        <v>91</v>
      </c>
      <c r="Q1152" s="4">
        <v>2021</v>
      </c>
      <c r="R1152" s="4" t="s">
        <v>37</v>
      </c>
      <c r="S1152" s="4" t="s">
        <v>92</v>
      </c>
      <c r="T1152" s="4" t="s">
        <v>93</v>
      </c>
      <c r="U1152" s="4" t="s">
        <v>94</v>
      </c>
      <c r="V1152" s="4" t="s">
        <v>95</v>
      </c>
      <c r="W1152" s="4" t="s">
        <v>96</v>
      </c>
      <c r="X1152" s="4" t="s">
        <v>97</v>
      </c>
      <c r="Y1152" s="4">
        <v>248</v>
      </c>
      <c r="Z1152" s="4">
        <v>354.64</v>
      </c>
    </row>
    <row r="1153" spans="16:26" ht="18" customHeight="1" x14ac:dyDescent="0.3">
      <c r="P1153" s="4" t="s">
        <v>91</v>
      </c>
      <c r="Q1153" s="4">
        <v>2021</v>
      </c>
      <c r="R1153" s="4" t="s">
        <v>37</v>
      </c>
      <c r="S1153" s="4" t="s">
        <v>92</v>
      </c>
      <c r="T1153" s="4" t="s">
        <v>93</v>
      </c>
      <c r="U1153" s="4" t="s">
        <v>94</v>
      </c>
      <c r="V1153" s="4" t="s">
        <v>95</v>
      </c>
      <c r="W1153" s="4" t="s">
        <v>96</v>
      </c>
      <c r="X1153" s="4" t="s">
        <v>97</v>
      </c>
      <c r="Y1153" s="4">
        <v>296</v>
      </c>
      <c r="Z1153" s="4">
        <v>423.28</v>
      </c>
    </row>
    <row r="1154" spans="16:26" ht="18" customHeight="1" x14ac:dyDescent="0.3">
      <c r="P1154" s="4" t="s">
        <v>91</v>
      </c>
      <c r="Q1154" s="4">
        <v>2021</v>
      </c>
      <c r="R1154" s="4" t="s">
        <v>37</v>
      </c>
      <c r="S1154" s="4" t="s">
        <v>92</v>
      </c>
      <c r="T1154" s="4" t="s">
        <v>93</v>
      </c>
      <c r="U1154" s="4" t="s">
        <v>94</v>
      </c>
      <c r="V1154" s="4" t="s">
        <v>95</v>
      </c>
      <c r="W1154" s="4" t="s">
        <v>96</v>
      </c>
      <c r="X1154" s="4" t="s">
        <v>97</v>
      </c>
      <c r="Y1154" s="4">
        <v>224</v>
      </c>
      <c r="Z1154" s="4">
        <v>320.32</v>
      </c>
    </row>
    <row r="1155" spans="16:26" ht="18" customHeight="1" x14ac:dyDescent="0.3">
      <c r="P1155" s="4" t="s">
        <v>91</v>
      </c>
      <c r="Q1155" s="4">
        <v>2021</v>
      </c>
      <c r="R1155" s="4" t="s">
        <v>37</v>
      </c>
      <c r="S1155" s="4" t="s">
        <v>92</v>
      </c>
      <c r="T1155" s="4" t="s">
        <v>93</v>
      </c>
      <c r="U1155" s="4" t="s">
        <v>94</v>
      </c>
      <c r="V1155" s="4" t="s">
        <v>95</v>
      </c>
      <c r="W1155" s="4" t="s">
        <v>96</v>
      </c>
      <c r="X1155" s="4" t="s">
        <v>97</v>
      </c>
      <c r="Y1155" s="4">
        <v>250</v>
      </c>
      <c r="Z1155" s="4">
        <v>526.24</v>
      </c>
    </row>
    <row r="1156" spans="16:26" ht="18" customHeight="1" x14ac:dyDescent="0.3">
      <c r="P1156" s="4" t="s">
        <v>91</v>
      </c>
      <c r="Q1156" s="4">
        <v>2021</v>
      </c>
      <c r="R1156" s="4" t="s">
        <v>37</v>
      </c>
      <c r="S1156" s="4" t="s">
        <v>92</v>
      </c>
      <c r="T1156" s="4" t="s">
        <v>93</v>
      </c>
      <c r="U1156" s="4" t="s">
        <v>94</v>
      </c>
      <c r="V1156" s="4" t="s">
        <v>95</v>
      </c>
      <c r="W1156" s="4" t="s">
        <v>96</v>
      </c>
      <c r="X1156" s="4" t="s">
        <v>97</v>
      </c>
      <c r="Y1156" s="4">
        <v>298</v>
      </c>
      <c r="Z1156" s="4">
        <v>526.24</v>
      </c>
    </row>
    <row r="1157" spans="16:26" ht="18" customHeight="1" x14ac:dyDescent="0.3">
      <c r="P1157" s="4" t="s">
        <v>98</v>
      </c>
      <c r="Q1157" s="4">
        <v>2021</v>
      </c>
      <c r="R1157" s="4" t="s">
        <v>37</v>
      </c>
      <c r="S1157" s="4" t="s">
        <v>92</v>
      </c>
      <c r="T1157" s="4" t="s">
        <v>93</v>
      </c>
      <c r="U1157" s="4" t="s">
        <v>94</v>
      </c>
      <c r="V1157" s="4" t="s">
        <v>95</v>
      </c>
      <c r="W1157" s="4" t="s">
        <v>96</v>
      </c>
      <c r="X1157" s="4" t="s">
        <v>97</v>
      </c>
      <c r="Y1157" s="4">
        <v>220</v>
      </c>
      <c r="Z1157" s="4">
        <v>526.24</v>
      </c>
    </row>
    <row r="1158" spans="16:26" ht="18" customHeight="1" x14ac:dyDescent="0.3">
      <c r="P1158" s="4" t="s">
        <v>102</v>
      </c>
      <c r="Q1158" s="4">
        <v>2021</v>
      </c>
      <c r="R1158" s="4" t="s">
        <v>37</v>
      </c>
      <c r="S1158" s="4" t="s">
        <v>92</v>
      </c>
      <c r="T1158" s="4" t="s">
        <v>93</v>
      </c>
      <c r="U1158" s="4" t="s">
        <v>94</v>
      </c>
      <c r="V1158" s="4" t="s">
        <v>95</v>
      </c>
      <c r="W1158" s="4" t="s">
        <v>96</v>
      </c>
      <c r="X1158" s="4" t="s">
        <v>97</v>
      </c>
      <c r="Y1158" s="4">
        <v>1036</v>
      </c>
      <c r="Z1158" s="4">
        <v>1481.48</v>
      </c>
    </row>
    <row r="1159" spans="16:26" ht="18" customHeight="1" x14ac:dyDescent="0.3">
      <c r="P1159" s="4" t="s">
        <v>101</v>
      </c>
      <c r="Q1159" s="4">
        <v>2021</v>
      </c>
      <c r="R1159" s="4" t="s">
        <v>37</v>
      </c>
      <c r="S1159" s="4" t="s">
        <v>92</v>
      </c>
      <c r="T1159" s="4" t="s">
        <v>93</v>
      </c>
      <c r="U1159" s="4" t="s">
        <v>94</v>
      </c>
      <c r="V1159" s="4" t="s">
        <v>95</v>
      </c>
      <c r="W1159" s="4" t="s">
        <v>96</v>
      </c>
      <c r="X1159" s="4" t="s">
        <v>97</v>
      </c>
      <c r="Y1159" s="4">
        <v>222</v>
      </c>
      <c r="Z1159" s="4">
        <v>317.45999999999998</v>
      </c>
    </row>
    <row r="1160" spans="16:26" ht="18" customHeight="1" x14ac:dyDescent="0.3">
      <c r="P1160" s="4" t="s">
        <v>101</v>
      </c>
      <c r="Q1160" s="4">
        <v>2021</v>
      </c>
      <c r="R1160" s="4" t="s">
        <v>37</v>
      </c>
      <c r="S1160" s="4" t="s">
        <v>92</v>
      </c>
      <c r="T1160" s="4" t="s">
        <v>93</v>
      </c>
      <c r="U1160" s="4" t="s">
        <v>94</v>
      </c>
      <c r="V1160" s="4" t="s">
        <v>95</v>
      </c>
      <c r="W1160" s="4" t="s">
        <v>96</v>
      </c>
      <c r="X1160" s="4" t="s">
        <v>97</v>
      </c>
      <c r="Y1160" s="4">
        <v>249</v>
      </c>
      <c r="Z1160" s="4">
        <v>356.07</v>
      </c>
    </row>
    <row r="1161" spans="16:26" ht="18" customHeight="1" x14ac:dyDescent="0.3">
      <c r="P1161" s="4" t="s">
        <v>91</v>
      </c>
      <c r="Q1161" s="4">
        <v>2021</v>
      </c>
      <c r="R1161" s="4" t="s">
        <v>37</v>
      </c>
      <c r="S1161" s="4" t="s">
        <v>92</v>
      </c>
      <c r="T1161" s="4" t="s">
        <v>93</v>
      </c>
      <c r="U1161" s="4" t="s">
        <v>94</v>
      </c>
      <c r="V1161" s="4" t="s">
        <v>95</v>
      </c>
      <c r="W1161" s="4" t="s">
        <v>96</v>
      </c>
      <c r="X1161" s="4" t="s">
        <v>97</v>
      </c>
      <c r="Y1161" s="4">
        <v>297</v>
      </c>
      <c r="Z1161" s="4">
        <v>424.71</v>
      </c>
    </row>
    <row r="1162" spans="16:26" ht="18" customHeight="1" x14ac:dyDescent="0.3">
      <c r="P1162" s="4" t="s">
        <v>98</v>
      </c>
      <c r="Q1162" s="4">
        <v>2021</v>
      </c>
      <c r="R1162" s="4" t="s">
        <v>37</v>
      </c>
      <c r="S1162" s="4" t="s">
        <v>92</v>
      </c>
      <c r="T1162" s="4" t="s">
        <v>93</v>
      </c>
      <c r="U1162" s="4" t="s">
        <v>94</v>
      </c>
      <c r="V1162" s="4" t="s">
        <v>95</v>
      </c>
      <c r="W1162" s="4" t="s">
        <v>96</v>
      </c>
      <c r="X1162" s="4" t="s">
        <v>97</v>
      </c>
      <c r="Y1162" s="4">
        <v>784</v>
      </c>
      <c r="Z1162" s="4">
        <v>1121.1199999999999</v>
      </c>
    </row>
    <row r="1163" spans="16:26" ht="18" customHeight="1" x14ac:dyDescent="0.3">
      <c r="P1163" s="4" t="s">
        <v>91</v>
      </c>
      <c r="Q1163" s="4">
        <v>2021</v>
      </c>
      <c r="R1163" s="4" t="s">
        <v>37</v>
      </c>
      <c r="S1163" s="4" t="s">
        <v>92</v>
      </c>
      <c r="T1163" s="4" t="s">
        <v>93</v>
      </c>
      <c r="U1163" s="4" t="s">
        <v>94</v>
      </c>
      <c r="V1163" s="4" t="s">
        <v>95</v>
      </c>
      <c r="W1163" s="4" t="s">
        <v>96</v>
      </c>
      <c r="X1163" s="4" t="s">
        <v>97</v>
      </c>
      <c r="Y1163" s="4">
        <v>817</v>
      </c>
      <c r="Z1163" s="4">
        <v>1168.31</v>
      </c>
    </row>
    <row r="1164" spans="16:26" ht="18" customHeight="1" x14ac:dyDescent="0.3">
      <c r="P1164" s="4" t="s">
        <v>91</v>
      </c>
      <c r="Q1164" s="4">
        <v>2021</v>
      </c>
      <c r="R1164" s="4" t="s">
        <v>37</v>
      </c>
      <c r="S1164" s="4" t="s">
        <v>92</v>
      </c>
      <c r="T1164" s="4" t="s">
        <v>93</v>
      </c>
      <c r="U1164" s="4" t="s">
        <v>94</v>
      </c>
      <c r="V1164" s="4" t="s">
        <v>95</v>
      </c>
      <c r="W1164" s="4" t="s">
        <v>96</v>
      </c>
      <c r="X1164" s="4" t="s">
        <v>97</v>
      </c>
      <c r="Y1164" s="4">
        <v>870</v>
      </c>
      <c r="Z1164" s="4">
        <v>1244.0999999999999</v>
      </c>
    </row>
    <row r="1165" spans="16:26" ht="18" customHeight="1" x14ac:dyDescent="0.3">
      <c r="P1165" s="4" t="s">
        <v>91</v>
      </c>
      <c r="Q1165" s="4">
        <v>2021</v>
      </c>
      <c r="R1165" s="4" t="s">
        <v>37</v>
      </c>
      <c r="S1165" s="4" t="s">
        <v>92</v>
      </c>
      <c r="T1165" s="4" t="s">
        <v>93</v>
      </c>
      <c r="U1165" s="4" t="s">
        <v>94</v>
      </c>
      <c r="V1165" s="4" t="s">
        <v>95</v>
      </c>
      <c r="W1165" s="4" t="s">
        <v>96</v>
      </c>
      <c r="X1165" s="4" t="s">
        <v>97</v>
      </c>
      <c r="Y1165" s="4">
        <v>251</v>
      </c>
      <c r="Z1165" s="4">
        <v>358.93</v>
      </c>
    </row>
    <row r="1166" spans="16:26" ht="18" customHeight="1" x14ac:dyDescent="0.3">
      <c r="P1166" s="4" t="s">
        <v>91</v>
      </c>
      <c r="Q1166" s="4">
        <v>2021</v>
      </c>
      <c r="R1166" s="4" t="s">
        <v>37</v>
      </c>
      <c r="S1166" s="4" t="s">
        <v>92</v>
      </c>
      <c r="T1166" s="4" t="s">
        <v>93</v>
      </c>
      <c r="U1166" s="4" t="s">
        <v>94</v>
      </c>
      <c r="V1166" s="4" t="s">
        <v>95</v>
      </c>
      <c r="W1166" s="4" t="s">
        <v>96</v>
      </c>
      <c r="X1166" s="4" t="s">
        <v>97</v>
      </c>
      <c r="Y1166" s="4">
        <v>221</v>
      </c>
      <c r="Z1166" s="4">
        <v>316.02999999999997</v>
      </c>
    </row>
    <row r="1167" spans="16:26" ht="18" customHeight="1" x14ac:dyDescent="0.3">
      <c r="P1167" s="4" t="s">
        <v>98</v>
      </c>
      <c r="Q1167" s="4">
        <v>2021</v>
      </c>
      <c r="R1167" s="4" t="s">
        <v>38</v>
      </c>
      <c r="S1167" s="4" t="s">
        <v>92</v>
      </c>
      <c r="T1167" s="4" t="s">
        <v>93</v>
      </c>
      <c r="U1167" s="4" t="s">
        <v>94</v>
      </c>
      <c r="V1167" s="4" t="s">
        <v>95</v>
      </c>
      <c r="W1167" s="4" t="s">
        <v>96</v>
      </c>
      <c r="X1167" s="4" t="s">
        <v>97</v>
      </c>
      <c r="Y1167" s="4">
        <v>254</v>
      </c>
      <c r="Z1167" s="4">
        <v>363.22</v>
      </c>
    </row>
    <row r="1168" spans="16:26" ht="18" customHeight="1" x14ac:dyDescent="0.3">
      <c r="P1168" s="4" t="s">
        <v>91</v>
      </c>
      <c r="Q1168" s="4">
        <v>2021</v>
      </c>
      <c r="R1168" s="4" t="s">
        <v>38</v>
      </c>
      <c r="S1168" s="4" t="s">
        <v>92</v>
      </c>
      <c r="T1168" s="4" t="s">
        <v>93</v>
      </c>
      <c r="U1168" s="4" t="s">
        <v>94</v>
      </c>
      <c r="V1168" s="4" t="s">
        <v>95</v>
      </c>
      <c r="W1168" s="4" t="s">
        <v>96</v>
      </c>
      <c r="X1168" s="4" t="s">
        <v>97</v>
      </c>
      <c r="Y1168" s="4">
        <v>302</v>
      </c>
      <c r="Z1168" s="4">
        <v>431.86</v>
      </c>
    </row>
    <row r="1169" spans="16:26" ht="18" customHeight="1" x14ac:dyDescent="0.3">
      <c r="P1169" s="4" t="s">
        <v>102</v>
      </c>
      <c r="Q1169" s="4">
        <v>2021</v>
      </c>
      <c r="R1169" s="4" t="s">
        <v>38</v>
      </c>
      <c r="S1169" s="4" t="s">
        <v>92</v>
      </c>
      <c r="T1169" s="4" t="s">
        <v>93</v>
      </c>
      <c r="U1169" s="4" t="s">
        <v>94</v>
      </c>
      <c r="V1169" s="4" t="s">
        <v>95</v>
      </c>
      <c r="W1169" s="4" t="s">
        <v>96</v>
      </c>
      <c r="X1169" s="4" t="s">
        <v>97</v>
      </c>
      <c r="Y1169" s="4">
        <v>230</v>
      </c>
      <c r="Z1169" s="4">
        <v>328.9</v>
      </c>
    </row>
    <row r="1170" spans="16:26" ht="18" customHeight="1" x14ac:dyDescent="0.3">
      <c r="P1170" s="4" t="s">
        <v>98</v>
      </c>
      <c r="Q1170" s="4">
        <v>2021</v>
      </c>
      <c r="R1170" s="4" t="s">
        <v>38</v>
      </c>
      <c r="S1170" s="4" t="s">
        <v>92</v>
      </c>
      <c r="T1170" s="4" t="s">
        <v>93</v>
      </c>
      <c r="U1170" s="4" t="s">
        <v>94</v>
      </c>
      <c r="V1170" s="4" t="s">
        <v>95</v>
      </c>
      <c r="W1170" s="4" t="s">
        <v>96</v>
      </c>
      <c r="X1170" s="4" t="s">
        <v>97</v>
      </c>
      <c r="Y1170" s="4">
        <v>256</v>
      </c>
      <c r="Z1170" s="4">
        <v>526.24</v>
      </c>
    </row>
    <row r="1171" spans="16:26" ht="18" customHeight="1" x14ac:dyDescent="0.3">
      <c r="P1171" s="4" t="s">
        <v>91</v>
      </c>
      <c r="Q1171" s="4">
        <v>2021</v>
      </c>
      <c r="R1171" s="4" t="s">
        <v>38</v>
      </c>
      <c r="S1171" s="4" t="s">
        <v>92</v>
      </c>
      <c r="T1171" s="4" t="s">
        <v>93</v>
      </c>
      <c r="U1171" s="4" t="s">
        <v>94</v>
      </c>
      <c r="V1171" s="4" t="s">
        <v>95</v>
      </c>
      <c r="W1171" s="4" t="s">
        <v>96</v>
      </c>
      <c r="X1171" s="4" t="s">
        <v>97</v>
      </c>
      <c r="Y1171" s="4">
        <v>226</v>
      </c>
      <c r="Z1171" s="4">
        <v>526.24</v>
      </c>
    </row>
    <row r="1172" spans="16:26" ht="18" customHeight="1" x14ac:dyDescent="0.3">
      <c r="P1172" s="4" t="s">
        <v>91</v>
      </c>
      <c r="Q1172" s="4">
        <v>2021</v>
      </c>
      <c r="R1172" s="4" t="s">
        <v>38</v>
      </c>
      <c r="S1172" s="4" t="s">
        <v>92</v>
      </c>
      <c r="T1172" s="4" t="s">
        <v>93</v>
      </c>
      <c r="U1172" s="4" t="s">
        <v>94</v>
      </c>
      <c r="V1172" s="4" t="s">
        <v>95</v>
      </c>
      <c r="W1172" s="4" t="s">
        <v>96</v>
      </c>
      <c r="X1172" s="4" t="s">
        <v>97</v>
      </c>
      <c r="Y1172" s="4">
        <v>1002</v>
      </c>
      <c r="Z1172" s="4">
        <v>1432.8600000000001</v>
      </c>
    </row>
    <row r="1173" spans="16:26" ht="18" customHeight="1" x14ac:dyDescent="0.3">
      <c r="P1173" s="4" t="s">
        <v>100</v>
      </c>
      <c r="Q1173" s="4">
        <v>2021</v>
      </c>
      <c r="R1173" s="4" t="s">
        <v>38</v>
      </c>
      <c r="S1173" s="4" t="s">
        <v>92</v>
      </c>
      <c r="T1173" s="4" t="s">
        <v>93</v>
      </c>
      <c r="U1173" s="4" t="s">
        <v>94</v>
      </c>
      <c r="V1173" s="4" t="s">
        <v>95</v>
      </c>
      <c r="W1173" s="4" t="s">
        <v>96</v>
      </c>
      <c r="X1173" s="4" t="s">
        <v>97</v>
      </c>
      <c r="Y1173" s="4">
        <v>1035</v>
      </c>
      <c r="Z1173" s="4">
        <v>1480.05</v>
      </c>
    </row>
    <row r="1174" spans="16:26" ht="18" customHeight="1" x14ac:dyDescent="0.3">
      <c r="P1174" s="4" t="s">
        <v>91</v>
      </c>
      <c r="Q1174" s="4">
        <v>2021</v>
      </c>
      <c r="R1174" s="4" t="s">
        <v>38</v>
      </c>
      <c r="S1174" s="4" t="s">
        <v>92</v>
      </c>
      <c r="T1174" s="4" t="s">
        <v>93</v>
      </c>
      <c r="U1174" s="4" t="s">
        <v>94</v>
      </c>
      <c r="V1174" s="4" t="s">
        <v>95</v>
      </c>
      <c r="W1174" s="4" t="s">
        <v>96</v>
      </c>
      <c r="X1174" s="4" t="s">
        <v>97</v>
      </c>
      <c r="Y1174" s="4">
        <v>228</v>
      </c>
      <c r="Z1174" s="4">
        <v>326.03999999999996</v>
      </c>
    </row>
    <row r="1175" spans="16:26" ht="18" customHeight="1" x14ac:dyDescent="0.3">
      <c r="P1175" s="4" t="s">
        <v>91</v>
      </c>
      <c r="Q1175" s="4">
        <v>2021</v>
      </c>
      <c r="R1175" s="4" t="s">
        <v>38</v>
      </c>
      <c r="S1175" s="4" t="s">
        <v>92</v>
      </c>
      <c r="T1175" s="4" t="s">
        <v>93</v>
      </c>
      <c r="U1175" s="4" t="s">
        <v>94</v>
      </c>
      <c r="V1175" s="4" t="s">
        <v>95</v>
      </c>
      <c r="W1175" s="4" t="s">
        <v>96</v>
      </c>
      <c r="X1175" s="4" t="s">
        <v>97</v>
      </c>
      <c r="Y1175" s="4">
        <v>255</v>
      </c>
      <c r="Z1175" s="4">
        <v>364.65</v>
      </c>
    </row>
    <row r="1176" spans="16:26" ht="18" customHeight="1" x14ac:dyDescent="0.3">
      <c r="P1176" s="4" t="s">
        <v>98</v>
      </c>
      <c r="Q1176" s="4">
        <v>2021</v>
      </c>
      <c r="R1176" s="4" t="s">
        <v>38</v>
      </c>
      <c r="S1176" s="4" t="s">
        <v>92</v>
      </c>
      <c r="T1176" s="4" t="s">
        <v>93</v>
      </c>
      <c r="U1176" s="4" t="s">
        <v>94</v>
      </c>
      <c r="V1176" s="4" t="s">
        <v>95</v>
      </c>
      <c r="W1176" s="4" t="s">
        <v>96</v>
      </c>
      <c r="X1176" s="4" t="s">
        <v>97</v>
      </c>
      <c r="Y1176" s="4">
        <v>303</v>
      </c>
      <c r="Z1176" s="4">
        <v>433.28999999999996</v>
      </c>
    </row>
    <row r="1177" spans="16:26" ht="18" customHeight="1" x14ac:dyDescent="0.3">
      <c r="P1177" s="4" t="s">
        <v>91</v>
      </c>
      <c r="Q1177" s="4">
        <v>2021</v>
      </c>
      <c r="R1177" s="4" t="s">
        <v>38</v>
      </c>
      <c r="S1177" s="4" t="s">
        <v>92</v>
      </c>
      <c r="T1177" s="4" t="s">
        <v>93</v>
      </c>
      <c r="U1177" s="4" t="s">
        <v>94</v>
      </c>
      <c r="V1177" s="4" t="s">
        <v>95</v>
      </c>
      <c r="W1177" s="4" t="s">
        <v>96</v>
      </c>
      <c r="X1177" s="4" t="s">
        <v>97</v>
      </c>
      <c r="Y1177" s="4">
        <v>225</v>
      </c>
      <c r="Z1177" s="4">
        <v>321.75</v>
      </c>
    </row>
    <row r="1178" spans="16:26" ht="18" customHeight="1" x14ac:dyDescent="0.3">
      <c r="P1178" s="4" t="s">
        <v>91</v>
      </c>
      <c r="Q1178" s="4">
        <v>2021</v>
      </c>
      <c r="R1178" s="4" t="s">
        <v>38</v>
      </c>
      <c r="S1178" s="4" t="s">
        <v>92</v>
      </c>
      <c r="T1178" s="4" t="s">
        <v>93</v>
      </c>
      <c r="U1178" s="4" t="s">
        <v>94</v>
      </c>
      <c r="V1178" s="4" t="s">
        <v>95</v>
      </c>
      <c r="W1178" s="4" t="s">
        <v>96</v>
      </c>
      <c r="X1178" s="4" t="s">
        <v>97</v>
      </c>
      <c r="Y1178" s="4">
        <v>783</v>
      </c>
      <c r="Z1178" s="4">
        <v>1119.69</v>
      </c>
    </row>
    <row r="1179" spans="16:26" ht="18" customHeight="1" x14ac:dyDescent="0.3">
      <c r="P1179" s="4" t="s">
        <v>100</v>
      </c>
      <c r="Q1179" s="4">
        <v>2021</v>
      </c>
      <c r="R1179" s="4" t="s">
        <v>38</v>
      </c>
      <c r="S1179" s="4" t="s">
        <v>92</v>
      </c>
      <c r="T1179" s="4" t="s">
        <v>93</v>
      </c>
      <c r="U1179" s="4" t="s">
        <v>94</v>
      </c>
      <c r="V1179" s="4" t="s">
        <v>95</v>
      </c>
      <c r="W1179" s="4" t="s">
        <v>96</v>
      </c>
      <c r="X1179" s="4" t="s">
        <v>97</v>
      </c>
      <c r="Y1179" s="4">
        <v>816</v>
      </c>
      <c r="Z1179" s="4">
        <v>1166.8800000000001</v>
      </c>
    </row>
    <row r="1180" spans="16:26" ht="18" customHeight="1" x14ac:dyDescent="0.3">
      <c r="P1180" s="4" t="s">
        <v>98</v>
      </c>
      <c r="Q1180" s="4">
        <v>2021</v>
      </c>
      <c r="R1180" s="4" t="s">
        <v>38</v>
      </c>
      <c r="S1180" s="4" t="s">
        <v>92</v>
      </c>
      <c r="T1180" s="4" t="s">
        <v>93</v>
      </c>
      <c r="U1180" s="4" t="s">
        <v>94</v>
      </c>
      <c r="V1180" s="4" t="s">
        <v>95</v>
      </c>
      <c r="W1180" s="4" t="s">
        <v>96</v>
      </c>
      <c r="X1180" s="4" t="s">
        <v>97</v>
      </c>
      <c r="Y1180" s="4">
        <v>869</v>
      </c>
      <c r="Z1180" s="4">
        <v>1242.67</v>
      </c>
    </row>
    <row r="1181" spans="16:26" ht="18" customHeight="1" x14ac:dyDescent="0.3">
      <c r="P1181" s="4" t="s">
        <v>102</v>
      </c>
      <c r="Q1181" s="4">
        <v>2021</v>
      </c>
      <c r="R1181" s="4" t="s">
        <v>38</v>
      </c>
      <c r="S1181" s="4" t="s">
        <v>92</v>
      </c>
      <c r="T1181" s="4" t="s">
        <v>93</v>
      </c>
      <c r="U1181" s="4" t="s">
        <v>94</v>
      </c>
      <c r="V1181" s="4" t="s">
        <v>95</v>
      </c>
      <c r="W1181" s="4" t="s">
        <v>96</v>
      </c>
      <c r="X1181" s="4" t="s">
        <v>97</v>
      </c>
      <c r="Y1181" s="4">
        <v>257</v>
      </c>
      <c r="Z1181" s="4">
        <v>367.51</v>
      </c>
    </row>
    <row r="1182" spans="16:26" ht="18" customHeight="1" x14ac:dyDescent="0.3">
      <c r="P1182" s="4" t="s">
        <v>98</v>
      </c>
      <c r="Q1182" s="4">
        <v>2021</v>
      </c>
      <c r="R1182" s="4" t="s">
        <v>38</v>
      </c>
      <c r="S1182" s="4" t="s">
        <v>92</v>
      </c>
      <c r="T1182" s="4" t="s">
        <v>93</v>
      </c>
      <c r="U1182" s="4" t="s">
        <v>94</v>
      </c>
      <c r="V1182" s="4" t="s">
        <v>95</v>
      </c>
      <c r="W1182" s="4" t="s">
        <v>96</v>
      </c>
      <c r="X1182" s="4" t="s">
        <v>97</v>
      </c>
      <c r="Y1182" s="4">
        <v>299</v>
      </c>
      <c r="Z1182" s="4">
        <v>427.57</v>
      </c>
    </row>
    <row r="1183" spans="16:26" ht="18" customHeight="1" x14ac:dyDescent="0.3">
      <c r="P1183" s="4" t="s">
        <v>98</v>
      </c>
      <c r="Q1183" s="4">
        <v>2021</v>
      </c>
      <c r="R1183" s="4" t="s">
        <v>38</v>
      </c>
      <c r="S1183" s="4" t="s">
        <v>92</v>
      </c>
      <c r="T1183" s="4" t="s">
        <v>93</v>
      </c>
      <c r="U1183" s="4" t="s">
        <v>94</v>
      </c>
      <c r="V1183" s="4" t="s">
        <v>95</v>
      </c>
      <c r="W1183" s="4" t="s">
        <v>96</v>
      </c>
      <c r="X1183" s="4" t="s">
        <v>97</v>
      </c>
      <c r="Y1183" s="4">
        <v>227</v>
      </c>
      <c r="Z1183" s="4">
        <v>324.61</v>
      </c>
    </row>
    <row r="1184" spans="16:26" ht="18" customHeight="1" x14ac:dyDescent="0.3">
      <c r="P1184" s="4" t="s">
        <v>91</v>
      </c>
      <c r="Q1184" s="4">
        <v>2021</v>
      </c>
      <c r="R1184" s="4" t="s">
        <v>41</v>
      </c>
      <c r="S1184" s="4" t="s">
        <v>92</v>
      </c>
      <c r="T1184" s="4" t="s">
        <v>93</v>
      </c>
      <c r="U1184" s="4" t="s">
        <v>94</v>
      </c>
      <c r="V1184" s="4" t="s">
        <v>95</v>
      </c>
      <c r="W1184" s="4" t="s">
        <v>96</v>
      </c>
      <c r="X1184" s="4" t="s">
        <v>97</v>
      </c>
      <c r="Y1184" s="4">
        <v>272</v>
      </c>
      <c r="Z1184" s="4">
        <v>388.96</v>
      </c>
    </row>
    <row r="1185" spans="16:26" ht="18" customHeight="1" x14ac:dyDescent="0.3">
      <c r="P1185" s="4" t="s">
        <v>98</v>
      </c>
      <c r="Q1185" s="4">
        <v>2021</v>
      </c>
      <c r="R1185" s="4" t="s">
        <v>41</v>
      </c>
      <c r="S1185" s="4" t="s">
        <v>92</v>
      </c>
      <c r="T1185" s="4" t="s">
        <v>93</v>
      </c>
      <c r="U1185" s="4" t="s">
        <v>94</v>
      </c>
      <c r="V1185" s="4" t="s">
        <v>95</v>
      </c>
      <c r="W1185" s="4" t="s">
        <v>96</v>
      </c>
      <c r="X1185" s="4" t="s">
        <v>97</v>
      </c>
      <c r="Y1185" s="4">
        <v>242</v>
      </c>
      <c r="Z1185" s="4">
        <v>346.06</v>
      </c>
    </row>
    <row r="1186" spans="16:26" ht="18" customHeight="1" x14ac:dyDescent="0.3">
      <c r="P1186" s="4" t="s">
        <v>98</v>
      </c>
      <c r="Q1186" s="4">
        <v>2021</v>
      </c>
      <c r="R1186" s="4" t="s">
        <v>41</v>
      </c>
      <c r="S1186" s="4" t="s">
        <v>92</v>
      </c>
      <c r="T1186" s="4" t="s">
        <v>93</v>
      </c>
      <c r="U1186" s="4" t="s">
        <v>94</v>
      </c>
      <c r="V1186" s="4" t="s">
        <v>95</v>
      </c>
      <c r="W1186" s="4" t="s">
        <v>96</v>
      </c>
      <c r="X1186" s="4" t="s">
        <v>97</v>
      </c>
      <c r="Y1186" s="4">
        <v>268</v>
      </c>
      <c r="Z1186" s="4">
        <v>526.24</v>
      </c>
    </row>
    <row r="1187" spans="16:26" ht="18" customHeight="1" x14ac:dyDescent="0.3">
      <c r="P1187" s="4" t="s">
        <v>98</v>
      </c>
      <c r="Q1187" s="4">
        <v>2021</v>
      </c>
      <c r="R1187" s="4" t="s">
        <v>41</v>
      </c>
      <c r="S1187" s="4" t="s">
        <v>92</v>
      </c>
      <c r="T1187" s="4" t="s">
        <v>93</v>
      </c>
      <c r="U1187" s="4" t="s">
        <v>94</v>
      </c>
      <c r="V1187" s="4" t="s">
        <v>95</v>
      </c>
      <c r="W1187" s="4" t="s">
        <v>96</v>
      </c>
      <c r="X1187" s="4" t="s">
        <v>97</v>
      </c>
      <c r="Y1187" s="4">
        <v>316</v>
      </c>
      <c r="Z1187" s="4">
        <v>526.24</v>
      </c>
    </row>
    <row r="1188" spans="16:26" ht="18" customHeight="1" x14ac:dyDescent="0.3">
      <c r="P1188" s="4" t="s">
        <v>91</v>
      </c>
      <c r="Q1188" s="4">
        <v>2021</v>
      </c>
      <c r="R1188" s="4" t="s">
        <v>41</v>
      </c>
      <c r="S1188" s="4" t="s">
        <v>92</v>
      </c>
      <c r="T1188" s="4" t="s">
        <v>93</v>
      </c>
      <c r="U1188" s="4" t="s">
        <v>94</v>
      </c>
      <c r="V1188" s="4" t="s">
        <v>95</v>
      </c>
      <c r="W1188" s="4" t="s">
        <v>96</v>
      </c>
      <c r="X1188" s="4" t="s">
        <v>97</v>
      </c>
      <c r="Y1188" s="4">
        <v>244</v>
      </c>
      <c r="Z1188" s="4">
        <v>526.24</v>
      </c>
    </row>
    <row r="1189" spans="16:26" ht="18" customHeight="1" x14ac:dyDescent="0.3">
      <c r="P1189" s="4" t="s">
        <v>98</v>
      </c>
      <c r="Q1189" s="4">
        <v>2021</v>
      </c>
      <c r="R1189" s="4" t="s">
        <v>41</v>
      </c>
      <c r="S1189" s="4" t="s">
        <v>92</v>
      </c>
      <c r="T1189" s="4" t="s">
        <v>93</v>
      </c>
      <c r="U1189" s="4" t="s">
        <v>94</v>
      </c>
      <c r="V1189" s="4" t="s">
        <v>95</v>
      </c>
      <c r="W1189" s="4" t="s">
        <v>96</v>
      </c>
      <c r="X1189" s="4" t="s">
        <v>97</v>
      </c>
      <c r="Y1189" s="4">
        <v>999</v>
      </c>
      <c r="Z1189" s="4">
        <v>1428.57</v>
      </c>
    </row>
    <row r="1190" spans="16:26" ht="18" customHeight="1" x14ac:dyDescent="0.3">
      <c r="P1190" s="4" t="s">
        <v>100</v>
      </c>
      <c r="Q1190" s="4">
        <v>2021</v>
      </c>
      <c r="R1190" s="4" t="s">
        <v>41</v>
      </c>
      <c r="S1190" s="4" t="s">
        <v>92</v>
      </c>
      <c r="T1190" s="4" t="s">
        <v>93</v>
      </c>
      <c r="U1190" s="4" t="s">
        <v>94</v>
      </c>
      <c r="V1190" s="4" t="s">
        <v>95</v>
      </c>
      <c r="W1190" s="4" t="s">
        <v>96</v>
      </c>
      <c r="X1190" s="4" t="s">
        <v>97</v>
      </c>
      <c r="Y1190" s="4">
        <v>1032</v>
      </c>
      <c r="Z1190" s="4">
        <v>1475.76</v>
      </c>
    </row>
    <row r="1191" spans="16:26" ht="18" customHeight="1" x14ac:dyDescent="0.3">
      <c r="P1191" s="4" t="s">
        <v>98</v>
      </c>
      <c r="Q1191" s="4">
        <v>2021</v>
      </c>
      <c r="R1191" s="4" t="s">
        <v>41</v>
      </c>
      <c r="S1191" s="4" t="s">
        <v>92</v>
      </c>
      <c r="T1191" s="4" t="s">
        <v>93</v>
      </c>
      <c r="U1191" s="4" t="s">
        <v>94</v>
      </c>
      <c r="V1191" s="4" t="s">
        <v>95</v>
      </c>
      <c r="W1191" s="4" t="s">
        <v>96</v>
      </c>
      <c r="X1191" s="4" t="s">
        <v>97</v>
      </c>
      <c r="Y1191" s="4">
        <v>246</v>
      </c>
      <c r="Z1191" s="4">
        <v>351.78</v>
      </c>
    </row>
    <row r="1192" spans="16:26" ht="18" customHeight="1" x14ac:dyDescent="0.3">
      <c r="P1192" s="4" t="s">
        <v>98</v>
      </c>
      <c r="Q1192" s="4">
        <v>2021</v>
      </c>
      <c r="R1192" s="4" t="s">
        <v>41</v>
      </c>
      <c r="S1192" s="4" t="s">
        <v>92</v>
      </c>
      <c r="T1192" s="4" t="s">
        <v>93</v>
      </c>
      <c r="U1192" s="4" t="s">
        <v>94</v>
      </c>
      <c r="V1192" s="4" t="s">
        <v>95</v>
      </c>
      <c r="W1192" s="4" t="s">
        <v>96</v>
      </c>
      <c r="X1192" s="4" t="s">
        <v>97</v>
      </c>
      <c r="Y1192" s="4">
        <v>273</v>
      </c>
      <c r="Z1192" s="4">
        <v>390.39</v>
      </c>
    </row>
    <row r="1193" spans="16:26" ht="18" customHeight="1" x14ac:dyDescent="0.3">
      <c r="P1193" s="4" t="s">
        <v>100</v>
      </c>
      <c r="Q1193" s="4">
        <v>2021</v>
      </c>
      <c r="R1193" s="4" t="s">
        <v>41</v>
      </c>
      <c r="S1193" s="4" t="s">
        <v>92</v>
      </c>
      <c r="T1193" s="4" t="s">
        <v>93</v>
      </c>
      <c r="U1193" s="4" t="s">
        <v>94</v>
      </c>
      <c r="V1193" s="4" t="s">
        <v>95</v>
      </c>
      <c r="W1193" s="4" t="s">
        <v>96</v>
      </c>
      <c r="X1193" s="4" t="s">
        <v>97</v>
      </c>
      <c r="Y1193" s="4">
        <v>315</v>
      </c>
      <c r="Z1193" s="4">
        <v>450.45</v>
      </c>
    </row>
    <row r="1194" spans="16:26" ht="18" customHeight="1" x14ac:dyDescent="0.3">
      <c r="P1194" s="4" t="s">
        <v>98</v>
      </c>
      <c r="Q1194" s="4">
        <v>2021</v>
      </c>
      <c r="R1194" s="4" t="s">
        <v>41</v>
      </c>
      <c r="S1194" s="4" t="s">
        <v>92</v>
      </c>
      <c r="T1194" s="4" t="s">
        <v>93</v>
      </c>
      <c r="U1194" s="4" t="s">
        <v>94</v>
      </c>
      <c r="V1194" s="4" t="s">
        <v>95</v>
      </c>
      <c r="W1194" s="4" t="s">
        <v>96</v>
      </c>
      <c r="X1194" s="4" t="s">
        <v>97</v>
      </c>
      <c r="Y1194" s="4">
        <v>243</v>
      </c>
      <c r="Z1194" s="4">
        <v>347.49</v>
      </c>
    </row>
    <row r="1195" spans="16:26" ht="18" customHeight="1" x14ac:dyDescent="0.3">
      <c r="P1195" s="4" t="s">
        <v>91</v>
      </c>
      <c r="Q1195" s="4">
        <v>2021</v>
      </c>
      <c r="R1195" s="4" t="s">
        <v>41</v>
      </c>
      <c r="S1195" s="4" t="s">
        <v>92</v>
      </c>
      <c r="T1195" s="4" t="s">
        <v>93</v>
      </c>
      <c r="U1195" s="4" t="s">
        <v>94</v>
      </c>
      <c r="V1195" s="4" t="s">
        <v>95</v>
      </c>
      <c r="W1195" s="4" t="s">
        <v>96</v>
      </c>
      <c r="X1195" s="4" t="s">
        <v>97</v>
      </c>
      <c r="Y1195" s="4">
        <v>780</v>
      </c>
      <c r="Z1195" s="4">
        <v>1115.4000000000001</v>
      </c>
    </row>
    <row r="1196" spans="16:26" ht="18" customHeight="1" x14ac:dyDescent="0.3">
      <c r="P1196" s="4" t="s">
        <v>100</v>
      </c>
      <c r="Q1196" s="4">
        <v>2021</v>
      </c>
      <c r="R1196" s="4" t="s">
        <v>41</v>
      </c>
      <c r="S1196" s="4" t="s">
        <v>92</v>
      </c>
      <c r="T1196" s="4" t="s">
        <v>93</v>
      </c>
      <c r="U1196" s="4" t="s">
        <v>94</v>
      </c>
      <c r="V1196" s="4" t="s">
        <v>95</v>
      </c>
      <c r="W1196" s="4" t="s">
        <v>96</v>
      </c>
      <c r="X1196" s="4" t="s">
        <v>97</v>
      </c>
      <c r="Y1196" s="4">
        <v>813</v>
      </c>
      <c r="Z1196" s="4">
        <v>1162.5899999999999</v>
      </c>
    </row>
    <row r="1197" spans="16:26" ht="18" customHeight="1" x14ac:dyDescent="0.3">
      <c r="P1197" s="4" t="s">
        <v>98</v>
      </c>
      <c r="Q1197" s="4">
        <v>2021</v>
      </c>
      <c r="R1197" s="4" t="s">
        <v>41</v>
      </c>
      <c r="S1197" s="4" t="s">
        <v>92</v>
      </c>
      <c r="T1197" s="4" t="s">
        <v>93</v>
      </c>
      <c r="U1197" s="4" t="s">
        <v>94</v>
      </c>
      <c r="V1197" s="4" t="s">
        <v>95</v>
      </c>
      <c r="W1197" s="4" t="s">
        <v>96</v>
      </c>
      <c r="X1197" s="4" t="s">
        <v>97</v>
      </c>
      <c r="Y1197" s="4">
        <v>867</v>
      </c>
      <c r="Z1197" s="4">
        <v>1239.81</v>
      </c>
    </row>
    <row r="1198" spans="16:26" ht="18" customHeight="1" x14ac:dyDescent="0.3">
      <c r="P1198" s="4" t="s">
        <v>98</v>
      </c>
      <c r="Q1198" s="4">
        <v>2021</v>
      </c>
      <c r="R1198" s="4" t="s">
        <v>41</v>
      </c>
      <c r="S1198" s="4" t="s">
        <v>92</v>
      </c>
      <c r="T1198" s="4" t="s">
        <v>93</v>
      </c>
      <c r="U1198" s="4" t="s">
        <v>94</v>
      </c>
      <c r="V1198" s="4" t="s">
        <v>95</v>
      </c>
      <c r="W1198" s="4" t="s">
        <v>96</v>
      </c>
      <c r="X1198" s="4" t="s">
        <v>97</v>
      </c>
      <c r="Y1198" s="4">
        <v>269</v>
      </c>
      <c r="Z1198" s="4">
        <v>384.67</v>
      </c>
    </row>
    <row r="1199" spans="16:26" ht="18" customHeight="1" x14ac:dyDescent="0.3">
      <c r="P1199" s="4" t="s">
        <v>91</v>
      </c>
      <c r="Q1199" s="4">
        <v>2021</v>
      </c>
      <c r="R1199" s="4" t="s">
        <v>41</v>
      </c>
      <c r="S1199" s="4" t="s">
        <v>92</v>
      </c>
      <c r="T1199" s="4" t="s">
        <v>93</v>
      </c>
      <c r="U1199" s="4" t="s">
        <v>94</v>
      </c>
      <c r="V1199" s="4" t="s">
        <v>95</v>
      </c>
      <c r="W1199" s="4" t="s">
        <v>96</v>
      </c>
      <c r="X1199" s="4" t="s">
        <v>97</v>
      </c>
      <c r="Y1199" s="4">
        <v>317</v>
      </c>
      <c r="Z1199" s="4">
        <v>453.31</v>
      </c>
    </row>
    <row r="1200" spans="16:26" ht="18" customHeight="1" x14ac:dyDescent="0.3">
      <c r="P1200" s="4" t="s">
        <v>91</v>
      </c>
      <c r="Q1200" s="4">
        <v>2021</v>
      </c>
      <c r="R1200" s="4" t="s">
        <v>41</v>
      </c>
      <c r="S1200" s="4" t="s">
        <v>92</v>
      </c>
      <c r="T1200" s="4" t="s">
        <v>93</v>
      </c>
      <c r="U1200" s="4" t="s">
        <v>94</v>
      </c>
      <c r="V1200" s="4" t="s">
        <v>95</v>
      </c>
      <c r="W1200" s="4" t="s">
        <v>96</v>
      </c>
      <c r="X1200" s="4" t="s">
        <v>97</v>
      </c>
      <c r="Y1200" s="4">
        <v>245</v>
      </c>
      <c r="Z1200" s="4">
        <v>350.35</v>
      </c>
    </row>
    <row r="1201" spans="16:26" ht="18" customHeight="1" x14ac:dyDescent="0.3">
      <c r="P1201" s="4" t="s">
        <v>91</v>
      </c>
      <c r="Q1201" s="4">
        <v>2021</v>
      </c>
      <c r="R1201" s="4" t="s">
        <v>39</v>
      </c>
      <c r="S1201" s="4" t="s">
        <v>92</v>
      </c>
      <c r="T1201" s="4" t="s">
        <v>93</v>
      </c>
      <c r="U1201" s="4" t="s">
        <v>94</v>
      </c>
      <c r="V1201" s="4" t="s">
        <v>95</v>
      </c>
      <c r="W1201" s="4" t="s">
        <v>96</v>
      </c>
      <c r="X1201" s="4" t="s">
        <v>97</v>
      </c>
      <c r="Y1201" s="4">
        <v>260</v>
      </c>
      <c r="Z1201" s="4">
        <v>371.8</v>
      </c>
    </row>
    <row r="1202" spans="16:26" ht="18" customHeight="1" x14ac:dyDescent="0.3">
      <c r="P1202" s="4" t="s">
        <v>91</v>
      </c>
      <c r="Q1202" s="4">
        <v>2021</v>
      </c>
      <c r="R1202" s="4" t="s">
        <v>39</v>
      </c>
      <c r="S1202" s="4" t="s">
        <v>92</v>
      </c>
      <c r="T1202" s="4" t="s">
        <v>93</v>
      </c>
      <c r="U1202" s="4" t="s">
        <v>94</v>
      </c>
      <c r="V1202" s="4" t="s">
        <v>95</v>
      </c>
      <c r="W1202" s="4" t="s">
        <v>96</v>
      </c>
      <c r="X1202" s="4" t="s">
        <v>97</v>
      </c>
      <c r="Y1202" s="4">
        <v>308</v>
      </c>
      <c r="Z1202" s="4">
        <v>440.44</v>
      </c>
    </row>
    <row r="1203" spans="16:26" ht="18" customHeight="1" x14ac:dyDescent="0.3">
      <c r="P1203" s="4" t="s">
        <v>100</v>
      </c>
      <c r="Q1203" s="4">
        <v>2021</v>
      </c>
      <c r="R1203" s="4" t="s">
        <v>39</v>
      </c>
      <c r="S1203" s="4" t="s">
        <v>92</v>
      </c>
      <c r="T1203" s="4" t="s">
        <v>93</v>
      </c>
      <c r="U1203" s="4" t="s">
        <v>94</v>
      </c>
      <c r="V1203" s="4" t="s">
        <v>95</v>
      </c>
      <c r="W1203" s="4" t="s">
        <v>96</v>
      </c>
      <c r="X1203" s="4" t="s">
        <v>97</v>
      </c>
      <c r="Y1203" s="4">
        <v>262</v>
      </c>
      <c r="Z1203" s="4">
        <v>526.24</v>
      </c>
    </row>
    <row r="1204" spans="16:26" ht="18" customHeight="1" x14ac:dyDescent="0.3">
      <c r="P1204" s="4" t="s">
        <v>101</v>
      </c>
      <c r="Q1204" s="4">
        <v>2021</v>
      </c>
      <c r="R1204" s="4" t="s">
        <v>39</v>
      </c>
      <c r="S1204" s="4" t="s">
        <v>92</v>
      </c>
      <c r="T1204" s="4" t="s">
        <v>93</v>
      </c>
      <c r="U1204" s="4" t="s">
        <v>94</v>
      </c>
      <c r="V1204" s="4" t="s">
        <v>95</v>
      </c>
      <c r="W1204" s="4" t="s">
        <v>96</v>
      </c>
      <c r="X1204" s="4" t="s">
        <v>97</v>
      </c>
      <c r="Y1204" s="4">
        <v>304</v>
      </c>
      <c r="Z1204" s="4">
        <v>526.24</v>
      </c>
    </row>
    <row r="1205" spans="16:26" ht="18" customHeight="1" x14ac:dyDescent="0.3">
      <c r="P1205" s="4" t="s">
        <v>98</v>
      </c>
      <c r="Q1205" s="4">
        <v>2021</v>
      </c>
      <c r="R1205" s="4" t="s">
        <v>39</v>
      </c>
      <c r="S1205" s="4" t="s">
        <v>92</v>
      </c>
      <c r="T1205" s="4" t="s">
        <v>93</v>
      </c>
      <c r="U1205" s="4" t="s">
        <v>94</v>
      </c>
      <c r="V1205" s="4" t="s">
        <v>95</v>
      </c>
      <c r="W1205" s="4" t="s">
        <v>96</v>
      </c>
      <c r="X1205" s="4" t="s">
        <v>97</v>
      </c>
      <c r="Y1205" s="4">
        <v>232</v>
      </c>
      <c r="Z1205" s="4">
        <v>526.24</v>
      </c>
    </row>
    <row r="1206" spans="16:26" ht="18" customHeight="1" x14ac:dyDescent="0.3">
      <c r="P1206" s="4" t="s">
        <v>98</v>
      </c>
      <c r="Q1206" s="4">
        <v>2021</v>
      </c>
      <c r="R1206" s="4" t="s">
        <v>39</v>
      </c>
      <c r="S1206" s="4" t="s">
        <v>92</v>
      </c>
      <c r="T1206" s="4" t="s">
        <v>93</v>
      </c>
      <c r="U1206" s="4" t="s">
        <v>94</v>
      </c>
      <c r="V1206" s="4" t="s">
        <v>95</v>
      </c>
      <c r="W1206" s="4" t="s">
        <v>96</v>
      </c>
      <c r="X1206" s="4" t="s">
        <v>97</v>
      </c>
      <c r="Y1206" s="4">
        <v>1001</v>
      </c>
      <c r="Z1206" s="4">
        <v>1431.43</v>
      </c>
    </row>
    <row r="1207" spans="16:26" ht="18" customHeight="1" x14ac:dyDescent="0.3">
      <c r="P1207" s="4" t="s">
        <v>98</v>
      </c>
      <c r="Q1207" s="4">
        <v>2021</v>
      </c>
      <c r="R1207" s="4" t="s">
        <v>39</v>
      </c>
      <c r="S1207" s="4" t="s">
        <v>92</v>
      </c>
      <c r="T1207" s="4" t="s">
        <v>93</v>
      </c>
      <c r="U1207" s="4" t="s">
        <v>94</v>
      </c>
      <c r="V1207" s="4" t="s">
        <v>95</v>
      </c>
      <c r="W1207" s="4" t="s">
        <v>96</v>
      </c>
      <c r="X1207" s="4" t="s">
        <v>97</v>
      </c>
      <c r="Y1207" s="4">
        <v>1034</v>
      </c>
      <c r="Z1207" s="4">
        <v>1478.62</v>
      </c>
    </row>
    <row r="1208" spans="16:26" ht="18" customHeight="1" x14ac:dyDescent="0.3">
      <c r="P1208" s="4" t="s">
        <v>91</v>
      </c>
      <c r="Q1208" s="4">
        <v>2021</v>
      </c>
      <c r="R1208" s="4" t="s">
        <v>39</v>
      </c>
      <c r="S1208" s="4" t="s">
        <v>92</v>
      </c>
      <c r="T1208" s="4" t="s">
        <v>93</v>
      </c>
      <c r="U1208" s="4" t="s">
        <v>94</v>
      </c>
      <c r="V1208" s="4" t="s">
        <v>95</v>
      </c>
      <c r="W1208" s="4" t="s">
        <v>96</v>
      </c>
      <c r="X1208" s="4" t="s">
        <v>97</v>
      </c>
      <c r="Y1208" s="4">
        <v>234</v>
      </c>
      <c r="Z1208" s="4">
        <v>334.62</v>
      </c>
    </row>
    <row r="1209" spans="16:26" ht="18" customHeight="1" x14ac:dyDescent="0.3">
      <c r="P1209" s="4" t="s">
        <v>91</v>
      </c>
      <c r="Q1209" s="4">
        <v>2021</v>
      </c>
      <c r="R1209" s="4" t="s">
        <v>39</v>
      </c>
      <c r="S1209" s="4" t="s">
        <v>92</v>
      </c>
      <c r="T1209" s="4" t="s">
        <v>93</v>
      </c>
      <c r="U1209" s="4" t="s">
        <v>94</v>
      </c>
      <c r="V1209" s="4" t="s">
        <v>95</v>
      </c>
      <c r="W1209" s="4" t="s">
        <v>96</v>
      </c>
      <c r="X1209" s="4" t="s">
        <v>97</v>
      </c>
      <c r="Y1209" s="4">
        <v>261</v>
      </c>
      <c r="Z1209" s="4">
        <v>373.23</v>
      </c>
    </row>
    <row r="1210" spans="16:26" ht="18" customHeight="1" x14ac:dyDescent="0.3">
      <c r="P1210" s="4" t="s">
        <v>100</v>
      </c>
      <c r="Q1210" s="4">
        <v>2021</v>
      </c>
      <c r="R1210" s="4" t="s">
        <v>39</v>
      </c>
      <c r="S1210" s="4" t="s">
        <v>92</v>
      </c>
      <c r="T1210" s="4" t="s">
        <v>93</v>
      </c>
      <c r="U1210" s="4" t="s">
        <v>94</v>
      </c>
      <c r="V1210" s="4" t="s">
        <v>95</v>
      </c>
      <c r="W1210" s="4" t="s">
        <v>96</v>
      </c>
      <c r="X1210" s="4" t="s">
        <v>97</v>
      </c>
      <c r="Y1210" s="4">
        <v>309</v>
      </c>
      <c r="Z1210" s="4">
        <v>441.87</v>
      </c>
    </row>
    <row r="1211" spans="16:26" ht="18" customHeight="1" x14ac:dyDescent="0.3">
      <c r="P1211" s="4" t="s">
        <v>98</v>
      </c>
      <c r="Q1211" s="4">
        <v>2021</v>
      </c>
      <c r="R1211" s="4" t="s">
        <v>39</v>
      </c>
      <c r="S1211" s="4" t="s">
        <v>92</v>
      </c>
      <c r="T1211" s="4" t="s">
        <v>93</v>
      </c>
      <c r="U1211" s="4" t="s">
        <v>94</v>
      </c>
      <c r="V1211" s="4" t="s">
        <v>95</v>
      </c>
      <c r="W1211" s="4" t="s">
        <v>96</v>
      </c>
      <c r="X1211" s="4" t="s">
        <v>97</v>
      </c>
      <c r="Y1211" s="4">
        <v>231</v>
      </c>
      <c r="Z1211" s="4">
        <v>330.33</v>
      </c>
    </row>
    <row r="1212" spans="16:26" ht="18" customHeight="1" x14ac:dyDescent="0.3">
      <c r="P1212" s="4" t="s">
        <v>98</v>
      </c>
      <c r="Q1212" s="4">
        <v>2021</v>
      </c>
      <c r="R1212" s="4" t="s">
        <v>39</v>
      </c>
      <c r="S1212" s="4" t="s">
        <v>92</v>
      </c>
      <c r="T1212" s="4" t="s">
        <v>93</v>
      </c>
      <c r="U1212" s="4" t="s">
        <v>94</v>
      </c>
      <c r="V1212" s="4" t="s">
        <v>95</v>
      </c>
      <c r="W1212" s="4" t="s">
        <v>96</v>
      </c>
      <c r="X1212" s="4" t="s">
        <v>97</v>
      </c>
      <c r="Y1212" s="4">
        <v>782</v>
      </c>
      <c r="Z1212" s="4">
        <v>1118.26</v>
      </c>
    </row>
    <row r="1213" spans="16:26" ht="18" customHeight="1" x14ac:dyDescent="0.3">
      <c r="P1213" s="4" t="s">
        <v>91</v>
      </c>
      <c r="Q1213" s="4">
        <v>2021</v>
      </c>
      <c r="R1213" s="4" t="s">
        <v>39</v>
      </c>
      <c r="S1213" s="4" t="s">
        <v>92</v>
      </c>
      <c r="T1213" s="4" t="s">
        <v>93</v>
      </c>
      <c r="U1213" s="4" t="s">
        <v>94</v>
      </c>
      <c r="V1213" s="4" t="s">
        <v>95</v>
      </c>
      <c r="W1213" s="4" t="s">
        <v>96</v>
      </c>
      <c r="X1213" s="4" t="s">
        <v>97</v>
      </c>
      <c r="Y1213" s="4">
        <v>815</v>
      </c>
      <c r="Z1213" s="4">
        <v>1165.45</v>
      </c>
    </row>
    <row r="1214" spans="16:26" ht="18" customHeight="1" x14ac:dyDescent="0.3">
      <c r="P1214" s="4" t="s">
        <v>100</v>
      </c>
      <c r="Q1214" s="4">
        <v>2021</v>
      </c>
      <c r="R1214" s="4" t="s">
        <v>39</v>
      </c>
      <c r="S1214" s="4" t="s">
        <v>92</v>
      </c>
      <c r="T1214" s="4" t="s">
        <v>93</v>
      </c>
      <c r="U1214" s="4" t="s">
        <v>94</v>
      </c>
      <c r="V1214" s="4" t="s">
        <v>95</v>
      </c>
      <c r="W1214" s="4" t="s">
        <v>96</v>
      </c>
      <c r="X1214" s="4" t="s">
        <v>97</v>
      </c>
      <c r="Y1214" s="4">
        <v>868</v>
      </c>
      <c r="Z1214" s="4">
        <v>1241.24</v>
      </c>
    </row>
    <row r="1215" spans="16:26" ht="18" customHeight="1" x14ac:dyDescent="0.3">
      <c r="P1215" s="4" t="s">
        <v>91</v>
      </c>
      <c r="Q1215" s="4">
        <v>2021</v>
      </c>
      <c r="R1215" s="4" t="s">
        <v>39</v>
      </c>
      <c r="S1215" s="4" t="s">
        <v>92</v>
      </c>
      <c r="T1215" s="4" t="s">
        <v>93</v>
      </c>
      <c r="U1215" s="4" t="s">
        <v>94</v>
      </c>
      <c r="V1215" s="4" t="s">
        <v>95</v>
      </c>
      <c r="W1215" s="4" t="s">
        <v>96</v>
      </c>
      <c r="X1215" s="4" t="s">
        <v>97</v>
      </c>
      <c r="Y1215" s="4">
        <v>305</v>
      </c>
      <c r="Z1215" s="4">
        <v>436.15</v>
      </c>
    </row>
    <row r="1216" spans="16:26" ht="18" customHeight="1" x14ac:dyDescent="0.3">
      <c r="P1216" s="4" t="s">
        <v>91</v>
      </c>
      <c r="Q1216" s="4">
        <v>2021</v>
      </c>
      <c r="R1216" s="4" t="s">
        <v>39</v>
      </c>
      <c r="S1216" s="4" t="s">
        <v>92</v>
      </c>
      <c r="T1216" s="4" t="s">
        <v>93</v>
      </c>
      <c r="U1216" s="4" t="s">
        <v>94</v>
      </c>
      <c r="V1216" s="4" t="s">
        <v>95</v>
      </c>
      <c r="W1216" s="4" t="s">
        <v>96</v>
      </c>
      <c r="X1216" s="4" t="s">
        <v>97</v>
      </c>
      <c r="Y1216" s="4">
        <v>233</v>
      </c>
      <c r="Z1216" s="4">
        <v>333.19</v>
      </c>
    </row>
    <row r="1217" spans="16:26" ht="18" customHeight="1" x14ac:dyDescent="0.3">
      <c r="P1217" s="4" t="s">
        <v>98</v>
      </c>
      <c r="Q1217" s="4">
        <v>2021</v>
      </c>
      <c r="R1217" s="4" t="s">
        <v>32</v>
      </c>
      <c r="S1217" s="4" t="s">
        <v>104</v>
      </c>
      <c r="T1217" s="4" t="s">
        <v>93</v>
      </c>
      <c r="U1217" s="4" t="s">
        <v>94</v>
      </c>
      <c r="V1217" s="4" t="s">
        <v>95</v>
      </c>
      <c r="W1217" s="4" t="s">
        <v>96</v>
      </c>
      <c r="X1217" s="4" t="s">
        <v>99</v>
      </c>
      <c r="Y1217" s="4">
        <v>266</v>
      </c>
      <c r="Z1217" s="4">
        <v>380.38</v>
      </c>
    </row>
    <row r="1218" spans="16:26" ht="18" customHeight="1" x14ac:dyDescent="0.3">
      <c r="P1218" s="4" t="s">
        <v>98</v>
      </c>
      <c r="Q1218" s="4">
        <v>2021</v>
      </c>
      <c r="R1218" s="4" t="s">
        <v>32</v>
      </c>
      <c r="S1218" s="4" t="s">
        <v>104</v>
      </c>
      <c r="T1218" s="4" t="s">
        <v>93</v>
      </c>
      <c r="U1218" s="4" t="s">
        <v>94</v>
      </c>
      <c r="V1218" s="4" t="s">
        <v>95</v>
      </c>
      <c r="W1218" s="4" t="s">
        <v>96</v>
      </c>
      <c r="X1218" s="4" t="s">
        <v>99</v>
      </c>
      <c r="Y1218" s="4">
        <v>260</v>
      </c>
      <c r="Z1218" s="4">
        <v>371.8</v>
      </c>
    </row>
    <row r="1219" spans="16:26" ht="18" customHeight="1" x14ac:dyDescent="0.3">
      <c r="P1219" s="4" t="s">
        <v>91</v>
      </c>
      <c r="Q1219" s="4">
        <v>2021</v>
      </c>
      <c r="R1219" s="4" t="s">
        <v>32</v>
      </c>
      <c r="S1219" s="4" t="s">
        <v>104</v>
      </c>
      <c r="T1219" s="4" t="s">
        <v>93</v>
      </c>
      <c r="U1219" s="4" t="s">
        <v>94</v>
      </c>
      <c r="V1219" s="4" t="s">
        <v>95</v>
      </c>
      <c r="W1219" s="4" t="s">
        <v>96</v>
      </c>
      <c r="X1219" s="4" t="s">
        <v>99</v>
      </c>
      <c r="Y1219" s="4">
        <v>254</v>
      </c>
      <c r="Z1219" s="4">
        <v>363.22</v>
      </c>
    </row>
    <row r="1220" spans="16:26" ht="18" customHeight="1" x14ac:dyDescent="0.3">
      <c r="P1220" s="4" t="s">
        <v>91</v>
      </c>
      <c r="Q1220" s="4">
        <v>2021</v>
      </c>
      <c r="R1220" s="4" t="s">
        <v>32</v>
      </c>
      <c r="S1220" s="4" t="s">
        <v>104</v>
      </c>
      <c r="T1220" s="4" t="s">
        <v>93</v>
      </c>
      <c r="U1220" s="4" t="s">
        <v>94</v>
      </c>
      <c r="V1220" s="4" t="s">
        <v>95</v>
      </c>
      <c r="W1220" s="4" t="s">
        <v>96</v>
      </c>
      <c r="X1220" s="4" t="s">
        <v>97</v>
      </c>
      <c r="Y1220" s="4">
        <v>230</v>
      </c>
      <c r="Z1220" s="4">
        <v>328.9</v>
      </c>
    </row>
    <row r="1221" spans="16:26" ht="18" customHeight="1" x14ac:dyDescent="0.3">
      <c r="P1221" s="4" t="s">
        <v>91</v>
      </c>
      <c r="Q1221" s="4">
        <v>2021</v>
      </c>
      <c r="R1221" s="4" t="s">
        <v>32</v>
      </c>
      <c r="S1221" s="4" t="s">
        <v>104</v>
      </c>
      <c r="T1221" s="4" t="s">
        <v>93</v>
      </c>
      <c r="U1221" s="4" t="s">
        <v>94</v>
      </c>
      <c r="V1221" s="4" t="s">
        <v>95</v>
      </c>
      <c r="W1221" s="4" t="s">
        <v>96</v>
      </c>
      <c r="X1221" s="4" t="s">
        <v>97</v>
      </c>
      <c r="Y1221" s="4">
        <v>272</v>
      </c>
      <c r="Z1221" s="4">
        <v>388.96</v>
      </c>
    </row>
    <row r="1222" spans="16:26" ht="18" customHeight="1" x14ac:dyDescent="0.3">
      <c r="P1222" s="4" t="s">
        <v>100</v>
      </c>
      <c r="Q1222" s="4">
        <v>2021</v>
      </c>
      <c r="R1222" s="4" t="s">
        <v>32</v>
      </c>
      <c r="S1222" s="4" t="s">
        <v>104</v>
      </c>
      <c r="T1222" s="4" t="s">
        <v>93</v>
      </c>
      <c r="U1222" s="4" t="s">
        <v>94</v>
      </c>
      <c r="V1222" s="4" t="s">
        <v>95</v>
      </c>
      <c r="W1222" s="4" t="s">
        <v>96</v>
      </c>
      <c r="X1222" s="4" t="s">
        <v>97</v>
      </c>
      <c r="Y1222" s="4">
        <v>262</v>
      </c>
      <c r="Z1222" s="4">
        <v>374.65999999999997</v>
      </c>
    </row>
    <row r="1223" spans="16:26" ht="18" customHeight="1" x14ac:dyDescent="0.3">
      <c r="P1223" s="4" t="s">
        <v>98</v>
      </c>
      <c r="Q1223" s="4">
        <v>2021</v>
      </c>
      <c r="R1223" s="4" t="s">
        <v>32</v>
      </c>
      <c r="S1223" s="4" t="s">
        <v>104</v>
      </c>
      <c r="T1223" s="4" t="s">
        <v>93</v>
      </c>
      <c r="U1223" s="4" t="s">
        <v>94</v>
      </c>
      <c r="V1223" s="4" t="s">
        <v>95</v>
      </c>
      <c r="W1223" s="4" t="s">
        <v>96</v>
      </c>
      <c r="X1223" s="4" t="s">
        <v>97</v>
      </c>
      <c r="Y1223" s="4">
        <v>256</v>
      </c>
      <c r="Z1223" s="4">
        <v>366.08</v>
      </c>
    </row>
    <row r="1224" spans="16:26" ht="18" customHeight="1" x14ac:dyDescent="0.3">
      <c r="P1224" s="4" t="s">
        <v>100</v>
      </c>
      <c r="Q1224" s="4">
        <v>2021</v>
      </c>
      <c r="R1224" s="4" t="s">
        <v>32</v>
      </c>
      <c r="S1224" s="4" t="s">
        <v>104</v>
      </c>
      <c r="T1224" s="4" t="s">
        <v>93</v>
      </c>
      <c r="U1224" s="4" t="s">
        <v>94</v>
      </c>
      <c r="V1224" s="4" t="s">
        <v>95</v>
      </c>
      <c r="W1224" s="4" t="s">
        <v>96</v>
      </c>
      <c r="X1224" s="4" t="s">
        <v>97</v>
      </c>
      <c r="Y1224" s="4">
        <v>226</v>
      </c>
      <c r="Z1224" s="4">
        <v>526.24</v>
      </c>
    </row>
    <row r="1225" spans="16:26" ht="18" customHeight="1" x14ac:dyDescent="0.3">
      <c r="P1225" s="4" t="s">
        <v>100</v>
      </c>
      <c r="Q1225" s="4">
        <v>2021</v>
      </c>
      <c r="R1225" s="4" t="s">
        <v>32</v>
      </c>
      <c r="S1225" s="4" t="s">
        <v>104</v>
      </c>
      <c r="T1225" s="4" t="s">
        <v>93</v>
      </c>
      <c r="U1225" s="4" t="s">
        <v>94</v>
      </c>
      <c r="V1225" s="4" t="s">
        <v>95</v>
      </c>
      <c r="W1225" s="4" t="s">
        <v>96</v>
      </c>
      <c r="X1225" s="4" t="s">
        <v>97</v>
      </c>
      <c r="Y1225" s="4">
        <v>274</v>
      </c>
      <c r="Z1225" s="4">
        <v>526.24</v>
      </c>
    </row>
    <row r="1226" spans="16:26" ht="18" customHeight="1" x14ac:dyDescent="0.3">
      <c r="P1226" s="4" t="s">
        <v>102</v>
      </c>
      <c r="Q1226" s="4">
        <v>2021</v>
      </c>
      <c r="R1226" s="4" t="s">
        <v>32</v>
      </c>
      <c r="S1226" s="4" t="s">
        <v>104</v>
      </c>
      <c r="T1226" s="4" t="s">
        <v>93</v>
      </c>
      <c r="U1226" s="4" t="s">
        <v>94</v>
      </c>
      <c r="V1226" s="4" t="s">
        <v>95</v>
      </c>
      <c r="W1226" s="4" t="s">
        <v>96</v>
      </c>
      <c r="X1226" s="4" t="s">
        <v>97</v>
      </c>
      <c r="Y1226" s="4">
        <v>1006</v>
      </c>
      <c r="Z1226" s="4">
        <v>1438.58</v>
      </c>
    </row>
    <row r="1227" spans="16:26" ht="18" customHeight="1" x14ac:dyDescent="0.3">
      <c r="P1227" s="4" t="s">
        <v>101</v>
      </c>
      <c r="Q1227" s="4">
        <v>2021</v>
      </c>
      <c r="R1227" s="4" t="s">
        <v>32</v>
      </c>
      <c r="S1227" s="4" t="s">
        <v>104</v>
      </c>
      <c r="T1227" s="4" t="s">
        <v>93</v>
      </c>
      <c r="U1227" s="4" t="s">
        <v>94</v>
      </c>
      <c r="V1227" s="4" t="s">
        <v>95</v>
      </c>
      <c r="W1227" s="4" t="s">
        <v>96</v>
      </c>
      <c r="X1227" s="4" t="s">
        <v>97</v>
      </c>
      <c r="Y1227" s="4">
        <v>1039</v>
      </c>
      <c r="Z1227" s="4">
        <v>1485.77</v>
      </c>
    </row>
    <row r="1228" spans="16:26" ht="18" customHeight="1" x14ac:dyDescent="0.3">
      <c r="P1228" s="4" t="s">
        <v>101</v>
      </c>
      <c r="Q1228" s="4">
        <v>2021</v>
      </c>
      <c r="R1228" s="4" t="s">
        <v>32</v>
      </c>
      <c r="S1228" s="4" t="s">
        <v>104</v>
      </c>
      <c r="T1228" s="4" t="s">
        <v>93</v>
      </c>
      <c r="U1228" s="4" t="s">
        <v>94</v>
      </c>
      <c r="V1228" s="4" t="s">
        <v>95</v>
      </c>
      <c r="W1228" s="4" t="s">
        <v>96</v>
      </c>
      <c r="X1228" s="4" t="s">
        <v>97</v>
      </c>
      <c r="Y1228" s="4">
        <v>273</v>
      </c>
      <c r="Z1228" s="4">
        <v>390.39</v>
      </c>
    </row>
    <row r="1229" spans="16:26" ht="18" customHeight="1" x14ac:dyDescent="0.3">
      <c r="P1229" s="4" t="s">
        <v>91</v>
      </c>
      <c r="Q1229" s="4">
        <v>2021</v>
      </c>
      <c r="R1229" s="4" t="s">
        <v>32</v>
      </c>
      <c r="S1229" s="4" t="s">
        <v>104</v>
      </c>
      <c r="T1229" s="4" t="s">
        <v>93</v>
      </c>
      <c r="U1229" s="4" t="s">
        <v>94</v>
      </c>
      <c r="V1229" s="4" t="s">
        <v>95</v>
      </c>
      <c r="W1229" s="4" t="s">
        <v>96</v>
      </c>
      <c r="X1229" s="4" t="s">
        <v>97</v>
      </c>
      <c r="Y1229" s="4">
        <v>265</v>
      </c>
      <c r="Z1229" s="4">
        <v>378.95</v>
      </c>
    </row>
    <row r="1230" spans="16:26" ht="18" customHeight="1" x14ac:dyDescent="0.3">
      <c r="P1230" s="4" t="s">
        <v>102</v>
      </c>
      <c r="Q1230" s="4">
        <v>2021</v>
      </c>
      <c r="R1230" s="4" t="s">
        <v>32</v>
      </c>
      <c r="S1230" s="4" t="s">
        <v>104</v>
      </c>
      <c r="T1230" s="4" t="s">
        <v>93</v>
      </c>
      <c r="U1230" s="4" t="s">
        <v>94</v>
      </c>
      <c r="V1230" s="4" t="s">
        <v>95</v>
      </c>
      <c r="W1230" s="4" t="s">
        <v>96</v>
      </c>
      <c r="X1230" s="4" t="s">
        <v>97</v>
      </c>
      <c r="Y1230" s="4">
        <v>259</v>
      </c>
      <c r="Z1230" s="4">
        <v>370.37</v>
      </c>
    </row>
    <row r="1231" spans="16:26" ht="18" customHeight="1" x14ac:dyDescent="0.3">
      <c r="P1231" s="4" t="s">
        <v>100</v>
      </c>
      <c r="Q1231" s="4">
        <v>2021</v>
      </c>
      <c r="R1231" s="4" t="s">
        <v>32</v>
      </c>
      <c r="S1231" s="4" t="s">
        <v>104</v>
      </c>
      <c r="T1231" s="4" t="s">
        <v>93</v>
      </c>
      <c r="U1231" s="4" t="s">
        <v>94</v>
      </c>
      <c r="V1231" s="4" t="s">
        <v>95</v>
      </c>
      <c r="W1231" s="4" t="s">
        <v>96</v>
      </c>
      <c r="X1231" s="4" t="s">
        <v>97</v>
      </c>
      <c r="Y1231" s="4">
        <v>253</v>
      </c>
      <c r="Z1231" s="4">
        <v>361.78999999999996</v>
      </c>
    </row>
    <row r="1232" spans="16:26" ht="18" customHeight="1" x14ac:dyDescent="0.3">
      <c r="P1232" s="4" t="s">
        <v>100</v>
      </c>
      <c r="Q1232" s="4">
        <v>2021</v>
      </c>
      <c r="R1232" s="4" t="s">
        <v>32</v>
      </c>
      <c r="S1232" s="4" t="s">
        <v>104</v>
      </c>
      <c r="T1232" s="4" t="s">
        <v>93</v>
      </c>
      <c r="U1232" s="4" t="s">
        <v>94</v>
      </c>
      <c r="V1232" s="4" t="s">
        <v>95</v>
      </c>
      <c r="W1232" s="4" t="s">
        <v>96</v>
      </c>
      <c r="X1232" s="4" t="s">
        <v>97</v>
      </c>
      <c r="Y1232" s="4">
        <v>787</v>
      </c>
      <c r="Z1232" s="4">
        <v>1125.4099999999999</v>
      </c>
    </row>
    <row r="1233" spans="16:26" ht="18" customHeight="1" x14ac:dyDescent="0.3">
      <c r="P1233" s="4" t="s">
        <v>100</v>
      </c>
      <c r="Q1233" s="4">
        <v>2021</v>
      </c>
      <c r="R1233" s="4" t="s">
        <v>32</v>
      </c>
      <c r="S1233" s="4" t="s">
        <v>104</v>
      </c>
      <c r="T1233" s="4" t="s">
        <v>93</v>
      </c>
      <c r="U1233" s="4" t="s">
        <v>94</v>
      </c>
      <c r="V1233" s="4" t="s">
        <v>95</v>
      </c>
      <c r="W1233" s="4" t="s">
        <v>96</v>
      </c>
      <c r="X1233" s="4" t="s">
        <v>97</v>
      </c>
      <c r="Y1233" s="4">
        <v>820</v>
      </c>
      <c r="Z1233" s="4">
        <v>1172.5999999999999</v>
      </c>
    </row>
    <row r="1234" spans="16:26" ht="18" customHeight="1" x14ac:dyDescent="0.3">
      <c r="P1234" s="4" t="s">
        <v>91</v>
      </c>
      <c r="Q1234" s="4">
        <v>2021</v>
      </c>
      <c r="R1234" s="4" t="s">
        <v>32</v>
      </c>
      <c r="S1234" s="4" t="s">
        <v>104</v>
      </c>
      <c r="T1234" s="4" t="s">
        <v>93</v>
      </c>
      <c r="U1234" s="4" t="s">
        <v>94</v>
      </c>
      <c r="V1234" s="4" t="s">
        <v>95</v>
      </c>
      <c r="W1234" s="4" t="s">
        <v>96</v>
      </c>
      <c r="X1234" s="4" t="s">
        <v>99</v>
      </c>
      <c r="Y1234" s="4">
        <v>263</v>
      </c>
      <c r="Z1234" s="4">
        <v>376.09000000000003</v>
      </c>
    </row>
    <row r="1235" spans="16:26" ht="18" customHeight="1" x14ac:dyDescent="0.3">
      <c r="P1235" s="4" t="s">
        <v>98</v>
      </c>
      <c r="Q1235" s="4">
        <v>2021</v>
      </c>
      <c r="R1235" s="4" t="s">
        <v>32</v>
      </c>
      <c r="S1235" s="4" t="s">
        <v>104</v>
      </c>
      <c r="T1235" s="4" t="s">
        <v>93</v>
      </c>
      <c r="U1235" s="4" t="s">
        <v>94</v>
      </c>
      <c r="V1235" s="4" t="s">
        <v>95</v>
      </c>
      <c r="W1235" s="4" t="s">
        <v>96</v>
      </c>
      <c r="X1235" s="4" t="s">
        <v>99</v>
      </c>
      <c r="Y1235" s="4">
        <v>257</v>
      </c>
      <c r="Z1235" s="4">
        <v>367.51</v>
      </c>
    </row>
    <row r="1236" spans="16:26" ht="18" customHeight="1" x14ac:dyDescent="0.3">
      <c r="P1236" s="4" t="s">
        <v>91</v>
      </c>
      <c r="Q1236" s="4">
        <v>2021</v>
      </c>
      <c r="R1236" s="4" t="s">
        <v>32</v>
      </c>
      <c r="S1236" s="4" t="s">
        <v>104</v>
      </c>
      <c r="T1236" s="4" t="s">
        <v>93</v>
      </c>
      <c r="U1236" s="4" t="s">
        <v>94</v>
      </c>
      <c r="V1236" s="4" t="s">
        <v>95</v>
      </c>
      <c r="W1236" s="4" t="s">
        <v>96</v>
      </c>
      <c r="X1236" s="4" t="s">
        <v>99</v>
      </c>
      <c r="Y1236" s="4">
        <v>251</v>
      </c>
      <c r="Z1236" s="4">
        <v>358.93</v>
      </c>
    </row>
    <row r="1237" spans="16:26" ht="18" customHeight="1" x14ac:dyDescent="0.3">
      <c r="P1237" s="4" t="s">
        <v>98</v>
      </c>
      <c r="Q1237" s="4">
        <v>2021</v>
      </c>
      <c r="R1237" s="4" t="s">
        <v>32</v>
      </c>
      <c r="S1237" s="4" t="s">
        <v>104</v>
      </c>
      <c r="T1237" s="4" t="s">
        <v>93</v>
      </c>
      <c r="U1237" s="4" t="s">
        <v>94</v>
      </c>
      <c r="V1237" s="4" t="s">
        <v>95</v>
      </c>
      <c r="W1237" s="4" t="s">
        <v>96</v>
      </c>
      <c r="X1237" s="4" t="s">
        <v>97</v>
      </c>
      <c r="Y1237" s="4">
        <v>227</v>
      </c>
      <c r="Z1237" s="4">
        <v>324.61</v>
      </c>
    </row>
    <row r="1238" spans="16:26" ht="18" customHeight="1" x14ac:dyDescent="0.3">
      <c r="P1238" s="4" t="s">
        <v>98</v>
      </c>
      <c r="Q1238" s="4">
        <v>2021</v>
      </c>
      <c r="R1238" s="4" t="s">
        <v>32</v>
      </c>
      <c r="S1238" s="4" t="s">
        <v>104</v>
      </c>
      <c r="T1238" s="4" t="s">
        <v>93</v>
      </c>
      <c r="U1238" s="4" t="s">
        <v>94</v>
      </c>
      <c r="V1238" s="4" t="s">
        <v>95</v>
      </c>
      <c r="W1238" s="4" t="s">
        <v>96</v>
      </c>
      <c r="X1238" s="4" t="s">
        <v>97</v>
      </c>
      <c r="Y1238" s="4">
        <v>275</v>
      </c>
      <c r="Z1238" s="4">
        <v>393.25</v>
      </c>
    </row>
    <row r="1239" spans="16:26" ht="18" customHeight="1" x14ac:dyDescent="0.3">
      <c r="P1239" s="4" t="s">
        <v>100</v>
      </c>
      <c r="Q1239" s="4">
        <v>2021</v>
      </c>
      <c r="R1239" s="4" t="s">
        <v>34</v>
      </c>
      <c r="S1239" s="4" t="s">
        <v>104</v>
      </c>
      <c r="T1239" s="4" t="s">
        <v>93</v>
      </c>
      <c r="U1239" s="4" t="s">
        <v>94</v>
      </c>
      <c r="V1239" s="4" t="s">
        <v>95</v>
      </c>
      <c r="W1239" s="4" t="s">
        <v>96</v>
      </c>
      <c r="X1239" s="4" t="s">
        <v>99</v>
      </c>
      <c r="Y1239" s="4">
        <v>278</v>
      </c>
      <c r="Z1239" s="4">
        <v>397.53999999999996</v>
      </c>
    </row>
    <row r="1240" spans="16:26" ht="18" customHeight="1" x14ac:dyDescent="0.3">
      <c r="P1240" s="4" t="s">
        <v>98</v>
      </c>
      <c r="Q1240" s="4">
        <v>2021</v>
      </c>
      <c r="R1240" s="4" t="s">
        <v>34</v>
      </c>
      <c r="S1240" s="4" t="s">
        <v>104</v>
      </c>
      <c r="T1240" s="4" t="s">
        <v>93</v>
      </c>
      <c r="U1240" s="4" t="s">
        <v>94</v>
      </c>
      <c r="V1240" s="4" t="s">
        <v>95</v>
      </c>
      <c r="W1240" s="4" t="s">
        <v>96</v>
      </c>
      <c r="X1240" s="4" t="s">
        <v>99</v>
      </c>
      <c r="Y1240" s="4">
        <v>272</v>
      </c>
      <c r="Z1240" s="4">
        <v>388.96</v>
      </c>
    </row>
    <row r="1241" spans="16:26" ht="18" customHeight="1" x14ac:dyDescent="0.3">
      <c r="P1241" s="4" t="s">
        <v>91</v>
      </c>
      <c r="Q1241" s="4">
        <v>2021</v>
      </c>
      <c r="R1241" s="4" t="s">
        <v>34</v>
      </c>
      <c r="S1241" s="4" t="s">
        <v>104</v>
      </c>
      <c r="T1241" s="4" t="s">
        <v>93</v>
      </c>
      <c r="U1241" s="4" t="s">
        <v>94</v>
      </c>
      <c r="V1241" s="4" t="s">
        <v>95</v>
      </c>
      <c r="W1241" s="4" t="s">
        <v>96</v>
      </c>
      <c r="X1241" s="4" t="s">
        <v>97</v>
      </c>
      <c r="Y1241" s="4">
        <v>278</v>
      </c>
      <c r="Z1241" s="4">
        <v>397.53999999999996</v>
      </c>
    </row>
    <row r="1242" spans="16:26" ht="18" customHeight="1" x14ac:dyDescent="0.3">
      <c r="P1242" s="4" t="s">
        <v>98</v>
      </c>
      <c r="Q1242" s="4">
        <v>2021</v>
      </c>
      <c r="R1242" s="4" t="s">
        <v>34</v>
      </c>
      <c r="S1242" s="4" t="s">
        <v>104</v>
      </c>
      <c r="T1242" s="4" t="s">
        <v>93</v>
      </c>
      <c r="U1242" s="4" t="s">
        <v>94</v>
      </c>
      <c r="V1242" s="4" t="s">
        <v>95</v>
      </c>
      <c r="W1242" s="4" t="s">
        <v>96</v>
      </c>
      <c r="X1242" s="4" t="s">
        <v>97</v>
      </c>
      <c r="Y1242" s="4">
        <v>280</v>
      </c>
      <c r="Z1242" s="4">
        <v>400.4</v>
      </c>
    </row>
    <row r="1243" spans="16:26" ht="18" customHeight="1" x14ac:dyDescent="0.3">
      <c r="P1243" s="4" t="s">
        <v>98</v>
      </c>
      <c r="Q1243" s="4">
        <v>2021</v>
      </c>
      <c r="R1243" s="4" t="s">
        <v>34</v>
      </c>
      <c r="S1243" s="4" t="s">
        <v>104</v>
      </c>
      <c r="T1243" s="4" t="s">
        <v>93</v>
      </c>
      <c r="U1243" s="4" t="s">
        <v>94</v>
      </c>
      <c r="V1243" s="4" t="s">
        <v>95</v>
      </c>
      <c r="W1243" s="4" t="s">
        <v>96</v>
      </c>
      <c r="X1243" s="4" t="s">
        <v>97</v>
      </c>
      <c r="Y1243" s="4">
        <v>274</v>
      </c>
      <c r="Z1243" s="4">
        <v>391.82</v>
      </c>
    </row>
    <row r="1244" spans="16:26" ht="18" customHeight="1" x14ac:dyDescent="0.3">
      <c r="P1244" s="4" t="s">
        <v>91</v>
      </c>
      <c r="Q1244" s="4">
        <v>2021</v>
      </c>
      <c r="R1244" s="4" t="s">
        <v>34</v>
      </c>
      <c r="S1244" s="4" t="s">
        <v>104</v>
      </c>
      <c r="T1244" s="4" t="s">
        <v>93</v>
      </c>
      <c r="U1244" s="4" t="s">
        <v>94</v>
      </c>
      <c r="V1244" s="4" t="s">
        <v>95</v>
      </c>
      <c r="W1244" s="4" t="s">
        <v>96</v>
      </c>
      <c r="X1244" s="4" t="s">
        <v>97</v>
      </c>
      <c r="Y1244" s="4">
        <v>268</v>
      </c>
      <c r="Z1244" s="4">
        <v>383.24</v>
      </c>
    </row>
    <row r="1245" spans="16:26" ht="18" customHeight="1" x14ac:dyDescent="0.3">
      <c r="P1245" s="4" t="s">
        <v>100</v>
      </c>
      <c r="Q1245" s="4">
        <v>2021</v>
      </c>
      <c r="R1245" s="4" t="s">
        <v>34</v>
      </c>
      <c r="S1245" s="4" t="s">
        <v>104</v>
      </c>
      <c r="T1245" s="4" t="s">
        <v>93</v>
      </c>
      <c r="U1245" s="4" t="s">
        <v>94</v>
      </c>
      <c r="V1245" s="4" t="s">
        <v>95</v>
      </c>
      <c r="W1245" s="4" t="s">
        <v>96</v>
      </c>
      <c r="X1245" s="4" t="s">
        <v>97</v>
      </c>
      <c r="Y1245" s="4">
        <v>232</v>
      </c>
      <c r="Z1245" s="4">
        <v>526.24</v>
      </c>
    </row>
    <row r="1246" spans="16:26" ht="18" customHeight="1" x14ac:dyDescent="0.3">
      <c r="P1246" s="4" t="s">
        <v>91</v>
      </c>
      <c r="Q1246" s="4">
        <v>2021</v>
      </c>
      <c r="R1246" s="4" t="s">
        <v>34</v>
      </c>
      <c r="S1246" s="4" t="s">
        <v>104</v>
      </c>
      <c r="T1246" s="4" t="s">
        <v>93</v>
      </c>
      <c r="U1246" s="4" t="s">
        <v>94</v>
      </c>
      <c r="V1246" s="4" t="s">
        <v>95</v>
      </c>
      <c r="W1246" s="4" t="s">
        <v>96</v>
      </c>
      <c r="X1246" s="4" t="s">
        <v>97</v>
      </c>
      <c r="Y1246" s="4">
        <v>280</v>
      </c>
      <c r="Z1246" s="4">
        <v>526.24</v>
      </c>
    </row>
    <row r="1247" spans="16:26" ht="18" customHeight="1" x14ac:dyDescent="0.3">
      <c r="P1247" s="4" t="s">
        <v>101</v>
      </c>
      <c r="Q1247" s="4">
        <v>2021</v>
      </c>
      <c r="R1247" s="4" t="s">
        <v>34</v>
      </c>
      <c r="S1247" s="4" t="s">
        <v>104</v>
      </c>
      <c r="T1247" s="4" t="s">
        <v>93</v>
      </c>
      <c r="U1247" s="4" t="s">
        <v>94</v>
      </c>
      <c r="V1247" s="4" t="s">
        <v>95</v>
      </c>
      <c r="W1247" s="4" t="s">
        <v>96</v>
      </c>
      <c r="X1247" s="4" t="s">
        <v>97</v>
      </c>
      <c r="Y1247" s="4">
        <v>1005</v>
      </c>
      <c r="Z1247" s="4">
        <v>1437.15</v>
      </c>
    </row>
    <row r="1248" spans="16:26" ht="18" customHeight="1" x14ac:dyDescent="0.3">
      <c r="P1248" s="4" t="s">
        <v>98</v>
      </c>
      <c r="Q1248" s="4">
        <v>2021</v>
      </c>
      <c r="R1248" s="4" t="s">
        <v>34</v>
      </c>
      <c r="S1248" s="4" t="s">
        <v>104</v>
      </c>
      <c r="T1248" s="4" t="s">
        <v>93</v>
      </c>
      <c r="U1248" s="4" t="s">
        <v>94</v>
      </c>
      <c r="V1248" s="4" t="s">
        <v>95</v>
      </c>
      <c r="W1248" s="4" t="s">
        <v>96</v>
      </c>
      <c r="X1248" s="4" t="s">
        <v>97</v>
      </c>
      <c r="Y1248" s="4">
        <v>1038</v>
      </c>
      <c r="Z1248" s="4">
        <v>1484.34</v>
      </c>
    </row>
    <row r="1249" spans="16:26" ht="18" customHeight="1" x14ac:dyDescent="0.3">
      <c r="P1249" s="4" t="s">
        <v>91</v>
      </c>
      <c r="Q1249" s="4">
        <v>2021</v>
      </c>
      <c r="R1249" s="4" t="s">
        <v>34</v>
      </c>
      <c r="S1249" s="4" t="s">
        <v>104</v>
      </c>
      <c r="T1249" s="4" t="s">
        <v>93</v>
      </c>
      <c r="U1249" s="4" t="s">
        <v>94</v>
      </c>
      <c r="V1249" s="4" t="s">
        <v>95</v>
      </c>
      <c r="W1249" s="4" t="s">
        <v>96</v>
      </c>
      <c r="X1249" s="4" t="s">
        <v>97</v>
      </c>
      <c r="Y1249" s="4">
        <v>231</v>
      </c>
      <c r="Z1249" s="4">
        <v>330.33</v>
      </c>
    </row>
    <row r="1250" spans="16:26" ht="18" customHeight="1" x14ac:dyDescent="0.3">
      <c r="P1250" s="4" t="s">
        <v>98</v>
      </c>
      <c r="Q1250" s="4">
        <v>2021</v>
      </c>
      <c r="R1250" s="4" t="s">
        <v>34</v>
      </c>
      <c r="S1250" s="4" t="s">
        <v>104</v>
      </c>
      <c r="T1250" s="4" t="s">
        <v>93</v>
      </c>
      <c r="U1250" s="4" t="s">
        <v>94</v>
      </c>
      <c r="V1250" s="4" t="s">
        <v>95</v>
      </c>
      <c r="W1250" s="4" t="s">
        <v>96</v>
      </c>
      <c r="X1250" s="4" t="s">
        <v>97</v>
      </c>
      <c r="Y1250" s="4">
        <v>279</v>
      </c>
      <c r="Z1250" s="4">
        <v>398.97</v>
      </c>
    </row>
    <row r="1251" spans="16:26" ht="18" customHeight="1" x14ac:dyDescent="0.3">
      <c r="P1251" s="4" t="s">
        <v>101</v>
      </c>
      <c r="Q1251" s="4">
        <v>2021</v>
      </c>
      <c r="R1251" s="4" t="s">
        <v>34</v>
      </c>
      <c r="S1251" s="4" t="s">
        <v>104</v>
      </c>
      <c r="T1251" s="4" t="s">
        <v>93</v>
      </c>
      <c r="U1251" s="4" t="s">
        <v>94</v>
      </c>
      <c r="V1251" s="4" t="s">
        <v>95</v>
      </c>
      <c r="W1251" s="4" t="s">
        <v>96</v>
      </c>
      <c r="X1251" s="4" t="s">
        <v>97</v>
      </c>
      <c r="Y1251" s="4">
        <v>277</v>
      </c>
      <c r="Z1251" s="4">
        <v>396.11</v>
      </c>
    </row>
    <row r="1252" spans="16:26" ht="18" customHeight="1" x14ac:dyDescent="0.3">
      <c r="P1252" s="4" t="s">
        <v>100</v>
      </c>
      <c r="Q1252" s="4">
        <v>2021</v>
      </c>
      <c r="R1252" s="4" t="s">
        <v>34</v>
      </c>
      <c r="S1252" s="4" t="s">
        <v>104</v>
      </c>
      <c r="T1252" s="4" t="s">
        <v>93</v>
      </c>
      <c r="U1252" s="4" t="s">
        <v>94</v>
      </c>
      <c r="V1252" s="4" t="s">
        <v>95</v>
      </c>
      <c r="W1252" s="4" t="s">
        <v>96</v>
      </c>
      <c r="X1252" s="4" t="s">
        <v>97</v>
      </c>
      <c r="Y1252" s="4">
        <v>271</v>
      </c>
      <c r="Z1252" s="4">
        <v>387.53</v>
      </c>
    </row>
    <row r="1253" spans="16:26" ht="18" customHeight="1" x14ac:dyDescent="0.3">
      <c r="P1253" s="4" t="s">
        <v>98</v>
      </c>
      <c r="Q1253" s="4">
        <v>2021</v>
      </c>
      <c r="R1253" s="4" t="s">
        <v>34</v>
      </c>
      <c r="S1253" s="4" t="s">
        <v>104</v>
      </c>
      <c r="T1253" s="4" t="s">
        <v>93</v>
      </c>
      <c r="U1253" s="4" t="s">
        <v>94</v>
      </c>
      <c r="V1253" s="4" t="s">
        <v>95</v>
      </c>
      <c r="W1253" s="4" t="s">
        <v>96</v>
      </c>
      <c r="X1253" s="4" t="s">
        <v>97</v>
      </c>
      <c r="Y1253" s="4">
        <v>786</v>
      </c>
      <c r="Z1253" s="4">
        <v>1123.98</v>
      </c>
    </row>
    <row r="1254" spans="16:26" ht="18" customHeight="1" x14ac:dyDescent="0.3">
      <c r="P1254" s="4" t="s">
        <v>98</v>
      </c>
      <c r="Q1254" s="4">
        <v>2021</v>
      </c>
      <c r="R1254" s="4" t="s">
        <v>34</v>
      </c>
      <c r="S1254" s="4" t="s">
        <v>104</v>
      </c>
      <c r="T1254" s="4" t="s">
        <v>93</v>
      </c>
      <c r="U1254" s="4" t="s">
        <v>94</v>
      </c>
      <c r="V1254" s="4" t="s">
        <v>95</v>
      </c>
      <c r="W1254" s="4" t="s">
        <v>96</v>
      </c>
      <c r="X1254" s="4" t="s">
        <v>99</v>
      </c>
      <c r="Y1254" s="4">
        <v>281</v>
      </c>
      <c r="Z1254" s="4">
        <v>401.83</v>
      </c>
    </row>
    <row r="1255" spans="16:26" ht="18" customHeight="1" x14ac:dyDescent="0.3">
      <c r="P1255" s="4" t="s">
        <v>98</v>
      </c>
      <c r="Q1255" s="4">
        <v>2021</v>
      </c>
      <c r="R1255" s="4" t="s">
        <v>34</v>
      </c>
      <c r="S1255" s="4" t="s">
        <v>104</v>
      </c>
      <c r="T1255" s="4" t="s">
        <v>93</v>
      </c>
      <c r="U1255" s="4" t="s">
        <v>94</v>
      </c>
      <c r="V1255" s="4" t="s">
        <v>95</v>
      </c>
      <c r="W1255" s="4" t="s">
        <v>96</v>
      </c>
      <c r="X1255" s="4" t="s">
        <v>99</v>
      </c>
      <c r="Y1255" s="4">
        <v>275</v>
      </c>
      <c r="Z1255" s="4">
        <v>393.25</v>
      </c>
    </row>
    <row r="1256" spans="16:26" ht="18" customHeight="1" x14ac:dyDescent="0.3">
      <c r="P1256" s="4" t="s">
        <v>102</v>
      </c>
      <c r="Q1256" s="4">
        <v>2021</v>
      </c>
      <c r="R1256" s="4" t="s">
        <v>34</v>
      </c>
      <c r="S1256" s="4" t="s">
        <v>104</v>
      </c>
      <c r="T1256" s="4" t="s">
        <v>93</v>
      </c>
      <c r="U1256" s="4" t="s">
        <v>94</v>
      </c>
      <c r="V1256" s="4" t="s">
        <v>95</v>
      </c>
      <c r="W1256" s="4" t="s">
        <v>96</v>
      </c>
      <c r="X1256" s="4" t="s">
        <v>99</v>
      </c>
      <c r="Y1256" s="4">
        <v>269</v>
      </c>
      <c r="Z1256" s="4">
        <v>384.67</v>
      </c>
    </row>
    <row r="1257" spans="16:26" ht="18" customHeight="1" x14ac:dyDescent="0.3">
      <c r="P1257" s="4" t="s">
        <v>98</v>
      </c>
      <c r="Q1257" s="4">
        <v>2021</v>
      </c>
      <c r="R1257" s="4" t="s">
        <v>34</v>
      </c>
      <c r="S1257" s="4" t="s">
        <v>104</v>
      </c>
      <c r="T1257" s="4" t="s">
        <v>93</v>
      </c>
      <c r="U1257" s="4" t="s">
        <v>94</v>
      </c>
      <c r="V1257" s="4" t="s">
        <v>95</v>
      </c>
      <c r="W1257" s="4" t="s">
        <v>96</v>
      </c>
      <c r="X1257" s="4" t="s">
        <v>97</v>
      </c>
      <c r="Y1257" s="4">
        <v>233</v>
      </c>
      <c r="Z1257" s="4">
        <v>333.19</v>
      </c>
    </row>
    <row r="1258" spans="16:26" ht="18" customHeight="1" x14ac:dyDescent="0.3">
      <c r="P1258" s="4" t="s">
        <v>100</v>
      </c>
      <c r="Q1258" s="4">
        <v>2021</v>
      </c>
      <c r="R1258" s="4" t="s">
        <v>34</v>
      </c>
      <c r="S1258" s="4" t="s">
        <v>104</v>
      </c>
      <c r="T1258" s="4" t="s">
        <v>93</v>
      </c>
      <c r="U1258" s="4" t="s">
        <v>94</v>
      </c>
      <c r="V1258" s="4" t="s">
        <v>95</v>
      </c>
      <c r="W1258" s="4" t="s">
        <v>96</v>
      </c>
      <c r="X1258" s="4" t="s">
        <v>97</v>
      </c>
      <c r="Y1258" s="4">
        <v>281</v>
      </c>
      <c r="Z1258" s="4">
        <v>401.83</v>
      </c>
    </row>
    <row r="1259" spans="16:26" ht="18" customHeight="1" x14ac:dyDescent="0.3">
      <c r="P1259" s="4" t="s">
        <v>100</v>
      </c>
      <c r="Q1259" s="4">
        <v>2021</v>
      </c>
      <c r="R1259" s="4" t="s">
        <v>35</v>
      </c>
      <c r="S1259" s="4" t="s">
        <v>104</v>
      </c>
      <c r="T1259" s="4" t="s">
        <v>93</v>
      </c>
      <c r="U1259" s="4" t="s">
        <v>94</v>
      </c>
      <c r="V1259" s="4" t="s">
        <v>95</v>
      </c>
      <c r="W1259" s="4" t="s">
        <v>96</v>
      </c>
      <c r="X1259" s="4" t="s">
        <v>99</v>
      </c>
      <c r="Y1259" s="4">
        <v>284</v>
      </c>
      <c r="Z1259" s="4">
        <v>406.12</v>
      </c>
    </row>
    <row r="1260" spans="16:26" ht="18" customHeight="1" x14ac:dyDescent="0.3">
      <c r="P1260" s="4" t="s">
        <v>91</v>
      </c>
      <c r="Q1260" s="4">
        <v>2021</v>
      </c>
      <c r="R1260" s="4" t="s">
        <v>35</v>
      </c>
      <c r="S1260" s="4" t="s">
        <v>104</v>
      </c>
      <c r="T1260" s="4" t="s">
        <v>93</v>
      </c>
      <c r="U1260" s="4" t="s">
        <v>94</v>
      </c>
      <c r="V1260" s="4" t="s">
        <v>95</v>
      </c>
      <c r="W1260" s="4" t="s">
        <v>96</v>
      </c>
      <c r="X1260" s="4" t="s">
        <v>97</v>
      </c>
      <c r="Y1260" s="4">
        <v>236</v>
      </c>
      <c r="Z1260" s="4">
        <v>337.48</v>
      </c>
    </row>
    <row r="1261" spans="16:26" ht="18" customHeight="1" x14ac:dyDescent="0.3">
      <c r="P1261" s="4" t="s">
        <v>91</v>
      </c>
      <c r="Q1261" s="4">
        <v>2021</v>
      </c>
      <c r="R1261" s="4" t="s">
        <v>35</v>
      </c>
      <c r="S1261" s="4" t="s">
        <v>104</v>
      </c>
      <c r="T1261" s="4" t="s">
        <v>93</v>
      </c>
      <c r="U1261" s="4" t="s">
        <v>94</v>
      </c>
      <c r="V1261" s="4" t="s">
        <v>95</v>
      </c>
      <c r="W1261" s="4" t="s">
        <v>96</v>
      </c>
      <c r="X1261" s="4" t="s">
        <v>97</v>
      </c>
      <c r="Y1261" s="4">
        <v>284</v>
      </c>
      <c r="Z1261" s="4">
        <v>406.12</v>
      </c>
    </row>
    <row r="1262" spans="16:26" ht="18" customHeight="1" x14ac:dyDescent="0.3">
      <c r="P1262" s="4" t="s">
        <v>98</v>
      </c>
      <c r="Q1262" s="4">
        <v>2021</v>
      </c>
      <c r="R1262" s="4" t="s">
        <v>35</v>
      </c>
      <c r="S1262" s="4" t="s">
        <v>104</v>
      </c>
      <c r="T1262" s="4" t="s">
        <v>93</v>
      </c>
      <c r="U1262" s="4" t="s">
        <v>94</v>
      </c>
      <c r="V1262" s="4" t="s">
        <v>95</v>
      </c>
      <c r="W1262" s="4" t="s">
        <v>96</v>
      </c>
      <c r="X1262" s="4" t="s">
        <v>97</v>
      </c>
      <c r="Y1262" s="4">
        <v>212</v>
      </c>
      <c r="Z1262" s="4">
        <v>303.15999999999997</v>
      </c>
    </row>
    <row r="1263" spans="16:26" ht="18" customHeight="1" x14ac:dyDescent="0.3">
      <c r="P1263" s="4" t="s">
        <v>100</v>
      </c>
      <c r="Q1263" s="4">
        <v>2021</v>
      </c>
      <c r="R1263" s="4" t="s">
        <v>35</v>
      </c>
      <c r="S1263" s="4" t="s">
        <v>104</v>
      </c>
      <c r="T1263" s="4" t="s">
        <v>93</v>
      </c>
      <c r="U1263" s="4" t="s">
        <v>94</v>
      </c>
      <c r="V1263" s="4" t="s">
        <v>95</v>
      </c>
      <c r="W1263" s="4" t="s">
        <v>96</v>
      </c>
      <c r="X1263" s="4" t="s">
        <v>97</v>
      </c>
      <c r="Y1263" s="4">
        <v>286</v>
      </c>
      <c r="Z1263" s="4">
        <v>408.98</v>
      </c>
    </row>
    <row r="1264" spans="16:26" ht="18" customHeight="1" x14ac:dyDescent="0.3">
      <c r="P1264" s="4" t="s">
        <v>100</v>
      </c>
      <c r="Q1264" s="4">
        <v>2021</v>
      </c>
      <c r="R1264" s="4" t="s">
        <v>35</v>
      </c>
      <c r="S1264" s="4" t="s">
        <v>104</v>
      </c>
      <c r="T1264" s="4" t="s">
        <v>93</v>
      </c>
      <c r="U1264" s="4" t="s">
        <v>94</v>
      </c>
      <c r="V1264" s="4" t="s">
        <v>95</v>
      </c>
      <c r="W1264" s="4" t="s">
        <v>96</v>
      </c>
      <c r="X1264" s="4" t="s">
        <v>97</v>
      </c>
      <c r="Y1264" s="4">
        <v>238</v>
      </c>
      <c r="Z1264" s="4">
        <v>526.24</v>
      </c>
    </row>
    <row r="1265" spans="16:26" ht="18" customHeight="1" x14ac:dyDescent="0.3">
      <c r="P1265" s="4" t="s">
        <v>100</v>
      </c>
      <c r="Q1265" s="4">
        <v>2021</v>
      </c>
      <c r="R1265" s="4" t="s">
        <v>35</v>
      </c>
      <c r="S1265" s="4" t="s">
        <v>104</v>
      </c>
      <c r="T1265" s="4" t="s">
        <v>93</v>
      </c>
      <c r="U1265" s="4" t="s">
        <v>94</v>
      </c>
      <c r="V1265" s="4" t="s">
        <v>95</v>
      </c>
      <c r="W1265" s="4" t="s">
        <v>96</v>
      </c>
      <c r="X1265" s="4" t="s">
        <v>97</v>
      </c>
      <c r="Y1265" s="4">
        <v>286</v>
      </c>
      <c r="Z1265" s="4">
        <v>526.24</v>
      </c>
    </row>
    <row r="1266" spans="16:26" ht="18" customHeight="1" x14ac:dyDescent="0.3">
      <c r="P1266" s="4" t="s">
        <v>91</v>
      </c>
      <c r="Q1266" s="4">
        <v>2021</v>
      </c>
      <c r="R1266" s="4" t="s">
        <v>35</v>
      </c>
      <c r="S1266" s="4" t="s">
        <v>104</v>
      </c>
      <c r="T1266" s="4" t="s">
        <v>93</v>
      </c>
      <c r="U1266" s="4" t="s">
        <v>94</v>
      </c>
      <c r="V1266" s="4" t="s">
        <v>95</v>
      </c>
      <c r="W1266" s="4" t="s">
        <v>96</v>
      </c>
      <c r="X1266" s="4" t="s">
        <v>97</v>
      </c>
      <c r="Y1266" s="4">
        <v>214</v>
      </c>
      <c r="Z1266" s="4">
        <v>526.24</v>
      </c>
    </row>
    <row r="1267" spans="16:26" ht="18" customHeight="1" x14ac:dyDescent="0.3">
      <c r="P1267" s="4" t="s">
        <v>91</v>
      </c>
      <c r="Q1267" s="4">
        <v>2021</v>
      </c>
      <c r="R1267" s="4" t="s">
        <v>35</v>
      </c>
      <c r="S1267" s="4" t="s">
        <v>104</v>
      </c>
      <c r="T1267" s="4" t="s">
        <v>93</v>
      </c>
      <c r="U1267" s="4" t="s">
        <v>94</v>
      </c>
      <c r="V1267" s="4" t="s">
        <v>95</v>
      </c>
      <c r="W1267" s="4" t="s">
        <v>96</v>
      </c>
      <c r="X1267" s="4" t="s">
        <v>97</v>
      </c>
      <c r="Y1267" s="4">
        <v>1004</v>
      </c>
      <c r="Z1267" s="4">
        <v>1435.72</v>
      </c>
    </row>
    <row r="1268" spans="16:26" ht="18" customHeight="1" x14ac:dyDescent="0.3">
      <c r="P1268" s="4" t="s">
        <v>100</v>
      </c>
      <c r="Q1268" s="4">
        <v>2021</v>
      </c>
      <c r="R1268" s="4" t="s">
        <v>35</v>
      </c>
      <c r="S1268" s="4" t="s">
        <v>104</v>
      </c>
      <c r="T1268" s="4" t="s">
        <v>93</v>
      </c>
      <c r="U1268" s="4" t="s">
        <v>94</v>
      </c>
      <c r="V1268" s="4" t="s">
        <v>95</v>
      </c>
      <c r="W1268" s="4" t="s">
        <v>96</v>
      </c>
      <c r="X1268" s="4" t="s">
        <v>97</v>
      </c>
      <c r="Y1268" s="4">
        <v>237</v>
      </c>
      <c r="Z1268" s="4">
        <v>338.90999999999997</v>
      </c>
    </row>
    <row r="1269" spans="16:26" ht="18" customHeight="1" x14ac:dyDescent="0.3">
      <c r="P1269" s="4" t="s">
        <v>100</v>
      </c>
      <c r="Q1269" s="4">
        <v>2021</v>
      </c>
      <c r="R1269" s="4" t="s">
        <v>35</v>
      </c>
      <c r="S1269" s="4" t="s">
        <v>104</v>
      </c>
      <c r="T1269" s="4" t="s">
        <v>93</v>
      </c>
      <c r="U1269" s="4" t="s">
        <v>94</v>
      </c>
      <c r="V1269" s="4" t="s">
        <v>95</v>
      </c>
      <c r="W1269" s="4" t="s">
        <v>105</v>
      </c>
      <c r="X1269" s="4" t="s">
        <v>97</v>
      </c>
      <c r="Y1269" s="4">
        <v>285</v>
      </c>
      <c r="Z1269" s="4">
        <v>407.55</v>
      </c>
    </row>
    <row r="1270" spans="16:26" ht="18" customHeight="1" x14ac:dyDescent="0.3">
      <c r="P1270" s="4" t="s">
        <v>91</v>
      </c>
      <c r="Q1270" s="4">
        <v>2021</v>
      </c>
      <c r="R1270" s="4" t="s">
        <v>35</v>
      </c>
      <c r="S1270" s="4" t="s">
        <v>104</v>
      </c>
      <c r="T1270" s="4" t="s">
        <v>93</v>
      </c>
      <c r="U1270" s="4" t="s">
        <v>94</v>
      </c>
      <c r="V1270" s="4" t="s">
        <v>95</v>
      </c>
      <c r="W1270" s="4" t="s">
        <v>105</v>
      </c>
      <c r="X1270" s="4" t="s">
        <v>97</v>
      </c>
      <c r="Y1270" s="4">
        <v>213</v>
      </c>
      <c r="Z1270" s="4">
        <v>304.59000000000003</v>
      </c>
    </row>
    <row r="1271" spans="16:26" ht="18" customHeight="1" x14ac:dyDescent="0.3">
      <c r="P1271" s="4" t="s">
        <v>91</v>
      </c>
      <c r="Q1271" s="4">
        <v>2021</v>
      </c>
      <c r="R1271" s="4" t="s">
        <v>35</v>
      </c>
      <c r="S1271" s="4" t="s">
        <v>104</v>
      </c>
      <c r="T1271" s="4" t="s">
        <v>93</v>
      </c>
      <c r="U1271" s="4" t="s">
        <v>94</v>
      </c>
      <c r="V1271" s="4" t="s">
        <v>95</v>
      </c>
      <c r="W1271" s="4" t="s">
        <v>105</v>
      </c>
      <c r="X1271" s="4" t="s">
        <v>97</v>
      </c>
      <c r="Y1271" s="4">
        <v>283</v>
      </c>
      <c r="Z1271" s="4">
        <v>404.69</v>
      </c>
    </row>
    <row r="1272" spans="16:26" ht="18" customHeight="1" x14ac:dyDescent="0.3">
      <c r="P1272" s="4" t="s">
        <v>91</v>
      </c>
      <c r="Q1272" s="4">
        <v>2021</v>
      </c>
      <c r="R1272" s="4" t="s">
        <v>35</v>
      </c>
      <c r="S1272" s="4" t="s">
        <v>104</v>
      </c>
      <c r="T1272" s="4" t="s">
        <v>93</v>
      </c>
      <c r="U1272" s="4" t="s">
        <v>94</v>
      </c>
      <c r="V1272" s="4" t="s">
        <v>95</v>
      </c>
      <c r="W1272" s="4" t="s">
        <v>105</v>
      </c>
      <c r="X1272" s="4" t="s">
        <v>97</v>
      </c>
      <c r="Y1272" s="4">
        <v>785</v>
      </c>
      <c r="Z1272" s="4">
        <v>1122.55</v>
      </c>
    </row>
    <row r="1273" spans="16:26" ht="18" customHeight="1" x14ac:dyDescent="0.3">
      <c r="P1273" s="4" t="s">
        <v>91</v>
      </c>
      <c r="Q1273" s="4">
        <v>2021</v>
      </c>
      <c r="R1273" s="4" t="s">
        <v>35</v>
      </c>
      <c r="S1273" s="4" t="s">
        <v>104</v>
      </c>
      <c r="T1273" s="4" t="s">
        <v>93</v>
      </c>
      <c r="U1273" s="4" t="s">
        <v>94</v>
      </c>
      <c r="V1273" s="4" t="s">
        <v>95</v>
      </c>
      <c r="W1273" s="4" t="s">
        <v>105</v>
      </c>
      <c r="X1273" s="4" t="s">
        <v>97</v>
      </c>
      <c r="Y1273" s="4">
        <v>819</v>
      </c>
      <c r="Z1273" s="4">
        <v>1171.17</v>
      </c>
    </row>
    <row r="1274" spans="16:26" ht="18" customHeight="1" x14ac:dyDescent="0.3">
      <c r="P1274" s="4" t="s">
        <v>100</v>
      </c>
      <c r="Q1274" s="4">
        <v>2021</v>
      </c>
      <c r="R1274" s="4" t="s">
        <v>35</v>
      </c>
      <c r="S1274" s="4" t="s">
        <v>104</v>
      </c>
      <c r="T1274" s="4" t="s">
        <v>93</v>
      </c>
      <c r="U1274" s="4" t="s">
        <v>94</v>
      </c>
      <c r="V1274" s="4" t="s">
        <v>95</v>
      </c>
      <c r="W1274" s="4" t="s">
        <v>105</v>
      </c>
      <c r="X1274" s="4" t="s">
        <v>97</v>
      </c>
      <c r="Y1274" s="4">
        <v>872</v>
      </c>
      <c r="Z1274" s="4">
        <v>1246.96</v>
      </c>
    </row>
    <row r="1275" spans="16:26" ht="18" customHeight="1" x14ac:dyDescent="0.3">
      <c r="P1275" s="4" t="s">
        <v>98</v>
      </c>
      <c r="Q1275" s="4">
        <v>2021</v>
      </c>
      <c r="R1275" s="4" t="s">
        <v>35</v>
      </c>
      <c r="S1275" s="4" t="s">
        <v>104</v>
      </c>
      <c r="T1275" s="4" t="s">
        <v>93</v>
      </c>
      <c r="U1275" s="4" t="s">
        <v>94</v>
      </c>
      <c r="V1275" s="4" t="s">
        <v>95</v>
      </c>
      <c r="W1275" s="4" t="s">
        <v>105</v>
      </c>
      <c r="X1275" s="4" t="s">
        <v>99</v>
      </c>
      <c r="Y1275" s="4">
        <v>287</v>
      </c>
      <c r="Z1275" s="4">
        <v>410.40999999999997</v>
      </c>
    </row>
    <row r="1276" spans="16:26" ht="18" customHeight="1" x14ac:dyDescent="0.3">
      <c r="P1276" s="4" t="s">
        <v>98</v>
      </c>
      <c r="Q1276" s="4">
        <v>2021</v>
      </c>
      <c r="R1276" s="4" t="s">
        <v>35</v>
      </c>
      <c r="S1276" s="4" t="s">
        <v>104</v>
      </c>
      <c r="T1276" s="4" t="s">
        <v>93</v>
      </c>
      <c r="U1276" s="4" t="s">
        <v>94</v>
      </c>
      <c r="V1276" s="4" t="s">
        <v>95</v>
      </c>
      <c r="W1276" s="4" t="s">
        <v>105</v>
      </c>
      <c r="X1276" s="4" t="s">
        <v>97</v>
      </c>
      <c r="Y1276" s="4">
        <v>239</v>
      </c>
      <c r="Z1276" s="4">
        <v>341.77</v>
      </c>
    </row>
    <row r="1277" spans="16:26" ht="18" customHeight="1" x14ac:dyDescent="0.3">
      <c r="P1277" s="4" t="s">
        <v>91</v>
      </c>
      <c r="Q1277" s="4">
        <v>2021</v>
      </c>
      <c r="R1277" s="4" t="s">
        <v>35</v>
      </c>
      <c r="S1277" s="4" t="s">
        <v>104</v>
      </c>
      <c r="T1277" s="4" t="s">
        <v>93</v>
      </c>
      <c r="U1277" s="4" t="s">
        <v>94</v>
      </c>
      <c r="V1277" s="4" t="s">
        <v>95</v>
      </c>
      <c r="W1277" s="4" t="s">
        <v>105</v>
      </c>
      <c r="X1277" s="4" t="s">
        <v>97</v>
      </c>
      <c r="Y1277" s="4">
        <v>287</v>
      </c>
      <c r="Z1277" s="4">
        <v>410.40999999999997</v>
      </c>
    </row>
    <row r="1278" spans="16:26" ht="18" customHeight="1" x14ac:dyDescent="0.3">
      <c r="P1278" s="4" t="s">
        <v>98</v>
      </c>
      <c r="Q1278" s="4">
        <v>2021</v>
      </c>
      <c r="R1278" s="4" t="s">
        <v>40</v>
      </c>
      <c r="S1278" s="4" t="s">
        <v>92</v>
      </c>
      <c r="T1278" s="4" t="s">
        <v>106</v>
      </c>
      <c r="U1278" s="4" t="s">
        <v>107</v>
      </c>
      <c r="V1278" s="4" t="s">
        <v>103</v>
      </c>
      <c r="W1278" s="4" t="s">
        <v>105</v>
      </c>
      <c r="X1278" s="4" t="s">
        <v>108</v>
      </c>
      <c r="Y1278" s="4">
        <v>160</v>
      </c>
      <c r="Z1278" s="4">
        <v>228.8</v>
      </c>
    </row>
    <row r="1279" spans="16:26" ht="18" customHeight="1" x14ac:dyDescent="0.3">
      <c r="P1279" s="4" t="s">
        <v>91</v>
      </c>
      <c r="Q1279" s="4">
        <v>2021</v>
      </c>
      <c r="R1279" s="4" t="s">
        <v>40</v>
      </c>
      <c r="S1279" s="4" t="s">
        <v>92</v>
      </c>
      <c r="T1279" s="4" t="s">
        <v>106</v>
      </c>
      <c r="U1279" s="4" t="s">
        <v>107</v>
      </c>
      <c r="V1279" s="4" t="s">
        <v>103</v>
      </c>
      <c r="W1279" s="4" t="s">
        <v>105</v>
      </c>
      <c r="X1279" s="4" t="s">
        <v>108</v>
      </c>
      <c r="Y1279" s="4">
        <v>154</v>
      </c>
      <c r="Z1279" s="4">
        <v>220.22</v>
      </c>
    </row>
    <row r="1280" spans="16:26" ht="18" customHeight="1" x14ac:dyDescent="0.3">
      <c r="P1280" s="4" t="s">
        <v>98</v>
      </c>
      <c r="Q1280" s="4">
        <v>2021</v>
      </c>
      <c r="R1280" s="4" t="s">
        <v>40</v>
      </c>
      <c r="S1280" s="4" t="s">
        <v>92</v>
      </c>
      <c r="T1280" s="4" t="s">
        <v>106</v>
      </c>
      <c r="U1280" s="4" t="s">
        <v>107</v>
      </c>
      <c r="V1280" s="4" t="s">
        <v>103</v>
      </c>
      <c r="W1280" s="4" t="s">
        <v>105</v>
      </c>
      <c r="X1280" s="4" t="s">
        <v>108</v>
      </c>
      <c r="Y1280" s="4">
        <v>148</v>
      </c>
      <c r="Z1280" s="4">
        <v>211.64</v>
      </c>
    </row>
    <row r="1281" spans="16:26" ht="18" customHeight="1" x14ac:dyDescent="0.3">
      <c r="P1281" s="4" t="s">
        <v>98</v>
      </c>
      <c r="Q1281" s="4">
        <v>2021</v>
      </c>
      <c r="R1281" s="4" t="s">
        <v>40</v>
      </c>
      <c r="S1281" s="4" t="s">
        <v>92</v>
      </c>
      <c r="T1281" s="4" t="s">
        <v>106</v>
      </c>
      <c r="U1281" s="4" t="s">
        <v>107</v>
      </c>
      <c r="V1281" s="4" t="s">
        <v>103</v>
      </c>
      <c r="W1281" s="4" t="s">
        <v>105</v>
      </c>
      <c r="X1281" s="4" t="s">
        <v>108</v>
      </c>
      <c r="Y1281" s="4">
        <v>157</v>
      </c>
      <c r="Z1281" s="4">
        <v>224.51</v>
      </c>
    </row>
    <row r="1282" spans="16:26" ht="18" customHeight="1" x14ac:dyDescent="0.3">
      <c r="P1282" s="4" t="s">
        <v>98</v>
      </c>
      <c r="Q1282" s="4">
        <v>2021</v>
      </c>
      <c r="R1282" s="4" t="s">
        <v>40</v>
      </c>
      <c r="S1282" s="4" t="s">
        <v>92</v>
      </c>
      <c r="T1282" s="4" t="s">
        <v>106</v>
      </c>
      <c r="U1282" s="4" t="s">
        <v>107</v>
      </c>
      <c r="V1282" s="4" t="s">
        <v>103</v>
      </c>
      <c r="W1282" s="4" t="s">
        <v>105</v>
      </c>
      <c r="X1282" s="4" t="s">
        <v>108</v>
      </c>
      <c r="Y1282" s="4">
        <v>151</v>
      </c>
      <c r="Z1282" s="4">
        <v>215.93</v>
      </c>
    </row>
    <row r="1283" spans="16:26" ht="18" customHeight="1" x14ac:dyDescent="0.3">
      <c r="P1283" s="4" t="s">
        <v>98</v>
      </c>
      <c r="Q1283" s="4">
        <v>2021</v>
      </c>
      <c r="R1283" s="4" t="s">
        <v>36</v>
      </c>
      <c r="S1283" s="4" t="s">
        <v>92</v>
      </c>
      <c r="T1283" s="4" t="s">
        <v>106</v>
      </c>
      <c r="U1283" s="4" t="s">
        <v>107</v>
      </c>
      <c r="V1283" s="4" t="s">
        <v>103</v>
      </c>
      <c r="W1283" s="4" t="s">
        <v>105</v>
      </c>
      <c r="X1283" s="4" t="s">
        <v>108</v>
      </c>
      <c r="Y1283" s="4">
        <v>343</v>
      </c>
      <c r="Z1283" s="4">
        <v>490.49</v>
      </c>
    </row>
    <row r="1284" spans="16:26" ht="18" customHeight="1" x14ac:dyDescent="0.3">
      <c r="P1284" s="4" t="s">
        <v>100</v>
      </c>
      <c r="Q1284" s="4">
        <v>2021</v>
      </c>
      <c r="R1284" s="4" t="s">
        <v>12</v>
      </c>
      <c r="S1284" s="4" t="s">
        <v>92</v>
      </c>
      <c r="T1284" s="4" t="s">
        <v>106</v>
      </c>
      <c r="U1284" s="4" t="s">
        <v>107</v>
      </c>
      <c r="V1284" s="4" t="s">
        <v>103</v>
      </c>
      <c r="W1284" s="4" t="s">
        <v>105</v>
      </c>
      <c r="X1284" s="4" t="s">
        <v>97</v>
      </c>
      <c r="Y1284" s="4">
        <v>280</v>
      </c>
      <c r="Z1284" s="4">
        <v>400.4</v>
      </c>
    </row>
    <row r="1285" spans="16:26" ht="18" customHeight="1" x14ac:dyDescent="0.3">
      <c r="P1285" s="4" t="s">
        <v>98</v>
      </c>
      <c r="Q1285" s="4">
        <v>2021</v>
      </c>
      <c r="R1285" s="4" t="s">
        <v>12</v>
      </c>
      <c r="S1285" s="4" t="s">
        <v>92</v>
      </c>
      <c r="T1285" s="4" t="s">
        <v>106</v>
      </c>
      <c r="U1285" s="4" t="s">
        <v>107</v>
      </c>
      <c r="V1285" s="4" t="s">
        <v>103</v>
      </c>
      <c r="W1285" s="4" t="s">
        <v>105</v>
      </c>
      <c r="X1285" s="4" t="s">
        <v>97</v>
      </c>
      <c r="Y1285" s="4">
        <v>274</v>
      </c>
      <c r="Z1285" s="4">
        <v>391.82</v>
      </c>
    </row>
    <row r="1286" spans="16:26" ht="18" customHeight="1" x14ac:dyDescent="0.3">
      <c r="P1286" s="4" t="s">
        <v>98</v>
      </c>
      <c r="Q1286" s="4">
        <v>2021</v>
      </c>
      <c r="R1286" s="4" t="s">
        <v>12</v>
      </c>
      <c r="S1286" s="4" t="s">
        <v>92</v>
      </c>
      <c r="T1286" s="4" t="s">
        <v>106</v>
      </c>
      <c r="U1286" s="4" t="s">
        <v>107</v>
      </c>
      <c r="V1286" s="4" t="s">
        <v>103</v>
      </c>
      <c r="W1286" s="4" t="s">
        <v>105</v>
      </c>
      <c r="X1286" s="4" t="s">
        <v>97</v>
      </c>
      <c r="Y1286" s="4">
        <v>268</v>
      </c>
      <c r="Z1286" s="4">
        <v>383.24</v>
      </c>
    </row>
    <row r="1287" spans="16:26" ht="18" customHeight="1" x14ac:dyDescent="0.3">
      <c r="P1287" s="4" t="s">
        <v>98</v>
      </c>
      <c r="Q1287" s="4">
        <v>2021</v>
      </c>
      <c r="R1287" s="4" t="s">
        <v>12</v>
      </c>
      <c r="S1287" s="4" t="s">
        <v>92</v>
      </c>
      <c r="T1287" s="4" t="s">
        <v>106</v>
      </c>
      <c r="U1287" s="4" t="s">
        <v>107</v>
      </c>
      <c r="V1287" s="4" t="s">
        <v>103</v>
      </c>
      <c r="W1287" s="4" t="s">
        <v>105</v>
      </c>
      <c r="X1287" s="4" t="s">
        <v>97</v>
      </c>
      <c r="Y1287" s="4">
        <v>277</v>
      </c>
      <c r="Z1287" s="4">
        <v>396.11</v>
      </c>
    </row>
    <row r="1288" spans="16:26" ht="18" customHeight="1" x14ac:dyDescent="0.3">
      <c r="P1288" s="4" t="s">
        <v>98</v>
      </c>
      <c r="Q1288" s="4">
        <v>2021</v>
      </c>
      <c r="R1288" s="4" t="s">
        <v>12</v>
      </c>
      <c r="S1288" s="4" t="s">
        <v>92</v>
      </c>
      <c r="T1288" s="4" t="s">
        <v>106</v>
      </c>
      <c r="U1288" s="4" t="s">
        <v>107</v>
      </c>
      <c r="V1288" s="4" t="s">
        <v>103</v>
      </c>
      <c r="W1288" s="4" t="s">
        <v>105</v>
      </c>
      <c r="X1288" s="4" t="s">
        <v>97</v>
      </c>
      <c r="Y1288" s="4">
        <v>271</v>
      </c>
      <c r="Z1288" s="4">
        <v>387.53</v>
      </c>
    </row>
    <row r="1289" spans="16:26" ht="18" customHeight="1" x14ac:dyDescent="0.3">
      <c r="P1289" s="4" t="s">
        <v>91</v>
      </c>
      <c r="Q1289" s="4">
        <v>2021</v>
      </c>
      <c r="R1289" s="4" t="s">
        <v>12</v>
      </c>
      <c r="S1289" s="4" t="s">
        <v>92</v>
      </c>
      <c r="T1289" s="4" t="s">
        <v>106</v>
      </c>
      <c r="U1289" s="4" t="s">
        <v>107</v>
      </c>
      <c r="V1289" s="4" t="s">
        <v>103</v>
      </c>
      <c r="W1289" s="4" t="s">
        <v>96</v>
      </c>
      <c r="X1289" s="4" t="s">
        <v>97</v>
      </c>
      <c r="Y1289" s="4">
        <v>265</v>
      </c>
      <c r="Z1289" s="4">
        <v>378.95</v>
      </c>
    </row>
    <row r="1290" spans="16:26" ht="18" customHeight="1" x14ac:dyDescent="0.3">
      <c r="P1290" s="4" t="s">
        <v>100</v>
      </c>
      <c r="Q1290" s="4">
        <v>2021</v>
      </c>
      <c r="R1290" s="4" t="s">
        <v>42</v>
      </c>
      <c r="S1290" s="4" t="s">
        <v>92</v>
      </c>
      <c r="T1290" s="4" t="s">
        <v>106</v>
      </c>
      <c r="U1290" s="4" t="s">
        <v>107</v>
      </c>
      <c r="V1290" s="4" t="s">
        <v>103</v>
      </c>
      <c r="W1290" s="4" t="s">
        <v>96</v>
      </c>
      <c r="X1290" s="4" t="s">
        <v>97</v>
      </c>
      <c r="Y1290" s="4">
        <v>190</v>
      </c>
      <c r="Z1290" s="4">
        <v>271.7</v>
      </c>
    </row>
    <row r="1291" spans="16:26" ht="18" customHeight="1" x14ac:dyDescent="0.3">
      <c r="P1291" s="4" t="s">
        <v>91</v>
      </c>
      <c r="Q1291" s="4">
        <v>2021</v>
      </c>
      <c r="R1291" s="4" t="s">
        <v>42</v>
      </c>
      <c r="S1291" s="4" t="s">
        <v>92</v>
      </c>
      <c r="T1291" s="4" t="s">
        <v>106</v>
      </c>
      <c r="U1291" s="4" t="s">
        <v>107</v>
      </c>
      <c r="V1291" s="4" t="s">
        <v>103</v>
      </c>
      <c r="W1291" s="4" t="s">
        <v>96</v>
      </c>
      <c r="X1291" s="4" t="s">
        <v>97</v>
      </c>
      <c r="Y1291" s="4">
        <v>184</v>
      </c>
      <c r="Z1291" s="4">
        <v>263.12</v>
      </c>
    </row>
    <row r="1292" spans="16:26" ht="18" customHeight="1" x14ac:dyDescent="0.3">
      <c r="P1292" s="4" t="s">
        <v>100</v>
      </c>
      <c r="Q1292" s="4">
        <v>2021</v>
      </c>
      <c r="R1292" s="4" t="s">
        <v>42</v>
      </c>
      <c r="S1292" s="4" t="s">
        <v>92</v>
      </c>
      <c r="T1292" s="4" t="s">
        <v>106</v>
      </c>
      <c r="U1292" s="4" t="s">
        <v>107</v>
      </c>
      <c r="V1292" s="4" t="s">
        <v>103</v>
      </c>
      <c r="W1292" s="4" t="s">
        <v>96</v>
      </c>
      <c r="X1292" s="4" t="s">
        <v>97</v>
      </c>
      <c r="Y1292" s="4">
        <v>193</v>
      </c>
      <c r="Z1292" s="4">
        <v>275.99</v>
      </c>
    </row>
    <row r="1293" spans="16:26" ht="18" customHeight="1" x14ac:dyDescent="0.3">
      <c r="P1293" s="4" t="s">
        <v>100</v>
      </c>
      <c r="Q1293" s="4">
        <v>2021</v>
      </c>
      <c r="R1293" s="4" t="s">
        <v>42</v>
      </c>
      <c r="S1293" s="4" t="s">
        <v>92</v>
      </c>
      <c r="T1293" s="4" t="s">
        <v>106</v>
      </c>
      <c r="U1293" s="4" t="s">
        <v>107</v>
      </c>
      <c r="V1293" s="4" t="s">
        <v>103</v>
      </c>
      <c r="W1293" s="4" t="s">
        <v>96</v>
      </c>
      <c r="X1293" s="4" t="s">
        <v>97</v>
      </c>
      <c r="Y1293" s="4">
        <v>187</v>
      </c>
      <c r="Z1293" s="4">
        <v>267.40999999999997</v>
      </c>
    </row>
    <row r="1294" spans="16:26" ht="18" customHeight="1" x14ac:dyDescent="0.3">
      <c r="P1294" s="4" t="s">
        <v>91</v>
      </c>
      <c r="Q1294" s="4">
        <v>2021</v>
      </c>
      <c r="R1294" s="4" t="s">
        <v>42</v>
      </c>
      <c r="S1294" s="4" t="s">
        <v>92</v>
      </c>
      <c r="T1294" s="4" t="s">
        <v>106</v>
      </c>
      <c r="U1294" s="4" t="s">
        <v>107</v>
      </c>
      <c r="V1294" s="4" t="s">
        <v>103</v>
      </c>
      <c r="W1294" s="4" t="s">
        <v>96</v>
      </c>
      <c r="X1294" s="4" t="s">
        <v>97</v>
      </c>
      <c r="Y1294" s="4">
        <v>181</v>
      </c>
      <c r="Z1294" s="4">
        <v>258.83</v>
      </c>
    </row>
    <row r="1295" spans="16:26" ht="18" customHeight="1" x14ac:dyDescent="0.3">
      <c r="P1295" s="4" t="s">
        <v>98</v>
      </c>
      <c r="Q1295" s="4">
        <v>2021</v>
      </c>
      <c r="R1295" s="4" t="s">
        <v>43</v>
      </c>
      <c r="S1295" s="4" t="s">
        <v>92</v>
      </c>
      <c r="T1295" s="4" t="s">
        <v>106</v>
      </c>
      <c r="U1295" s="4" t="s">
        <v>107</v>
      </c>
      <c r="V1295" s="4" t="s">
        <v>103</v>
      </c>
      <c r="W1295" s="4" t="s">
        <v>96</v>
      </c>
      <c r="X1295" s="4" t="s">
        <v>97</v>
      </c>
      <c r="Y1295" s="4">
        <v>208</v>
      </c>
      <c r="Z1295" s="4">
        <v>297.44</v>
      </c>
    </row>
    <row r="1296" spans="16:26" ht="18" customHeight="1" x14ac:dyDescent="0.3">
      <c r="P1296" s="4" t="s">
        <v>91</v>
      </c>
      <c r="Q1296" s="4">
        <v>2021</v>
      </c>
      <c r="R1296" s="4" t="s">
        <v>43</v>
      </c>
      <c r="S1296" s="4" t="s">
        <v>92</v>
      </c>
      <c r="T1296" s="4" t="s">
        <v>106</v>
      </c>
      <c r="U1296" s="4" t="s">
        <v>107</v>
      </c>
      <c r="V1296" s="4" t="s">
        <v>103</v>
      </c>
      <c r="W1296" s="4" t="s">
        <v>96</v>
      </c>
      <c r="X1296" s="4" t="s">
        <v>97</v>
      </c>
      <c r="Y1296" s="4">
        <v>202</v>
      </c>
      <c r="Z1296" s="4">
        <v>288.86</v>
      </c>
    </row>
    <row r="1297" spans="16:26" ht="18" customHeight="1" x14ac:dyDescent="0.3">
      <c r="P1297" s="4" t="s">
        <v>100</v>
      </c>
      <c r="Q1297" s="4">
        <v>2021</v>
      </c>
      <c r="R1297" s="4" t="s">
        <v>43</v>
      </c>
      <c r="S1297" s="4" t="s">
        <v>92</v>
      </c>
      <c r="T1297" s="4" t="s">
        <v>106</v>
      </c>
      <c r="U1297" s="4" t="s">
        <v>107</v>
      </c>
      <c r="V1297" s="4" t="s">
        <v>103</v>
      </c>
      <c r="W1297" s="4" t="s">
        <v>96</v>
      </c>
      <c r="X1297" s="4" t="s">
        <v>97</v>
      </c>
      <c r="Y1297" s="4">
        <v>196</v>
      </c>
      <c r="Z1297" s="4">
        <v>280.27999999999997</v>
      </c>
    </row>
    <row r="1298" spans="16:26" ht="18" customHeight="1" x14ac:dyDescent="0.3">
      <c r="P1298" s="4" t="s">
        <v>98</v>
      </c>
      <c r="Q1298" s="4">
        <v>2021</v>
      </c>
      <c r="R1298" s="4" t="s">
        <v>43</v>
      </c>
      <c r="S1298" s="4" t="s">
        <v>92</v>
      </c>
      <c r="T1298" s="4" t="s">
        <v>106</v>
      </c>
      <c r="U1298" s="4" t="s">
        <v>107</v>
      </c>
      <c r="V1298" s="4" t="s">
        <v>103</v>
      </c>
      <c r="W1298" s="4" t="s">
        <v>96</v>
      </c>
      <c r="X1298" s="4" t="s">
        <v>97</v>
      </c>
      <c r="Y1298" s="4">
        <v>205</v>
      </c>
      <c r="Z1298" s="4">
        <v>293.14999999999998</v>
      </c>
    </row>
    <row r="1299" spans="16:26" ht="18" customHeight="1" x14ac:dyDescent="0.3">
      <c r="P1299" s="4" t="s">
        <v>91</v>
      </c>
      <c r="Q1299" s="4">
        <v>2021</v>
      </c>
      <c r="R1299" s="4" t="s">
        <v>43</v>
      </c>
      <c r="S1299" s="4" t="s">
        <v>92</v>
      </c>
      <c r="T1299" s="4" t="s">
        <v>106</v>
      </c>
      <c r="U1299" s="4" t="s">
        <v>107</v>
      </c>
      <c r="V1299" s="4" t="s">
        <v>103</v>
      </c>
      <c r="W1299" s="4" t="s">
        <v>96</v>
      </c>
      <c r="X1299" s="4" t="s">
        <v>97</v>
      </c>
      <c r="Y1299" s="4">
        <v>199</v>
      </c>
      <c r="Z1299" s="4">
        <v>284.57</v>
      </c>
    </row>
    <row r="1300" spans="16:26" ht="18" customHeight="1" x14ac:dyDescent="0.3">
      <c r="P1300" s="4" t="s">
        <v>101</v>
      </c>
      <c r="Q1300" s="4">
        <v>2021</v>
      </c>
      <c r="R1300" s="4" t="s">
        <v>37</v>
      </c>
      <c r="S1300" s="4" t="s">
        <v>92</v>
      </c>
      <c r="T1300" s="4" t="s">
        <v>106</v>
      </c>
      <c r="U1300" s="4" t="s">
        <v>107</v>
      </c>
      <c r="V1300" s="4" t="s">
        <v>103</v>
      </c>
      <c r="W1300" s="4" t="s">
        <v>96</v>
      </c>
      <c r="X1300" s="4" t="s">
        <v>108</v>
      </c>
      <c r="Y1300" s="4">
        <v>358</v>
      </c>
      <c r="Z1300" s="4">
        <v>511.94</v>
      </c>
    </row>
    <row r="1301" spans="16:26" ht="18" customHeight="1" x14ac:dyDescent="0.3">
      <c r="P1301" s="4" t="s">
        <v>91</v>
      </c>
      <c r="Q1301" s="4">
        <v>2021</v>
      </c>
      <c r="R1301" s="4" t="s">
        <v>37</v>
      </c>
      <c r="S1301" s="4" t="s">
        <v>92</v>
      </c>
      <c r="T1301" s="4" t="s">
        <v>106</v>
      </c>
      <c r="U1301" s="4" t="s">
        <v>107</v>
      </c>
      <c r="V1301" s="4" t="s">
        <v>103</v>
      </c>
      <c r="W1301" s="4" t="s">
        <v>96</v>
      </c>
      <c r="X1301" s="4" t="s">
        <v>108</v>
      </c>
      <c r="Y1301" s="4">
        <v>352</v>
      </c>
      <c r="Z1301" s="4">
        <v>503.36</v>
      </c>
    </row>
    <row r="1302" spans="16:26" ht="18" customHeight="1" x14ac:dyDescent="0.3">
      <c r="P1302" s="4" t="s">
        <v>98</v>
      </c>
      <c r="Q1302" s="4">
        <v>2021</v>
      </c>
      <c r="R1302" s="4" t="s">
        <v>37</v>
      </c>
      <c r="S1302" s="4" t="s">
        <v>92</v>
      </c>
      <c r="T1302" s="4" t="s">
        <v>106</v>
      </c>
      <c r="U1302" s="4" t="s">
        <v>107</v>
      </c>
      <c r="V1302" s="4" t="s">
        <v>103</v>
      </c>
      <c r="W1302" s="4" t="s">
        <v>96</v>
      </c>
      <c r="X1302" s="4" t="s">
        <v>108</v>
      </c>
      <c r="Y1302" s="4">
        <v>346</v>
      </c>
      <c r="Z1302" s="4">
        <v>494.78</v>
      </c>
    </row>
    <row r="1303" spans="16:26" ht="18" customHeight="1" x14ac:dyDescent="0.3">
      <c r="P1303" s="4" t="s">
        <v>98</v>
      </c>
      <c r="Q1303" s="4">
        <v>2021</v>
      </c>
      <c r="R1303" s="4" t="s">
        <v>37</v>
      </c>
      <c r="S1303" s="4" t="s">
        <v>92</v>
      </c>
      <c r="T1303" s="4" t="s">
        <v>106</v>
      </c>
      <c r="U1303" s="4" t="s">
        <v>107</v>
      </c>
      <c r="V1303" s="4" t="s">
        <v>103</v>
      </c>
      <c r="W1303" s="4" t="s">
        <v>96</v>
      </c>
      <c r="X1303" s="4" t="s">
        <v>108</v>
      </c>
      <c r="Y1303" s="4">
        <v>355</v>
      </c>
      <c r="Z1303" s="4">
        <v>507.65</v>
      </c>
    </row>
    <row r="1304" spans="16:26" ht="18" customHeight="1" x14ac:dyDescent="0.3">
      <c r="P1304" s="4" t="s">
        <v>100</v>
      </c>
      <c r="Q1304" s="4">
        <v>2021</v>
      </c>
      <c r="R1304" s="4" t="s">
        <v>37</v>
      </c>
      <c r="S1304" s="4" t="s">
        <v>92</v>
      </c>
      <c r="T1304" s="4" t="s">
        <v>106</v>
      </c>
      <c r="U1304" s="4" t="s">
        <v>107</v>
      </c>
      <c r="V1304" s="4" t="s">
        <v>103</v>
      </c>
      <c r="W1304" s="4" t="s">
        <v>96</v>
      </c>
      <c r="X1304" s="4" t="s">
        <v>108</v>
      </c>
      <c r="Y1304" s="4">
        <v>349</v>
      </c>
      <c r="Z1304" s="4">
        <v>499.07</v>
      </c>
    </row>
    <row r="1305" spans="16:26" ht="18" customHeight="1" x14ac:dyDescent="0.3">
      <c r="P1305" s="4" t="s">
        <v>98</v>
      </c>
      <c r="Q1305" s="4">
        <v>2021</v>
      </c>
      <c r="R1305" s="4" t="s">
        <v>38</v>
      </c>
      <c r="S1305" s="4" t="s">
        <v>92</v>
      </c>
      <c r="T1305" s="4" t="s">
        <v>106</v>
      </c>
      <c r="U1305" s="4" t="s">
        <v>107</v>
      </c>
      <c r="V1305" s="4" t="s">
        <v>103</v>
      </c>
      <c r="W1305" s="4" t="s">
        <v>96</v>
      </c>
      <c r="X1305" s="4" t="s">
        <v>108</v>
      </c>
      <c r="Y1305" s="4">
        <v>130</v>
      </c>
      <c r="Z1305" s="4">
        <v>185.9</v>
      </c>
    </row>
    <row r="1306" spans="16:26" ht="18" customHeight="1" x14ac:dyDescent="0.3">
      <c r="P1306" s="4" t="s">
        <v>98</v>
      </c>
      <c r="Q1306" s="4">
        <v>2021</v>
      </c>
      <c r="R1306" s="4" t="s">
        <v>38</v>
      </c>
      <c r="S1306" s="4" t="s">
        <v>92</v>
      </c>
      <c r="T1306" s="4" t="s">
        <v>106</v>
      </c>
      <c r="U1306" s="4" t="s">
        <v>107</v>
      </c>
      <c r="V1306" s="4" t="s">
        <v>103</v>
      </c>
      <c r="W1306" s="4" t="s">
        <v>96</v>
      </c>
      <c r="X1306" s="4" t="s">
        <v>108</v>
      </c>
      <c r="Y1306" s="4">
        <v>370</v>
      </c>
      <c r="Z1306" s="4">
        <v>529.1</v>
      </c>
    </row>
    <row r="1307" spans="16:26" ht="18" customHeight="1" x14ac:dyDescent="0.3">
      <c r="P1307" s="4" t="s">
        <v>91</v>
      </c>
      <c r="Q1307" s="4">
        <v>2021</v>
      </c>
      <c r="R1307" s="4" t="s">
        <v>38</v>
      </c>
      <c r="S1307" s="4" t="s">
        <v>92</v>
      </c>
      <c r="T1307" s="4" t="s">
        <v>106</v>
      </c>
      <c r="U1307" s="4" t="s">
        <v>107</v>
      </c>
      <c r="V1307" s="4" t="s">
        <v>103</v>
      </c>
      <c r="W1307" s="4" t="s">
        <v>96</v>
      </c>
      <c r="X1307" s="4" t="s">
        <v>108</v>
      </c>
      <c r="Y1307" s="4">
        <v>364</v>
      </c>
      <c r="Z1307" s="4">
        <v>520.52</v>
      </c>
    </row>
    <row r="1308" spans="16:26" ht="18" customHeight="1" x14ac:dyDescent="0.3">
      <c r="P1308" s="4" t="s">
        <v>91</v>
      </c>
      <c r="Q1308" s="4">
        <v>2021</v>
      </c>
      <c r="R1308" s="4" t="s">
        <v>38</v>
      </c>
      <c r="S1308" s="4" t="s">
        <v>92</v>
      </c>
      <c r="T1308" s="4" t="s">
        <v>106</v>
      </c>
      <c r="U1308" s="4" t="s">
        <v>107</v>
      </c>
      <c r="V1308" s="4" t="s">
        <v>103</v>
      </c>
      <c r="W1308" s="4" t="s">
        <v>96</v>
      </c>
      <c r="X1308" s="4" t="s">
        <v>108</v>
      </c>
      <c r="Y1308" s="4">
        <v>127</v>
      </c>
      <c r="Z1308" s="4">
        <v>181.61</v>
      </c>
    </row>
    <row r="1309" spans="16:26" ht="18" customHeight="1" x14ac:dyDescent="0.3">
      <c r="P1309" s="4" t="s">
        <v>98</v>
      </c>
      <c r="Q1309" s="4">
        <v>2021</v>
      </c>
      <c r="R1309" s="4" t="s">
        <v>38</v>
      </c>
      <c r="S1309" s="4" t="s">
        <v>92</v>
      </c>
      <c r="T1309" s="4" t="s">
        <v>106</v>
      </c>
      <c r="U1309" s="4" t="s">
        <v>107</v>
      </c>
      <c r="V1309" s="4" t="s">
        <v>103</v>
      </c>
      <c r="W1309" s="4" t="s">
        <v>96</v>
      </c>
      <c r="X1309" s="4" t="s">
        <v>108</v>
      </c>
      <c r="Y1309" s="4">
        <v>367</v>
      </c>
      <c r="Z1309" s="4">
        <v>524.80999999999995</v>
      </c>
    </row>
    <row r="1310" spans="16:26" ht="18" customHeight="1" x14ac:dyDescent="0.3">
      <c r="P1310" s="4" t="s">
        <v>91</v>
      </c>
      <c r="Q1310" s="4">
        <v>2021</v>
      </c>
      <c r="R1310" s="4" t="s">
        <v>38</v>
      </c>
      <c r="S1310" s="4" t="s">
        <v>92</v>
      </c>
      <c r="T1310" s="4" t="s">
        <v>106</v>
      </c>
      <c r="U1310" s="4" t="s">
        <v>107</v>
      </c>
      <c r="V1310" s="4" t="s">
        <v>103</v>
      </c>
      <c r="W1310" s="4" t="s">
        <v>96</v>
      </c>
      <c r="X1310" s="4" t="s">
        <v>108</v>
      </c>
      <c r="Y1310" s="4">
        <v>361</v>
      </c>
      <c r="Z1310" s="4">
        <v>516.23</v>
      </c>
    </row>
    <row r="1311" spans="16:26" ht="18" customHeight="1" x14ac:dyDescent="0.3">
      <c r="P1311" s="4" t="s">
        <v>98</v>
      </c>
      <c r="Q1311" s="4">
        <v>2021</v>
      </c>
      <c r="R1311" s="4" t="s">
        <v>41</v>
      </c>
      <c r="S1311" s="4" t="s">
        <v>92</v>
      </c>
      <c r="T1311" s="4" t="s">
        <v>106</v>
      </c>
      <c r="U1311" s="4" t="s">
        <v>107</v>
      </c>
      <c r="V1311" s="4" t="s">
        <v>103</v>
      </c>
      <c r="W1311" s="4" t="s">
        <v>96</v>
      </c>
      <c r="X1311" s="4" t="s">
        <v>97</v>
      </c>
      <c r="Y1311" s="4">
        <v>178</v>
      </c>
      <c r="Z1311" s="4">
        <v>254.54</v>
      </c>
    </row>
    <row r="1312" spans="16:26" ht="18" customHeight="1" x14ac:dyDescent="0.3">
      <c r="P1312" s="4" t="s">
        <v>98</v>
      </c>
      <c r="Q1312" s="4">
        <v>2021</v>
      </c>
      <c r="R1312" s="4" t="s">
        <v>41</v>
      </c>
      <c r="S1312" s="4" t="s">
        <v>92</v>
      </c>
      <c r="T1312" s="4" t="s">
        <v>106</v>
      </c>
      <c r="U1312" s="4" t="s">
        <v>107</v>
      </c>
      <c r="V1312" s="4" t="s">
        <v>103</v>
      </c>
      <c r="W1312" s="4" t="s">
        <v>96</v>
      </c>
      <c r="X1312" s="4" t="s">
        <v>97</v>
      </c>
      <c r="Y1312" s="4">
        <v>172</v>
      </c>
      <c r="Z1312" s="4">
        <v>245.95999999999998</v>
      </c>
    </row>
    <row r="1313" spans="16:26" ht="18" customHeight="1" x14ac:dyDescent="0.3">
      <c r="P1313" s="4" t="s">
        <v>101</v>
      </c>
      <c r="Q1313" s="4">
        <v>2021</v>
      </c>
      <c r="R1313" s="4" t="s">
        <v>41</v>
      </c>
      <c r="S1313" s="4" t="s">
        <v>92</v>
      </c>
      <c r="T1313" s="4" t="s">
        <v>106</v>
      </c>
      <c r="U1313" s="4" t="s">
        <v>107</v>
      </c>
      <c r="V1313" s="4" t="s">
        <v>103</v>
      </c>
      <c r="W1313" s="4" t="s">
        <v>96</v>
      </c>
      <c r="X1313" s="4" t="s">
        <v>97</v>
      </c>
      <c r="Y1313" s="4">
        <v>166</v>
      </c>
      <c r="Z1313" s="4">
        <v>237.38</v>
      </c>
    </row>
    <row r="1314" spans="16:26" ht="18" customHeight="1" x14ac:dyDescent="0.3">
      <c r="P1314" s="4" t="s">
        <v>98</v>
      </c>
      <c r="Q1314" s="4">
        <v>2021</v>
      </c>
      <c r="R1314" s="4" t="s">
        <v>41</v>
      </c>
      <c r="S1314" s="4" t="s">
        <v>92</v>
      </c>
      <c r="T1314" s="4" t="s">
        <v>106</v>
      </c>
      <c r="U1314" s="4" t="s">
        <v>107</v>
      </c>
      <c r="V1314" s="4" t="s">
        <v>103</v>
      </c>
      <c r="W1314" s="4" t="s">
        <v>96</v>
      </c>
      <c r="X1314" s="4" t="s">
        <v>97</v>
      </c>
      <c r="Y1314" s="4">
        <v>175</v>
      </c>
      <c r="Z1314" s="4">
        <v>250.25</v>
      </c>
    </row>
    <row r="1315" spans="16:26" ht="18" customHeight="1" x14ac:dyDescent="0.3">
      <c r="P1315" s="4" t="s">
        <v>91</v>
      </c>
      <c r="Q1315" s="4">
        <v>2021</v>
      </c>
      <c r="R1315" s="4" t="s">
        <v>41</v>
      </c>
      <c r="S1315" s="4" t="s">
        <v>92</v>
      </c>
      <c r="T1315" s="4" t="s">
        <v>106</v>
      </c>
      <c r="U1315" s="4" t="s">
        <v>107</v>
      </c>
      <c r="V1315" s="4" t="s">
        <v>103</v>
      </c>
      <c r="W1315" s="4" t="s">
        <v>96</v>
      </c>
      <c r="X1315" s="4" t="s">
        <v>97</v>
      </c>
      <c r="Y1315" s="4">
        <v>169</v>
      </c>
      <c r="Z1315" s="4">
        <v>241.67000000000002</v>
      </c>
    </row>
    <row r="1316" spans="16:26" ht="18" customHeight="1" x14ac:dyDescent="0.3">
      <c r="P1316" s="4" t="s">
        <v>98</v>
      </c>
      <c r="Q1316" s="4">
        <v>2021</v>
      </c>
      <c r="R1316" s="4" t="s">
        <v>41</v>
      </c>
      <c r="S1316" s="4" t="s">
        <v>92</v>
      </c>
      <c r="T1316" s="4" t="s">
        <v>106</v>
      </c>
      <c r="U1316" s="4" t="s">
        <v>107</v>
      </c>
      <c r="V1316" s="4" t="s">
        <v>103</v>
      </c>
      <c r="W1316" s="4" t="s">
        <v>96</v>
      </c>
      <c r="X1316" s="4" t="s">
        <v>108</v>
      </c>
      <c r="Y1316" s="4">
        <v>163</v>
      </c>
      <c r="Z1316" s="4">
        <v>233.09</v>
      </c>
    </row>
    <row r="1317" spans="16:26" ht="18" customHeight="1" x14ac:dyDescent="0.3">
      <c r="P1317" s="4" t="s">
        <v>101</v>
      </c>
      <c r="Q1317" s="4">
        <v>2021</v>
      </c>
      <c r="R1317" s="4" t="s">
        <v>39</v>
      </c>
      <c r="S1317" s="4" t="s">
        <v>92</v>
      </c>
      <c r="T1317" s="4" t="s">
        <v>106</v>
      </c>
      <c r="U1317" s="4" t="s">
        <v>107</v>
      </c>
      <c r="V1317" s="4" t="s">
        <v>103</v>
      </c>
      <c r="W1317" s="4" t="s">
        <v>96</v>
      </c>
      <c r="X1317" s="4" t="s">
        <v>108</v>
      </c>
      <c r="Y1317" s="4">
        <v>142</v>
      </c>
      <c r="Z1317" s="4">
        <v>203.06</v>
      </c>
    </row>
    <row r="1318" spans="16:26" ht="18" customHeight="1" x14ac:dyDescent="0.3">
      <c r="P1318" s="4" t="s">
        <v>98</v>
      </c>
      <c r="Q1318" s="4">
        <v>2021</v>
      </c>
      <c r="R1318" s="4" t="s">
        <v>39</v>
      </c>
      <c r="S1318" s="4" t="s">
        <v>92</v>
      </c>
      <c r="T1318" s="4" t="s">
        <v>106</v>
      </c>
      <c r="U1318" s="4" t="s">
        <v>107</v>
      </c>
      <c r="V1318" s="4" t="s">
        <v>103</v>
      </c>
      <c r="W1318" s="4" t="s">
        <v>96</v>
      </c>
      <c r="X1318" s="4" t="s">
        <v>108</v>
      </c>
      <c r="Y1318" s="4">
        <v>136</v>
      </c>
      <c r="Z1318" s="4">
        <v>194.48</v>
      </c>
    </row>
    <row r="1319" spans="16:26" ht="18" customHeight="1" x14ac:dyDescent="0.3">
      <c r="P1319" s="4" t="s">
        <v>91</v>
      </c>
      <c r="Q1319" s="4">
        <v>2021</v>
      </c>
      <c r="R1319" s="4" t="s">
        <v>39</v>
      </c>
      <c r="S1319" s="4" t="s">
        <v>92</v>
      </c>
      <c r="T1319" s="4" t="s">
        <v>106</v>
      </c>
      <c r="U1319" s="4" t="s">
        <v>107</v>
      </c>
      <c r="V1319" s="4" t="s">
        <v>103</v>
      </c>
      <c r="W1319" s="4" t="s">
        <v>96</v>
      </c>
      <c r="X1319" s="4" t="s">
        <v>108</v>
      </c>
      <c r="Y1319" s="4">
        <v>145</v>
      </c>
      <c r="Z1319" s="4">
        <v>207.35</v>
      </c>
    </row>
    <row r="1320" spans="16:26" ht="18" customHeight="1" x14ac:dyDescent="0.3">
      <c r="P1320" s="4" t="s">
        <v>91</v>
      </c>
      <c r="Q1320" s="4">
        <v>2021</v>
      </c>
      <c r="R1320" s="4" t="s">
        <v>39</v>
      </c>
      <c r="S1320" s="4" t="s">
        <v>92</v>
      </c>
      <c r="T1320" s="4" t="s">
        <v>106</v>
      </c>
      <c r="U1320" s="4" t="s">
        <v>107</v>
      </c>
      <c r="V1320" s="4" t="s">
        <v>103</v>
      </c>
      <c r="W1320" s="4" t="s">
        <v>96</v>
      </c>
      <c r="X1320" s="4" t="s">
        <v>108</v>
      </c>
      <c r="Y1320" s="4">
        <v>139</v>
      </c>
      <c r="Z1320" s="4">
        <v>198.76999999999998</v>
      </c>
    </row>
    <row r="1321" spans="16:26" ht="18" customHeight="1" x14ac:dyDescent="0.3">
      <c r="P1321" s="4" t="s">
        <v>91</v>
      </c>
      <c r="Q1321" s="4">
        <v>2021</v>
      </c>
      <c r="R1321" s="4" t="s">
        <v>39</v>
      </c>
      <c r="S1321" s="4" t="s">
        <v>92</v>
      </c>
      <c r="T1321" s="4" t="s">
        <v>106</v>
      </c>
      <c r="U1321" s="4" t="s">
        <v>107</v>
      </c>
      <c r="V1321" s="4" t="s">
        <v>103</v>
      </c>
      <c r="W1321" s="4" t="s">
        <v>96</v>
      </c>
      <c r="X1321" s="4" t="s">
        <v>108</v>
      </c>
      <c r="Y1321" s="4">
        <v>133</v>
      </c>
      <c r="Z1321" s="4">
        <v>190.19</v>
      </c>
    </row>
    <row r="1322" spans="16:26" ht="18" customHeight="1" x14ac:dyDescent="0.3">
      <c r="P1322" s="4" t="s">
        <v>98</v>
      </c>
      <c r="Q1322" s="4">
        <v>2021</v>
      </c>
      <c r="R1322" s="4" t="s">
        <v>32</v>
      </c>
      <c r="S1322" s="4" t="s">
        <v>92</v>
      </c>
      <c r="T1322" s="4" t="s">
        <v>106</v>
      </c>
      <c r="U1322" s="4" t="s">
        <v>107</v>
      </c>
      <c r="V1322" s="4" t="s">
        <v>103</v>
      </c>
      <c r="W1322" s="4" t="s">
        <v>96</v>
      </c>
      <c r="X1322" s="4" t="s">
        <v>97</v>
      </c>
      <c r="Y1322" s="4">
        <v>292</v>
      </c>
      <c r="Z1322" s="4">
        <v>417.56</v>
      </c>
    </row>
    <row r="1323" spans="16:26" ht="18" customHeight="1" x14ac:dyDescent="0.3">
      <c r="P1323" s="4" t="s">
        <v>98</v>
      </c>
      <c r="Q1323" s="4">
        <v>2021</v>
      </c>
      <c r="R1323" s="4" t="s">
        <v>32</v>
      </c>
      <c r="S1323" s="4" t="s">
        <v>92</v>
      </c>
      <c r="T1323" s="4" t="s">
        <v>106</v>
      </c>
      <c r="U1323" s="4" t="s">
        <v>107</v>
      </c>
      <c r="V1323" s="4" t="s">
        <v>103</v>
      </c>
      <c r="W1323" s="4" t="s">
        <v>96</v>
      </c>
      <c r="X1323" s="4" t="s">
        <v>97</v>
      </c>
      <c r="Y1323" s="4">
        <v>286</v>
      </c>
      <c r="Z1323" s="4">
        <v>408.98</v>
      </c>
    </row>
    <row r="1324" spans="16:26" ht="18" customHeight="1" x14ac:dyDescent="0.3">
      <c r="P1324" s="4" t="s">
        <v>98</v>
      </c>
      <c r="Q1324" s="4">
        <v>2021</v>
      </c>
      <c r="R1324" s="4" t="s">
        <v>32</v>
      </c>
      <c r="S1324" s="4" t="s">
        <v>92</v>
      </c>
      <c r="T1324" s="4" t="s">
        <v>106</v>
      </c>
      <c r="U1324" s="4" t="s">
        <v>107</v>
      </c>
      <c r="V1324" s="4" t="s">
        <v>103</v>
      </c>
      <c r="W1324" s="4" t="s">
        <v>96</v>
      </c>
      <c r="X1324" s="4" t="s">
        <v>97</v>
      </c>
      <c r="Y1324" s="4">
        <v>295</v>
      </c>
      <c r="Z1324" s="4">
        <v>421.85</v>
      </c>
    </row>
    <row r="1325" spans="16:26" ht="18" customHeight="1" x14ac:dyDescent="0.3">
      <c r="P1325" s="4" t="s">
        <v>91</v>
      </c>
      <c r="Q1325" s="4">
        <v>2021</v>
      </c>
      <c r="R1325" s="4" t="s">
        <v>32</v>
      </c>
      <c r="S1325" s="4" t="s">
        <v>92</v>
      </c>
      <c r="T1325" s="4" t="s">
        <v>106</v>
      </c>
      <c r="U1325" s="4" t="s">
        <v>107</v>
      </c>
      <c r="V1325" s="4" t="s">
        <v>103</v>
      </c>
      <c r="W1325" s="4" t="s">
        <v>96</v>
      </c>
      <c r="X1325" s="4" t="s">
        <v>97</v>
      </c>
      <c r="Y1325" s="4">
        <v>289</v>
      </c>
      <c r="Z1325" s="4">
        <v>413.27</v>
      </c>
    </row>
    <row r="1326" spans="16:26" ht="18" customHeight="1" x14ac:dyDescent="0.3">
      <c r="P1326" s="4" t="s">
        <v>98</v>
      </c>
      <c r="Q1326" s="4">
        <v>2021</v>
      </c>
      <c r="R1326" s="4" t="s">
        <v>32</v>
      </c>
      <c r="S1326" s="4" t="s">
        <v>92</v>
      </c>
      <c r="T1326" s="4" t="s">
        <v>106</v>
      </c>
      <c r="U1326" s="4" t="s">
        <v>107</v>
      </c>
      <c r="V1326" s="4" t="s">
        <v>103</v>
      </c>
      <c r="W1326" s="4" t="s">
        <v>96</v>
      </c>
      <c r="X1326" s="4" t="s">
        <v>97</v>
      </c>
      <c r="Y1326" s="4">
        <v>283</v>
      </c>
      <c r="Z1326" s="4">
        <v>404.69</v>
      </c>
    </row>
    <row r="1327" spans="16:26" ht="18" customHeight="1" x14ac:dyDescent="0.3">
      <c r="P1327" s="4" t="s">
        <v>98</v>
      </c>
      <c r="Q1327" s="4">
        <v>2021</v>
      </c>
      <c r="R1327" s="4" t="s">
        <v>34</v>
      </c>
      <c r="S1327" s="4" t="s">
        <v>92</v>
      </c>
      <c r="T1327" s="4" t="s">
        <v>106</v>
      </c>
      <c r="U1327" s="4" t="s">
        <v>107</v>
      </c>
      <c r="V1327" s="4" t="s">
        <v>103</v>
      </c>
      <c r="W1327" s="4" t="s">
        <v>96</v>
      </c>
      <c r="X1327" s="4" t="s">
        <v>97</v>
      </c>
      <c r="Y1327" s="4">
        <v>310</v>
      </c>
      <c r="Z1327" s="4">
        <v>443.3</v>
      </c>
    </row>
    <row r="1328" spans="16:26" ht="18" customHeight="1" x14ac:dyDescent="0.3">
      <c r="P1328" s="4" t="s">
        <v>100</v>
      </c>
      <c r="Q1328" s="4">
        <v>2021</v>
      </c>
      <c r="R1328" s="4" t="s">
        <v>34</v>
      </c>
      <c r="S1328" s="4" t="s">
        <v>92</v>
      </c>
      <c r="T1328" s="4" t="s">
        <v>106</v>
      </c>
      <c r="U1328" s="4" t="s">
        <v>107</v>
      </c>
      <c r="V1328" s="4" t="s">
        <v>103</v>
      </c>
      <c r="W1328" s="4" t="s">
        <v>96</v>
      </c>
      <c r="X1328" s="4" t="s">
        <v>97</v>
      </c>
      <c r="Y1328" s="4">
        <v>304</v>
      </c>
      <c r="Z1328" s="4">
        <v>434.72</v>
      </c>
    </row>
    <row r="1329" spans="16:26" ht="18" customHeight="1" x14ac:dyDescent="0.3">
      <c r="P1329" s="4" t="s">
        <v>91</v>
      </c>
      <c r="Q1329" s="4">
        <v>2021</v>
      </c>
      <c r="R1329" s="4" t="s">
        <v>34</v>
      </c>
      <c r="S1329" s="4" t="s">
        <v>92</v>
      </c>
      <c r="T1329" s="4" t="s">
        <v>106</v>
      </c>
      <c r="U1329" s="4" t="s">
        <v>107</v>
      </c>
      <c r="V1329" s="4" t="s">
        <v>103</v>
      </c>
      <c r="W1329" s="4" t="s">
        <v>96</v>
      </c>
      <c r="X1329" s="4" t="s">
        <v>97</v>
      </c>
      <c r="Y1329" s="4">
        <v>298</v>
      </c>
      <c r="Z1329" s="4">
        <v>426.14</v>
      </c>
    </row>
    <row r="1330" spans="16:26" ht="18" customHeight="1" x14ac:dyDescent="0.3">
      <c r="P1330" s="4" t="s">
        <v>91</v>
      </c>
      <c r="Q1330" s="4">
        <v>2021</v>
      </c>
      <c r="R1330" s="4" t="s">
        <v>34</v>
      </c>
      <c r="S1330" s="4" t="s">
        <v>92</v>
      </c>
      <c r="T1330" s="4" t="s">
        <v>106</v>
      </c>
      <c r="U1330" s="4" t="s">
        <v>107</v>
      </c>
      <c r="V1330" s="4" t="s">
        <v>103</v>
      </c>
      <c r="W1330" s="4" t="s">
        <v>96</v>
      </c>
      <c r="X1330" s="4" t="s">
        <v>97</v>
      </c>
      <c r="Y1330" s="4">
        <v>307</v>
      </c>
      <c r="Z1330" s="4">
        <v>439.01</v>
      </c>
    </row>
    <row r="1331" spans="16:26" ht="18" customHeight="1" x14ac:dyDescent="0.3">
      <c r="P1331" s="4" t="s">
        <v>102</v>
      </c>
      <c r="Q1331" s="4">
        <v>2021</v>
      </c>
      <c r="R1331" s="4" t="s">
        <v>34</v>
      </c>
      <c r="S1331" s="4" t="s">
        <v>92</v>
      </c>
      <c r="T1331" s="4" t="s">
        <v>106</v>
      </c>
      <c r="U1331" s="4" t="s">
        <v>107</v>
      </c>
      <c r="V1331" s="4" t="s">
        <v>103</v>
      </c>
      <c r="W1331" s="4" t="s">
        <v>96</v>
      </c>
      <c r="X1331" s="4" t="s">
        <v>97</v>
      </c>
      <c r="Y1331" s="4">
        <v>301</v>
      </c>
      <c r="Z1331" s="4">
        <v>430.43</v>
      </c>
    </row>
    <row r="1332" spans="16:26" ht="18" customHeight="1" x14ac:dyDescent="0.3">
      <c r="P1332" s="4" t="s">
        <v>91</v>
      </c>
      <c r="Q1332" s="4">
        <v>2021</v>
      </c>
      <c r="R1332" s="4" t="s">
        <v>40</v>
      </c>
      <c r="S1332" s="4" t="s">
        <v>104</v>
      </c>
      <c r="T1332" s="4" t="s">
        <v>106</v>
      </c>
      <c r="U1332" s="4" t="s">
        <v>107</v>
      </c>
      <c r="V1332" s="4" t="s">
        <v>103</v>
      </c>
      <c r="W1332" s="4" t="s">
        <v>96</v>
      </c>
      <c r="X1332" s="4" t="s">
        <v>108</v>
      </c>
      <c r="Y1332" s="4">
        <v>344</v>
      </c>
      <c r="Z1332" s="4">
        <v>491.91999999999996</v>
      </c>
    </row>
    <row r="1333" spans="16:26" ht="18" customHeight="1" x14ac:dyDescent="0.3">
      <c r="P1333" s="4" t="s">
        <v>98</v>
      </c>
      <c r="Q1333" s="4">
        <v>2021</v>
      </c>
      <c r="R1333" s="4" t="s">
        <v>40</v>
      </c>
      <c r="S1333" s="4" t="s">
        <v>104</v>
      </c>
      <c r="T1333" s="4" t="s">
        <v>106</v>
      </c>
      <c r="U1333" s="4" t="s">
        <v>107</v>
      </c>
      <c r="V1333" s="4" t="s">
        <v>103</v>
      </c>
      <c r="W1333" s="4" t="s">
        <v>96</v>
      </c>
      <c r="X1333" s="4" t="s">
        <v>108</v>
      </c>
      <c r="Y1333" s="4">
        <v>314</v>
      </c>
      <c r="Z1333" s="4">
        <v>449.02</v>
      </c>
    </row>
    <row r="1334" spans="16:26" ht="18" customHeight="1" x14ac:dyDescent="0.3">
      <c r="P1334" s="4" t="s">
        <v>91</v>
      </c>
      <c r="Q1334" s="4">
        <v>2021</v>
      </c>
      <c r="R1334" s="4" t="s">
        <v>40</v>
      </c>
      <c r="S1334" s="4" t="s">
        <v>104</v>
      </c>
      <c r="T1334" s="4" t="s">
        <v>106</v>
      </c>
      <c r="U1334" s="4" t="s">
        <v>107</v>
      </c>
      <c r="V1334" s="4" t="s">
        <v>103</v>
      </c>
      <c r="W1334" s="4" t="s">
        <v>96</v>
      </c>
      <c r="X1334" s="4" t="s">
        <v>108</v>
      </c>
      <c r="Y1334" s="4">
        <v>340</v>
      </c>
      <c r="Z1334" s="4">
        <v>486.2</v>
      </c>
    </row>
    <row r="1335" spans="16:26" ht="18" customHeight="1" x14ac:dyDescent="0.3">
      <c r="P1335" s="4" t="s">
        <v>98</v>
      </c>
      <c r="Q1335" s="4">
        <v>2021</v>
      </c>
      <c r="R1335" s="4" t="s">
        <v>40</v>
      </c>
      <c r="S1335" s="4" t="s">
        <v>104</v>
      </c>
      <c r="T1335" s="4" t="s">
        <v>106</v>
      </c>
      <c r="U1335" s="4" t="s">
        <v>107</v>
      </c>
      <c r="V1335" s="4" t="s">
        <v>103</v>
      </c>
      <c r="W1335" s="4" t="s">
        <v>96</v>
      </c>
      <c r="X1335" s="4" t="s">
        <v>108</v>
      </c>
      <c r="Y1335" s="4">
        <v>142</v>
      </c>
      <c r="Z1335" s="4">
        <v>203.06</v>
      </c>
    </row>
    <row r="1336" spans="16:26" ht="18" customHeight="1" x14ac:dyDescent="0.3">
      <c r="P1336" s="4" t="s">
        <v>98</v>
      </c>
      <c r="Q1336" s="4">
        <v>2021</v>
      </c>
      <c r="R1336" s="4" t="s">
        <v>40</v>
      </c>
      <c r="S1336" s="4" t="s">
        <v>104</v>
      </c>
      <c r="T1336" s="4" t="s">
        <v>106</v>
      </c>
      <c r="U1336" s="4" t="s">
        <v>107</v>
      </c>
      <c r="V1336" s="4" t="s">
        <v>103</v>
      </c>
      <c r="W1336" s="4" t="s">
        <v>96</v>
      </c>
      <c r="X1336" s="4" t="s">
        <v>108</v>
      </c>
      <c r="Y1336" s="4">
        <v>316</v>
      </c>
      <c r="Z1336" s="4">
        <v>451.88</v>
      </c>
    </row>
    <row r="1337" spans="16:26" ht="18" customHeight="1" x14ac:dyDescent="0.3">
      <c r="P1337" s="4" t="s">
        <v>100</v>
      </c>
      <c r="Q1337" s="4">
        <v>2021</v>
      </c>
      <c r="R1337" s="4" t="s">
        <v>40</v>
      </c>
      <c r="S1337" s="4" t="s">
        <v>104</v>
      </c>
      <c r="T1337" s="4" t="s">
        <v>106</v>
      </c>
      <c r="U1337" s="4" t="s">
        <v>107</v>
      </c>
      <c r="V1337" s="4" t="s">
        <v>103</v>
      </c>
      <c r="W1337" s="4" t="s">
        <v>96</v>
      </c>
      <c r="X1337" s="4" t="s">
        <v>108</v>
      </c>
      <c r="Y1337" s="4">
        <v>823</v>
      </c>
      <c r="Z1337" s="4">
        <v>1176.8899999999999</v>
      </c>
    </row>
    <row r="1338" spans="16:26" ht="18" customHeight="1" x14ac:dyDescent="0.3">
      <c r="P1338" s="4" t="s">
        <v>98</v>
      </c>
      <c r="Q1338" s="4">
        <v>2021</v>
      </c>
      <c r="R1338" s="4" t="s">
        <v>40</v>
      </c>
      <c r="S1338" s="4" t="s">
        <v>104</v>
      </c>
      <c r="T1338" s="4" t="s">
        <v>106</v>
      </c>
      <c r="U1338" s="4" t="s">
        <v>107</v>
      </c>
      <c r="V1338" s="4" t="s">
        <v>103</v>
      </c>
      <c r="W1338" s="4" t="s">
        <v>96</v>
      </c>
      <c r="X1338" s="4" t="s">
        <v>108</v>
      </c>
      <c r="Y1338" s="4">
        <v>856</v>
      </c>
      <c r="Z1338" s="4">
        <v>1224.08</v>
      </c>
    </row>
    <row r="1339" spans="16:26" ht="18" customHeight="1" x14ac:dyDescent="0.3">
      <c r="P1339" s="4" t="s">
        <v>98</v>
      </c>
      <c r="Q1339" s="4">
        <v>2021</v>
      </c>
      <c r="R1339" s="4" t="s">
        <v>40</v>
      </c>
      <c r="S1339" s="4" t="s">
        <v>104</v>
      </c>
      <c r="T1339" s="4" t="s">
        <v>106</v>
      </c>
      <c r="U1339" s="4" t="s">
        <v>107</v>
      </c>
      <c r="V1339" s="4" t="s">
        <v>103</v>
      </c>
      <c r="W1339" s="4" t="s">
        <v>96</v>
      </c>
      <c r="X1339" s="4" t="s">
        <v>108</v>
      </c>
      <c r="Y1339" s="4">
        <v>909</v>
      </c>
      <c r="Z1339" s="4">
        <v>1299.8699999999999</v>
      </c>
    </row>
    <row r="1340" spans="16:26" ht="18" customHeight="1" x14ac:dyDescent="0.3">
      <c r="P1340" s="4" t="s">
        <v>98</v>
      </c>
      <c r="Q1340" s="4">
        <v>2021</v>
      </c>
      <c r="R1340" s="4" t="s">
        <v>40</v>
      </c>
      <c r="S1340" s="4" t="s">
        <v>104</v>
      </c>
      <c r="T1340" s="4" t="s">
        <v>106</v>
      </c>
      <c r="U1340" s="4" t="s">
        <v>107</v>
      </c>
      <c r="V1340" s="4" t="s">
        <v>103</v>
      </c>
      <c r="W1340" s="4" t="s">
        <v>96</v>
      </c>
      <c r="X1340" s="4" t="s">
        <v>108</v>
      </c>
      <c r="Y1340" s="4">
        <v>862</v>
      </c>
      <c r="Z1340" s="4">
        <v>526.24</v>
      </c>
    </row>
    <row r="1341" spans="16:26" ht="18" customHeight="1" x14ac:dyDescent="0.3">
      <c r="P1341" s="4" t="s">
        <v>98</v>
      </c>
      <c r="Q1341" s="4">
        <v>2021</v>
      </c>
      <c r="R1341" s="4" t="s">
        <v>40</v>
      </c>
      <c r="S1341" s="4" t="s">
        <v>104</v>
      </c>
      <c r="T1341" s="4" t="s">
        <v>106</v>
      </c>
      <c r="U1341" s="4" t="s">
        <v>107</v>
      </c>
      <c r="V1341" s="4" t="s">
        <v>103</v>
      </c>
      <c r="W1341" s="4" t="s">
        <v>96</v>
      </c>
      <c r="X1341" s="4" t="s">
        <v>108</v>
      </c>
      <c r="Y1341" s="4">
        <v>141</v>
      </c>
      <c r="Z1341" s="4">
        <v>526.24</v>
      </c>
    </row>
    <row r="1342" spans="16:26" ht="18" customHeight="1" x14ac:dyDescent="0.3">
      <c r="P1342" s="4" t="s">
        <v>100</v>
      </c>
      <c r="Q1342" s="4">
        <v>2021</v>
      </c>
      <c r="R1342" s="4" t="s">
        <v>40</v>
      </c>
      <c r="S1342" s="4" t="s">
        <v>104</v>
      </c>
      <c r="T1342" s="4" t="s">
        <v>106</v>
      </c>
      <c r="U1342" s="4" t="s">
        <v>107</v>
      </c>
      <c r="V1342" s="4" t="s">
        <v>103</v>
      </c>
      <c r="W1342" s="4" t="s">
        <v>96</v>
      </c>
      <c r="X1342" s="4" t="s">
        <v>108</v>
      </c>
      <c r="Y1342" s="4">
        <v>315</v>
      </c>
      <c r="Z1342" s="4">
        <v>450.45</v>
      </c>
    </row>
    <row r="1343" spans="16:26" ht="18" customHeight="1" x14ac:dyDescent="0.3">
      <c r="P1343" s="4" t="s">
        <v>98</v>
      </c>
      <c r="Q1343" s="4">
        <v>2021</v>
      </c>
      <c r="R1343" s="4" t="s">
        <v>40</v>
      </c>
      <c r="S1343" s="4" t="s">
        <v>104</v>
      </c>
      <c r="T1343" s="4" t="s">
        <v>106</v>
      </c>
      <c r="U1343" s="4" t="s">
        <v>107</v>
      </c>
      <c r="V1343" s="4" t="s">
        <v>103</v>
      </c>
      <c r="W1343" s="4" t="s">
        <v>96</v>
      </c>
      <c r="X1343" s="4" t="s">
        <v>108</v>
      </c>
      <c r="Y1343" s="4">
        <v>343</v>
      </c>
      <c r="Z1343" s="4">
        <v>490.49</v>
      </c>
    </row>
    <row r="1344" spans="16:26" ht="18" customHeight="1" x14ac:dyDescent="0.3">
      <c r="P1344" s="4" t="s">
        <v>98</v>
      </c>
      <c r="Q1344" s="4">
        <v>2021</v>
      </c>
      <c r="R1344" s="4" t="s">
        <v>40</v>
      </c>
      <c r="S1344" s="4" t="s">
        <v>104</v>
      </c>
      <c r="T1344" s="4" t="s">
        <v>106</v>
      </c>
      <c r="U1344" s="4" t="s">
        <v>107</v>
      </c>
      <c r="V1344" s="4" t="s">
        <v>103</v>
      </c>
      <c r="W1344" s="4" t="s">
        <v>96</v>
      </c>
      <c r="X1344" s="4" t="s">
        <v>108</v>
      </c>
      <c r="Y1344" s="4">
        <v>145</v>
      </c>
      <c r="Z1344" s="4">
        <v>207.35</v>
      </c>
    </row>
    <row r="1345" spans="16:26" ht="18" customHeight="1" x14ac:dyDescent="0.3">
      <c r="P1345" s="4" t="s">
        <v>91</v>
      </c>
      <c r="Q1345" s="4">
        <v>2021</v>
      </c>
      <c r="R1345" s="4" t="s">
        <v>40</v>
      </c>
      <c r="S1345" s="4" t="s">
        <v>104</v>
      </c>
      <c r="T1345" s="4" t="s">
        <v>106</v>
      </c>
      <c r="U1345" s="4" t="s">
        <v>107</v>
      </c>
      <c r="V1345" s="4" t="s">
        <v>103</v>
      </c>
      <c r="W1345" s="4" t="s">
        <v>96</v>
      </c>
      <c r="X1345" s="4" t="s">
        <v>108</v>
      </c>
      <c r="Y1345" s="4">
        <v>313</v>
      </c>
      <c r="Z1345" s="4">
        <v>447.59000000000003</v>
      </c>
    </row>
    <row r="1346" spans="16:26" ht="18" customHeight="1" x14ac:dyDescent="0.3">
      <c r="P1346" s="4" t="s">
        <v>98</v>
      </c>
      <c r="Q1346" s="4">
        <v>2021</v>
      </c>
      <c r="R1346" s="4" t="s">
        <v>40</v>
      </c>
      <c r="S1346" s="4" t="s">
        <v>104</v>
      </c>
      <c r="T1346" s="4" t="s">
        <v>106</v>
      </c>
      <c r="U1346" s="4" t="s">
        <v>107</v>
      </c>
      <c r="V1346" s="4" t="s">
        <v>103</v>
      </c>
      <c r="W1346" s="4" t="s">
        <v>96</v>
      </c>
      <c r="X1346" s="4" t="s">
        <v>108</v>
      </c>
      <c r="Y1346" s="4">
        <v>832</v>
      </c>
      <c r="Z1346" s="4">
        <v>1189.76</v>
      </c>
    </row>
    <row r="1347" spans="16:26" ht="18" customHeight="1" x14ac:dyDescent="0.3">
      <c r="P1347" s="4" t="s">
        <v>91</v>
      </c>
      <c r="Q1347" s="4">
        <v>2021</v>
      </c>
      <c r="R1347" s="4" t="s">
        <v>40</v>
      </c>
      <c r="S1347" s="4" t="s">
        <v>104</v>
      </c>
      <c r="T1347" s="4" t="s">
        <v>106</v>
      </c>
      <c r="U1347" s="4" t="s">
        <v>107</v>
      </c>
      <c r="V1347" s="4" t="s">
        <v>103</v>
      </c>
      <c r="W1347" s="4" t="s">
        <v>96</v>
      </c>
      <c r="X1347" s="4" t="s">
        <v>108</v>
      </c>
      <c r="Y1347" s="4">
        <v>865</v>
      </c>
      <c r="Z1347" s="4">
        <v>1236.95</v>
      </c>
    </row>
    <row r="1348" spans="16:26" ht="18" customHeight="1" x14ac:dyDescent="0.3">
      <c r="P1348" s="4" t="s">
        <v>91</v>
      </c>
      <c r="Q1348" s="4">
        <v>2021</v>
      </c>
      <c r="R1348" s="4" t="s">
        <v>40</v>
      </c>
      <c r="S1348" s="4" t="s">
        <v>104</v>
      </c>
      <c r="T1348" s="4" t="s">
        <v>106</v>
      </c>
      <c r="U1348" s="4" t="s">
        <v>107</v>
      </c>
      <c r="V1348" s="4" t="s">
        <v>103</v>
      </c>
      <c r="W1348" s="4" t="s">
        <v>96</v>
      </c>
      <c r="X1348" s="4" t="s">
        <v>108</v>
      </c>
      <c r="Y1348" s="4">
        <v>317</v>
      </c>
      <c r="Z1348" s="4">
        <v>453.31</v>
      </c>
    </row>
    <row r="1349" spans="16:26" ht="18" customHeight="1" x14ac:dyDescent="0.3">
      <c r="P1349" s="4" t="s">
        <v>91</v>
      </c>
      <c r="Q1349" s="4">
        <v>2021</v>
      </c>
      <c r="R1349" s="4" t="s">
        <v>36</v>
      </c>
      <c r="S1349" s="4" t="s">
        <v>104</v>
      </c>
      <c r="T1349" s="4" t="s">
        <v>106</v>
      </c>
      <c r="U1349" s="4" t="s">
        <v>107</v>
      </c>
      <c r="V1349" s="4" t="s">
        <v>103</v>
      </c>
      <c r="W1349" s="4" t="s">
        <v>96</v>
      </c>
      <c r="X1349" s="4" t="s">
        <v>108</v>
      </c>
      <c r="Y1349" s="4">
        <v>320</v>
      </c>
      <c r="Z1349" s="4">
        <v>457.6</v>
      </c>
    </row>
    <row r="1350" spans="16:26" ht="18" customHeight="1" x14ac:dyDescent="0.3">
      <c r="P1350" s="4" t="s">
        <v>98</v>
      </c>
      <c r="Q1350" s="4">
        <v>2021</v>
      </c>
      <c r="R1350" s="4" t="s">
        <v>36</v>
      </c>
      <c r="S1350" s="4" t="s">
        <v>104</v>
      </c>
      <c r="T1350" s="4" t="s">
        <v>106</v>
      </c>
      <c r="U1350" s="4" t="s">
        <v>107</v>
      </c>
      <c r="V1350" s="4" t="s">
        <v>103</v>
      </c>
      <c r="W1350" s="4" t="s">
        <v>96</v>
      </c>
      <c r="X1350" s="4" t="s">
        <v>108</v>
      </c>
      <c r="Y1350" s="4">
        <v>368</v>
      </c>
      <c r="Z1350" s="4">
        <v>526.24</v>
      </c>
    </row>
    <row r="1351" spans="16:26" ht="18" customHeight="1" x14ac:dyDescent="0.3">
      <c r="P1351" s="4" t="s">
        <v>98</v>
      </c>
      <c r="Q1351" s="4">
        <v>2021</v>
      </c>
      <c r="R1351" s="4" t="s">
        <v>36</v>
      </c>
      <c r="S1351" s="4" t="s">
        <v>104</v>
      </c>
      <c r="T1351" s="4" t="s">
        <v>106</v>
      </c>
      <c r="U1351" s="4" t="s">
        <v>107</v>
      </c>
      <c r="V1351" s="4" t="s">
        <v>103</v>
      </c>
      <c r="W1351" s="4" t="s">
        <v>96</v>
      </c>
      <c r="X1351" s="4" t="s">
        <v>108</v>
      </c>
      <c r="Y1351" s="4">
        <v>296</v>
      </c>
      <c r="Z1351" s="4">
        <v>423.28</v>
      </c>
    </row>
    <row r="1352" spans="16:26" ht="18" customHeight="1" x14ac:dyDescent="0.3">
      <c r="P1352" s="4" t="s">
        <v>102</v>
      </c>
      <c r="Q1352" s="4">
        <v>2021</v>
      </c>
      <c r="R1352" s="4" t="s">
        <v>36</v>
      </c>
      <c r="S1352" s="4" t="s">
        <v>92</v>
      </c>
      <c r="T1352" s="4" t="s">
        <v>106</v>
      </c>
      <c r="U1352" s="4" t="s">
        <v>107</v>
      </c>
      <c r="V1352" s="4" t="s">
        <v>103</v>
      </c>
      <c r="W1352" s="4" t="s">
        <v>96</v>
      </c>
      <c r="X1352" s="4" t="s">
        <v>108</v>
      </c>
      <c r="Y1352" s="4">
        <v>322</v>
      </c>
      <c r="Z1352" s="4">
        <v>460.46000000000004</v>
      </c>
    </row>
    <row r="1353" spans="16:26" ht="18" customHeight="1" x14ac:dyDescent="0.3">
      <c r="P1353" s="4" t="s">
        <v>98</v>
      </c>
      <c r="Q1353" s="4">
        <v>2021</v>
      </c>
      <c r="R1353" s="4" t="s">
        <v>36</v>
      </c>
      <c r="S1353" s="4" t="s">
        <v>92</v>
      </c>
      <c r="T1353" s="4" t="s">
        <v>106</v>
      </c>
      <c r="U1353" s="4" t="s">
        <v>107</v>
      </c>
      <c r="V1353" s="4" t="s">
        <v>103</v>
      </c>
      <c r="W1353" s="4" t="s">
        <v>96</v>
      </c>
      <c r="X1353" s="4" t="s">
        <v>108</v>
      </c>
      <c r="Y1353" s="4">
        <v>370</v>
      </c>
      <c r="Z1353" s="4">
        <v>529.1</v>
      </c>
    </row>
    <row r="1354" spans="16:26" ht="18" customHeight="1" x14ac:dyDescent="0.3">
      <c r="P1354" s="4" t="s">
        <v>98</v>
      </c>
      <c r="Q1354" s="4">
        <v>2021</v>
      </c>
      <c r="R1354" s="4" t="s">
        <v>36</v>
      </c>
      <c r="S1354" s="4" t="s">
        <v>92</v>
      </c>
      <c r="T1354" s="4" t="s">
        <v>106</v>
      </c>
      <c r="U1354" s="4" t="s">
        <v>107</v>
      </c>
      <c r="V1354" s="4" t="s">
        <v>103</v>
      </c>
      <c r="W1354" s="4" t="s">
        <v>96</v>
      </c>
      <c r="X1354" s="4" t="s">
        <v>108</v>
      </c>
      <c r="Y1354" s="4">
        <v>292</v>
      </c>
      <c r="Z1354" s="4">
        <v>417.56</v>
      </c>
    </row>
    <row r="1355" spans="16:26" ht="18" customHeight="1" x14ac:dyDescent="0.3">
      <c r="P1355" s="4" t="s">
        <v>100</v>
      </c>
      <c r="Q1355" s="4">
        <v>2021</v>
      </c>
      <c r="R1355" s="4" t="s">
        <v>36</v>
      </c>
      <c r="S1355" s="4" t="s">
        <v>92</v>
      </c>
      <c r="T1355" s="4" t="s">
        <v>106</v>
      </c>
      <c r="U1355" s="4" t="s">
        <v>107</v>
      </c>
      <c r="V1355" s="4" t="s">
        <v>103</v>
      </c>
      <c r="W1355" s="4" t="s">
        <v>105</v>
      </c>
      <c r="X1355" s="4" t="s">
        <v>108</v>
      </c>
      <c r="Y1355" s="4">
        <v>860</v>
      </c>
      <c r="Z1355" s="4">
        <v>1229.8</v>
      </c>
    </row>
    <row r="1356" spans="16:26" ht="18" customHeight="1" x14ac:dyDescent="0.3">
      <c r="P1356" s="4" t="s">
        <v>98</v>
      </c>
      <c r="Q1356" s="4">
        <v>2021</v>
      </c>
      <c r="R1356" s="4" t="s">
        <v>36</v>
      </c>
      <c r="S1356" s="4" t="s">
        <v>92</v>
      </c>
      <c r="T1356" s="4" t="s">
        <v>106</v>
      </c>
      <c r="U1356" s="4" t="s">
        <v>107</v>
      </c>
      <c r="V1356" s="4" t="s">
        <v>103</v>
      </c>
      <c r="W1356" s="4" t="s">
        <v>105</v>
      </c>
      <c r="X1356" s="4" t="s">
        <v>108</v>
      </c>
      <c r="Y1356" s="4">
        <v>913</v>
      </c>
      <c r="Z1356" s="4">
        <v>1305.5899999999999</v>
      </c>
    </row>
    <row r="1357" spans="16:26" ht="18" customHeight="1" x14ac:dyDescent="0.3">
      <c r="P1357" s="4" t="s">
        <v>98</v>
      </c>
      <c r="Q1357" s="4">
        <v>2021</v>
      </c>
      <c r="R1357" s="4" t="s">
        <v>36</v>
      </c>
      <c r="S1357" s="4" t="s">
        <v>92</v>
      </c>
      <c r="T1357" s="4" t="s">
        <v>106</v>
      </c>
      <c r="U1357" s="4" t="s">
        <v>107</v>
      </c>
      <c r="V1357" s="4" t="s">
        <v>103</v>
      </c>
      <c r="W1357" s="4" t="s">
        <v>105</v>
      </c>
      <c r="X1357" s="4" t="s">
        <v>108</v>
      </c>
      <c r="Y1357" s="4">
        <v>866</v>
      </c>
      <c r="Z1357" s="4">
        <v>526.24</v>
      </c>
    </row>
    <row r="1358" spans="16:26" ht="18" customHeight="1" x14ac:dyDescent="0.3">
      <c r="P1358" s="4" t="s">
        <v>100</v>
      </c>
      <c r="Q1358" s="4">
        <v>2021</v>
      </c>
      <c r="R1358" s="4" t="s">
        <v>36</v>
      </c>
      <c r="S1358" s="4" t="s">
        <v>92</v>
      </c>
      <c r="T1358" s="4" t="s">
        <v>106</v>
      </c>
      <c r="U1358" s="4" t="s">
        <v>107</v>
      </c>
      <c r="V1358" s="4" t="s">
        <v>103</v>
      </c>
      <c r="W1358" s="4" t="s">
        <v>105</v>
      </c>
      <c r="X1358" s="4" t="s">
        <v>108</v>
      </c>
      <c r="Y1358" s="4">
        <v>369</v>
      </c>
      <c r="Z1358" s="4">
        <v>526.24</v>
      </c>
    </row>
    <row r="1359" spans="16:26" ht="18" customHeight="1" x14ac:dyDescent="0.3">
      <c r="P1359" s="4" t="s">
        <v>98</v>
      </c>
      <c r="Q1359" s="4">
        <v>2021</v>
      </c>
      <c r="R1359" s="4" t="s">
        <v>36</v>
      </c>
      <c r="S1359" s="4" t="s">
        <v>92</v>
      </c>
      <c r="T1359" s="4" t="s">
        <v>106</v>
      </c>
      <c r="U1359" s="4" t="s">
        <v>107</v>
      </c>
      <c r="V1359" s="4" t="s">
        <v>103</v>
      </c>
      <c r="W1359" s="4" t="s">
        <v>105</v>
      </c>
      <c r="X1359" s="4" t="s">
        <v>108</v>
      </c>
      <c r="Y1359" s="4">
        <v>319</v>
      </c>
      <c r="Z1359" s="4">
        <v>456.16999999999996</v>
      </c>
    </row>
    <row r="1360" spans="16:26" ht="18" customHeight="1" x14ac:dyDescent="0.3">
      <c r="P1360" s="4" t="s">
        <v>98</v>
      </c>
      <c r="Q1360" s="4">
        <v>2021</v>
      </c>
      <c r="R1360" s="4" t="s">
        <v>36</v>
      </c>
      <c r="S1360" s="4" t="s">
        <v>92</v>
      </c>
      <c r="T1360" s="4" t="s">
        <v>106</v>
      </c>
      <c r="U1360" s="4" t="s">
        <v>107</v>
      </c>
      <c r="V1360" s="4" t="s">
        <v>103</v>
      </c>
      <c r="W1360" s="4" t="s">
        <v>105</v>
      </c>
      <c r="X1360" s="4" t="s">
        <v>108</v>
      </c>
      <c r="Y1360" s="4">
        <v>367</v>
      </c>
      <c r="Z1360" s="4">
        <v>524.80999999999995</v>
      </c>
    </row>
    <row r="1361" spans="16:26" ht="18" customHeight="1" x14ac:dyDescent="0.3">
      <c r="P1361" s="4" t="s">
        <v>102</v>
      </c>
      <c r="Q1361" s="4">
        <v>2021</v>
      </c>
      <c r="R1361" s="4" t="s">
        <v>36</v>
      </c>
      <c r="S1361" s="4" t="s">
        <v>92</v>
      </c>
      <c r="T1361" s="4" t="s">
        <v>106</v>
      </c>
      <c r="U1361" s="4" t="s">
        <v>107</v>
      </c>
      <c r="V1361" s="4" t="s">
        <v>103</v>
      </c>
      <c r="W1361" s="4" t="s">
        <v>105</v>
      </c>
      <c r="X1361" s="4" t="s">
        <v>108</v>
      </c>
      <c r="Y1361" s="4">
        <v>295</v>
      </c>
      <c r="Z1361" s="4">
        <v>421.85</v>
      </c>
    </row>
    <row r="1362" spans="16:26" ht="18" customHeight="1" x14ac:dyDescent="0.3">
      <c r="P1362" s="4" t="s">
        <v>98</v>
      </c>
      <c r="Q1362" s="4">
        <v>2021</v>
      </c>
      <c r="R1362" s="4" t="s">
        <v>36</v>
      </c>
      <c r="S1362" s="4" t="s">
        <v>92</v>
      </c>
      <c r="T1362" s="4" t="s">
        <v>106</v>
      </c>
      <c r="U1362" s="4" t="s">
        <v>107</v>
      </c>
      <c r="V1362" s="4" t="s">
        <v>103</v>
      </c>
      <c r="W1362" s="4" t="s">
        <v>105</v>
      </c>
      <c r="X1362" s="4" t="s">
        <v>108</v>
      </c>
      <c r="Y1362" s="4">
        <v>835</v>
      </c>
      <c r="Z1362" s="4">
        <v>1194.05</v>
      </c>
    </row>
    <row r="1363" spans="16:26" ht="18" customHeight="1" x14ac:dyDescent="0.3">
      <c r="P1363" s="4" t="s">
        <v>91</v>
      </c>
      <c r="Q1363" s="4">
        <v>2021</v>
      </c>
      <c r="R1363" s="4" t="s">
        <v>36</v>
      </c>
      <c r="S1363" s="4" t="s">
        <v>92</v>
      </c>
      <c r="T1363" s="4" t="s">
        <v>106</v>
      </c>
      <c r="U1363" s="4" t="s">
        <v>107</v>
      </c>
      <c r="V1363" s="4" t="s">
        <v>103</v>
      </c>
      <c r="W1363" s="4" t="s">
        <v>105</v>
      </c>
      <c r="X1363" s="4" t="s">
        <v>108</v>
      </c>
      <c r="Y1363" s="4">
        <v>293</v>
      </c>
      <c r="Z1363" s="4">
        <v>418.99</v>
      </c>
    </row>
    <row r="1364" spans="16:26" ht="18" customHeight="1" x14ac:dyDescent="0.3">
      <c r="P1364" s="4" t="s">
        <v>100</v>
      </c>
      <c r="Q1364" s="4">
        <v>2021</v>
      </c>
      <c r="R1364" s="4" t="s">
        <v>12</v>
      </c>
      <c r="S1364" s="4" t="s">
        <v>92</v>
      </c>
      <c r="T1364" s="4" t="s">
        <v>106</v>
      </c>
      <c r="U1364" s="4" t="s">
        <v>107</v>
      </c>
      <c r="V1364" s="4" t="s">
        <v>103</v>
      </c>
      <c r="W1364" s="4" t="s">
        <v>105</v>
      </c>
      <c r="X1364" s="4" t="s">
        <v>108</v>
      </c>
      <c r="Y1364" s="4">
        <v>302</v>
      </c>
      <c r="Z1364" s="4">
        <v>431.86</v>
      </c>
    </row>
    <row r="1365" spans="16:26" ht="18" customHeight="1" x14ac:dyDescent="0.3">
      <c r="P1365" s="4" t="s">
        <v>91</v>
      </c>
      <c r="Q1365" s="4">
        <v>2021</v>
      </c>
      <c r="R1365" s="4" t="s">
        <v>12</v>
      </c>
      <c r="S1365" s="4" t="s">
        <v>92</v>
      </c>
      <c r="T1365" s="4" t="s">
        <v>106</v>
      </c>
      <c r="U1365" s="4" t="s">
        <v>107</v>
      </c>
      <c r="V1365" s="4" t="s">
        <v>103</v>
      </c>
      <c r="W1365" s="4" t="s">
        <v>105</v>
      </c>
      <c r="X1365" s="4" t="s">
        <v>108</v>
      </c>
      <c r="Y1365" s="4">
        <v>344</v>
      </c>
      <c r="Z1365" s="4">
        <v>491.91999999999996</v>
      </c>
    </row>
    <row r="1366" spans="16:26" ht="18" customHeight="1" x14ac:dyDescent="0.3">
      <c r="P1366" s="4" t="s">
        <v>101</v>
      </c>
      <c r="Q1366" s="4">
        <v>2021</v>
      </c>
      <c r="R1366" s="4" t="s">
        <v>12</v>
      </c>
      <c r="S1366" s="4" t="s">
        <v>92</v>
      </c>
      <c r="T1366" s="4" t="s">
        <v>106</v>
      </c>
      <c r="U1366" s="4" t="s">
        <v>107</v>
      </c>
      <c r="V1366" s="4" t="s">
        <v>103</v>
      </c>
      <c r="W1366" s="4" t="s">
        <v>105</v>
      </c>
      <c r="X1366" s="4" t="s">
        <v>108</v>
      </c>
      <c r="Y1366" s="4">
        <v>298</v>
      </c>
      <c r="Z1366" s="4">
        <v>426.14</v>
      </c>
    </row>
    <row r="1367" spans="16:26" ht="18" customHeight="1" x14ac:dyDescent="0.3">
      <c r="P1367" s="4" t="s">
        <v>98</v>
      </c>
      <c r="Q1367" s="4">
        <v>2021</v>
      </c>
      <c r="R1367" s="4" t="s">
        <v>12</v>
      </c>
      <c r="S1367" s="4" t="s">
        <v>92</v>
      </c>
      <c r="T1367" s="4" t="s">
        <v>106</v>
      </c>
      <c r="U1367" s="4" t="s">
        <v>107</v>
      </c>
      <c r="V1367" s="4" t="s">
        <v>103</v>
      </c>
      <c r="W1367" s="4" t="s">
        <v>105</v>
      </c>
      <c r="X1367" s="4" t="s">
        <v>108</v>
      </c>
      <c r="Y1367" s="4">
        <v>346</v>
      </c>
      <c r="Z1367" s="4">
        <v>494.78</v>
      </c>
    </row>
    <row r="1368" spans="16:26" ht="18" customHeight="1" x14ac:dyDescent="0.3">
      <c r="P1368" s="4" t="s">
        <v>91</v>
      </c>
      <c r="Q1368" s="4">
        <v>2021</v>
      </c>
      <c r="R1368" s="4" t="s">
        <v>12</v>
      </c>
      <c r="S1368" s="4" t="s">
        <v>92</v>
      </c>
      <c r="T1368" s="4" t="s">
        <v>106</v>
      </c>
      <c r="U1368" s="4" t="s">
        <v>107</v>
      </c>
      <c r="V1368" s="4" t="s">
        <v>103</v>
      </c>
      <c r="W1368" s="4" t="s">
        <v>105</v>
      </c>
      <c r="X1368" s="4" t="s">
        <v>108</v>
      </c>
      <c r="Y1368" s="4">
        <v>830</v>
      </c>
      <c r="Z1368" s="4">
        <v>1186.9000000000001</v>
      </c>
    </row>
    <row r="1369" spans="16:26" ht="18" customHeight="1" x14ac:dyDescent="0.3">
      <c r="P1369" s="4" t="s">
        <v>98</v>
      </c>
      <c r="Q1369" s="4">
        <v>2021</v>
      </c>
      <c r="R1369" s="4" t="s">
        <v>12</v>
      </c>
      <c r="S1369" s="4" t="s">
        <v>92</v>
      </c>
      <c r="T1369" s="4" t="s">
        <v>106</v>
      </c>
      <c r="U1369" s="4" t="s">
        <v>107</v>
      </c>
      <c r="V1369" s="4" t="s">
        <v>103</v>
      </c>
      <c r="W1369" s="4" t="s">
        <v>105</v>
      </c>
      <c r="X1369" s="4" t="s">
        <v>108</v>
      </c>
      <c r="Y1369" s="4">
        <v>863</v>
      </c>
      <c r="Z1369" s="4">
        <v>1234.0899999999999</v>
      </c>
    </row>
    <row r="1370" spans="16:26" ht="18" customHeight="1" x14ac:dyDescent="0.3">
      <c r="P1370" s="4" t="s">
        <v>100</v>
      </c>
      <c r="Q1370" s="4">
        <v>2021</v>
      </c>
      <c r="R1370" s="4" t="s">
        <v>12</v>
      </c>
      <c r="S1370" s="4" t="s">
        <v>92</v>
      </c>
      <c r="T1370" s="4" t="s">
        <v>106</v>
      </c>
      <c r="U1370" s="4" t="s">
        <v>107</v>
      </c>
      <c r="V1370" s="4" t="s">
        <v>103</v>
      </c>
      <c r="W1370" s="4" t="s">
        <v>105</v>
      </c>
      <c r="X1370" s="4" t="s">
        <v>108</v>
      </c>
      <c r="Y1370" s="4">
        <v>921</v>
      </c>
      <c r="Z1370" s="4">
        <v>1317.03</v>
      </c>
    </row>
    <row r="1371" spans="16:26" ht="18" customHeight="1" x14ac:dyDescent="0.3">
      <c r="P1371" s="4" t="s">
        <v>98</v>
      </c>
      <c r="Q1371" s="4">
        <v>2021</v>
      </c>
      <c r="R1371" s="4" t="s">
        <v>12</v>
      </c>
      <c r="S1371" s="4" t="s">
        <v>92</v>
      </c>
      <c r="T1371" s="4" t="s">
        <v>106</v>
      </c>
      <c r="U1371" s="4" t="s">
        <v>107</v>
      </c>
      <c r="V1371" s="4" t="s">
        <v>103</v>
      </c>
      <c r="W1371" s="4" t="s">
        <v>105</v>
      </c>
      <c r="X1371" s="4" t="s">
        <v>108</v>
      </c>
      <c r="Y1371" s="4">
        <v>922</v>
      </c>
      <c r="Z1371" s="4">
        <v>1318.46</v>
      </c>
    </row>
    <row r="1372" spans="16:26" ht="18" customHeight="1" x14ac:dyDescent="0.3">
      <c r="P1372" s="4" t="s">
        <v>98</v>
      </c>
      <c r="Q1372" s="4">
        <v>2021</v>
      </c>
      <c r="R1372" s="4" t="s">
        <v>12</v>
      </c>
      <c r="S1372" s="4" t="s">
        <v>92</v>
      </c>
      <c r="T1372" s="4" t="s">
        <v>106</v>
      </c>
      <c r="U1372" s="4" t="s">
        <v>107</v>
      </c>
      <c r="V1372" s="4" t="s">
        <v>103</v>
      </c>
      <c r="W1372" s="4" t="s">
        <v>105</v>
      </c>
      <c r="X1372" s="4" t="s">
        <v>108</v>
      </c>
      <c r="Y1372" s="4">
        <v>345</v>
      </c>
      <c r="Z1372" s="4">
        <v>493.35</v>
      </c>
    </row>
    <row r="1373" spans="16:26" ht="18" customHeight="1" x14ac:dyDescent="0.3">
      <c r="P1373" s="4" t="s">
        <v>100</v>
      </c>
      <c r="Q1373" s="4">
        <v>2021</v>
      </c>
      <c r="R1373" s="4" t="s">
        <v>12</v>
      </c>
      <c r="S1373" s="4" t="s">
        <v>92</v>
      </c>
      <c r="T1373" s="4" t="s">
        <v>106</v>
      </c>
      <c r="U1373" s="4" t="s">
        <v>107</v>
      </c>
      <c r="V1373" s="4" t="s">
        <v>103</v>
      </c>
      <c r="W1373" s="4" t="s">
        <v>105</v>
      </c>
      <c r="X1373" s="4" t="s">
        <v>108</v>
      </c>
      <c r="Y1373" s="4">
        <v>249</v>
      </c>
      <c r="Z1373" s="4">
        <v>356.07</v>
      </c>
    </row>
    <row r="1374" spans="16:26" ht="18" customHeight="1" x14ac:dyDescent="0.3">
      <c r="P1374" s="4" t="s">
        <v>91</v>
      </c>
      <c r="Q1374" s="4">
        <v>2021</v>
      </c>
      <c r="R1374" s="4" t="s">
        <v>12</v>
      </c>
      <c r="S1374" s="4" t="s">
        <v>92</v>
      </c>
      <c r="T1374" s="4" t="s">
        <v>106</v>
      </c>
      <c r="U1374" s="4" t="s">
        <v>107</v>
      </c>
      <c r="V1374" s="4" t="s">
        <v>103</v>
      </c>
      <c r="W1374" s="4" t="s">
        <v>105</v>
      </c>
      <c r="X1374" s="4" t="s">
        <v>108</v>
      </c>
      <c r="Y1374" s="4">
        <v>243</v>
      </c>
      <c r="Z1374" s="4">
        <v>347.49</v>
      </c>
    </row>
    <row r="1375" spans="16:26" ht="18" customHeight="1" x14ac:dyDescent="0.3">
      <c r="P1375" s="4" t="s">
        <v>101</v>
      </c>
      <c r="Q1375" s="4">
        <v>2021</v>
      </c>
      <c r="R1375" s="4" t="s">
        <v>12</v>
      </c>
      <c r="S1375" s="4" t="s">
        <v>92</v>
      </c>
      <c r="T1375" s="4" t="s">
        <v>106</v>
      </c>
      <c r="U1375" s="4" t="s">
        <v>107</v>
      </c>
      <c r="V1375" s="4" t="s">
        <v>103</v>
      </c>
      <c r="W1375" s="4" t="s">
        <v>105</v>
      </c>
      <c r="X1375" s="4" t="s">
        <v>108</v>
      </c>
      <c r="Y1375" s="4">
        <v>237</v>
      </c>
      <c r="Z1375" s="4">
        <v>338.90999999999997</v>
      </c>
    </row>
    <row r="1376" spans="16:26" ht="18" customHeight="1" x14ac:dyDescent="0.3">
      <c r="P1376" s="4" t="s">
        <v>100</v>
      </c>
      <c r="Q1376" s="4">
        <v>2021</v>
      </c>
      <c r="R1376" s="4" t="s">
        <v>12</v>
      </c>
      <c r="S1376" s="4" t="s">
        <v>92</v>
      </c>
      <c r="T1376" s="4" t="s">
        <v>106</v>
      </c>
      <c r="U1376" s="4" t="s">
        <v>107</v>
      </c>
      <c r="V1376" s="4" t="s">
        <v>103</v>
      </c>
      <c r="W1376" s="4" t="s">
        <v>105</v>
      </c>
      <c r="X1376" s="4" t="s">
        <v>108</v>
      </c>
      <c r="Y1376" s="4">
        <v>301</v>
      </c>
      <c r="Z1376" s="4">
        <v>430.43</v>
      </c>
    </row>
    <row r="1377" spans="16:26" ht="18" customHeight="1" x14ac:dyDescent="0.3">
      <c r="P1377" s="4" t="s">
        <v>100</v>
      </c>
      <c r="Q1377" s="4">
        <v>2021</v>
      </c>
      <c r="R1377" s="4" t="s">
        <v>12</v>
      </c>
      <c r="S1377" s="4" t="s">
        <v>92</v>
      </c>
      <c r="T1377" s="4" t="s">
        <v>106</v>
      </c>
      <c r="U1377" s="4" t="s">
        <v>107</v>
      </c>
      <c r="V1377" s="4" t="s">
        <v>103</v>
      </c>
      <c r="W1377" s="4" t="s">
        <v>105</v>
      </c>
      <c r="X1377" s="4" t="s">
        <v>108</v>
      </c>
      <c r="Y1377" s="4">
        <v>349</v>
      </c>
      <c r="Z1377" s="4">
        <v>499.07</v>
      </c>
    </row>
    <row r="1378" spans="16:26" ht="18" customHeight="1" x14ac:dyDescent="0.3">
      <c r="P1378" s="4" t="s">
        <v>98</v>
      </c>
      <c r="Q1378" s="4">
        <v>2021</v>
      </c>
      <c r="R1378" s="4" t="s">
        <v>12</v>
      </c>
      <c r="S1378" s="4" t="s">
        <v>92</v>
      </c>
      <c r="T1378" s="4" t="s">
        <v>106</v>
      </c>
      <c r="U1378" s="4" t="s">
        <v>107</v>
      </c>
      <c r="V1378" s="4" t="s">
        <v>103</v>
      </c>
      <c r="W1378" s="4" t="s">
        <v>105</v>
      </c>
      <c r="X1378" s="4" t="s">
        <v>108</v>
      </c>
      <c r="Y1378" s="4">
        <v>839</v>
      </c>
      <c r="Z1378" s="4">
        <v>1199.77</v>
      </c>
    </row>
    <row r="1379" spans="16:26" ht="18" customHeight="1" x14ac:dyDescent="0.3">
      <c r="P1379" s="4" t="s">
        <v>98</v>
      </c>
      <c r="Q1379" s="4">
        <v>2021</v>
      </c>
      <c r="R1379" s="4" t="s">
        <v>12</v>
      </c>
      <c r="S1379" s="4" t="s">
        <v>92</v>
      </c>
      <c r="T1379" s="4" t="s">
        <v>106</v>
      </c>
      <c r="U1379" s="4" t="s">
        <v>107</v>
      </c>
      <c r="V1379" s="4" t="s">
        <v>103</v>
      </c>
      <c r="W1379" s="4" t="s">
        <v>105</v>
      </c>
      <c r="X1379" s="4" t="s">
        <v>108</v>
      </c>
      <c r="Y1379" s="4">
        <v>872</v>
      </c>
      <c r="Z1379" s="4">
        <v>1246.96</v>
      </c>
    </row>
    <row r="1380" spans="16:26" ht="18" customHeight="1" x14ac:dyDescent="0.3">
      <c r="P1380" s="4" t="s">
        <v>91</v>
      </c>
      <c r="Q1380" s="4">
        <v>2021</v>
      </c>
      <c r="R1380" s="4" t="s">
        <v>42</v>
      </c>
      <c r="S1380" s="4" t="s">
        <v>92</v>
      </c>
      <c r="T1380" s="4" t="s">
        <v>106</v>
      </c>
      <c r="U1380" s="4" t="s">
        <v>107</v>
      </c>
      <c r="V1380" s="4" t="s">
        <v>103</v>
      </c>
      <c r="W1380" s="4" t="s">
        <v>105</v>
      </c>
      <c r="X1380" s="4" t="s">
        <v>108</v>
      </c>
      <c r="Y1380" s="4">
        <v>152</v>
      </c>
      <c r="Z1380" s="4">
        <v>217.36</v>
      </c>
    </row>
    <row r="1381" spans="16:26" ht="18" customHeight="1" x14ac:dyDescent="0.3">
      <c r="P1381" s="4" t="s">
        <v>91</v>
      </c>
      <c r="Q1381" s="4">
        <v>2021</v>
      </c>
      <c r="R1381" s="4" t="s">
        <v>42</v>
      </c>
      <c r="S1381" s="4" t="s">
        <v>92</v>
      </c>
      <c r="T1381" s="4" t="s">
        <v>106</v>
      </c>
      <c r="U1381" s="4" t="s">
        <v>107</v>
      </c>
      <c r="V1381" s="4" t="s">
        <v>103</v>
      </c>
      <c r="W1381" s="4" t="s">
        <v>105</v>
      </c>
      <c r="X1381" s="4" t="s">
        <v>108</v>
      </c>
      <c r="Y1381" s="4">
        <v>326</v>
      </c>
      <c r="Z1381" s="4">
        <v>466.18</v>
      </c>
    </row>
    <row r="1382" spans="16:26" ht="18" customHeight="1" x14ac:dyDescent="0.3">
      <c r="P1382" s="4" t="s">
        <v>98</v>
      </c>
      <c r="Q1382" s="4">
        <v>2021</v>
      </c>
      <c r="R1382" s="4" t="s">
        <v>42</v>
      </c>
      <c r="S1382" s="4" t="s">
        <v>92</v>
      </c>
      <c r="T1382" s="4" t="s">
        <v>106</v>
      </c>
      <c r="U1382" s="4" t="s">
        <v>107</v>
      </c>
      <c r="V1382" s="4" t="s">
        <v>103</v>
      </c>
      <c r="W1382" s="4" t="s">
        <v>105</v>
      </c>
      <c r="X1382" s="4" t="s">
        <v>108</v>
      </c>
      <c r="Y1382" s="4">
        <v>352</v>
      </c>
      <c r="Z1382" s="4">
        <v>503.36</v>
      </c>
    </row>
    <row r="1383" spans="16:26" ht="18" customHeight="1" x14ac:dyDescent="0.3">
      <c r="P1383" s="4" t="s">
        <v>100</v>
      </c>
      <c r="Q1383" s="4">
        <v>2021</v>
      </c>
      <c r="R1383" s="4" t="s">
        <v>42</v>
      </c>
      <c r="S1383" s="4" t="s">
        <v>92</v>
      </c>
      <c r="T1383" s="4" t="s">
        <v>106</v>
      </c>
      <c r="U1383" s="4" t="s">
        <v>107</v>
      </c>
      <c r="V1383" s="4" t="s">
        <v>103</v>
      </c>
      <c r="W1383" s="4" t="s">
        <v>105</v>
      </c>
      <c r="X1383" s="4" t="s">
        <v>108</v>
      </c>
      <c r="Y1383" s="4">
        <v>154</v>
      </c>
      <c r="Z1383" s="4">
        <v>220.22</v>
      </c>
    </row>
    <row r="1384" spans="16:26" ht="18" customHeight="1" x14ac:dyDescent="0.3">
      <c r="P1384" s="4" t="s">
        <v>91</v>
      </c>
      <c r="Q1384" s="4">
        <v>2021</v>
      </c>
      <c r="R1384" s="4" t="s">
        <v>42</v>
      </c>
      <c r="S1384" s="4" t="s">
        <v>92</v>
      </c>
      <c r="T1384" s="4" t="s">
        <v>106</v>
      </c>
      <c r="U1384" s="4" t="s">
        <v>107</v>
      </c>
      <c r="V1384" s="4" t="s">
        <v>103</v>
      </c>
      <c r="W1384" s="4" t="s">
        <v>105</v>
      </c>
      <c r="X1384" s="4" t="s">
        <v>108</v>
      </c>
      <c r="Y1384" s="4">
        <v>328</v>
      </c>
      <c r="Z1384" s="4">
        <v>469.03999999999996</v>
      </c>
    </row>
    <row r="1385" spans="16:26" ht="18" customHeight="1" x14ac:dyDescent="0.3">
      <c r="P1385" s="4" t="s">
        <v>98</v>
      </c>
      <c r="Q1385" s="4">
        <v>2021</v>
      </c>
      <c r="R1385" s="4" t="s">
        <v>42</v>
      </c>
      <c r="S1385" s="4" t="s">
        <v>92</v>
      </c>
      <c r="T1385" s="4" t="s">
        <v>106</v>
      </c>
      <c r="U1385" s="4" t="s">
        <v>107</v>
      </c>
      <c r="V1385" s="4" t="s">
        <v>103</v>
      </c>
      <c r="W1385" s="4" t="s">
        <v>105</v>
      </c>
      <c r="X1385" s="4" t="s">
        <v>108</v>
      </c>
      <c r="Y1385" s="4">
        <v>821</v>
      </c>
      <c r="Z1385" s="4">
        <v>1174.03</v>
      </c>
    </row>
    <row r="1386" spans="16:26" ht="18" customHeight="1" x14ac:dyDescent="0.3">
      <c r="P1386" s="4" t="s">
        <v>100</v>
      </c>
      <c r="Q1386" s="4">
        <v>2021</v>
      </c>
      <c r="R1386" s="4" t="s">
        <v>42</v>
      </c>
      <c r="S1386" s="4" t="s">
        <v>92</v>
      </c>
      <c r="T1386" s="4" t="s">
        <v>106</v>
      </c>
      <c r="U1386" s="4" t="s">
        <v>107</v>
      </c>
      <c r="V1386" s="4" t="s">
        <v>103</v>
      </c>
      <c r="W1386" s="4" t="s">
        <v>105</v>
      </c>
      <c r="X1386" s="4" t="s">
        <v>108</v>
      </c>
      <c r="Y1386" s="4">
        <v>854</v>
      </c>
      <c r="Z1386" s="4">
        <v>1221.22</v>
      </c>
    </row>
    <row r="1387" spans="16:26" ht="18" customHeight="1" x14ac:dyDescent="0.3">
      <c r="P1387" s="4" t="s">
        <v>101</v>
      </c>
      <c r="Q1387" s="4">
        <v>2021</v>
      </c>
      <c r="R1387" s="4" t="s">
        <v>42</v>
      </c>
      <c r="S1387" s="4" t="s">
        <v>92</v>
      </c>
      <c r="T1387" s="4" t="s">
        <v>106</v>
      </c>
      <c r="U1387" s="4" t="s">
        <v>107</v>
      </c>
      <c r="V1387" s="4" t="s">
        <v>103</v>
      </c>
      <c r="W1387" s="4" t="s">
        <v>105</v>
      </c>
      <c r="X1387" s="4" t="s">
        <v>108</v>
      </c>
      <c r="Y1387" s="4">
        <v>908</v>
      </c>
      <c r="Z1387" s="4">
        <v>1298.44</v>
      </c>
    </row>
    <row r="1388" spans="16:26" ht="18" customHeight="1" x14ac:dyDescent="0.3">
      <c r="P1388" s="4" t="s">
        <v>101</v>
      </c>
      <c r="Q1388" s="4">
        <v>2021</v>
      </c>
      <c r="R1388" s="4" t="s">
        <v>42</v>
      </c>
      <c r="S1388" s="4" t="s">
        <v>92</v>
      </c>
      <c r="T1388" s="4" t="s">
        <v>106</v>
      </c>
      <c r="U1388" s="4" t="s">
        <v>107</v>
      </c>
      <c r="V1388" s="4" t="s">
        <v>103</v>
      </c>
      <c r="W1388" s="4" t="s">
        <v>105</v>
      </c>
      <c r="X1388" s="4" t="s">
        <v>108</v>
      </c>
      <c r="Y1388" s="4">
        <v>861</v>
      </c>
      <c r="Z1388" s="4">
        <v>526.24</v>
      </c>
    </row>
    <row r="1389" spans="16:26" ht="18" customHeight="1" x14ac:dyDescent="0.3">
      <c r="P1389" s="4" t="s">
        <v>91</v>
      </c>
      <c r="Q1389" s="4">
        <v>2021</v>
      </c>
      <c r="R1389" s="4" t="s">
        <v>42</v>
      </c>
      <c r="S1389" s="4" t="s">
        <v>92</v>
      </c>
      <c r="T1389" s="4" t="s">
        <v>106</v>
      </c>
      <c r="U1389" s="4" t="s">
        <v>107</v>
      </c>
      <c r="V1389" s="4" t="s">
        <v>103</v>
      </c>
      <c r="W1389" s="4" t="s">
        <v>105</v>
      </c>
      <c r="X1389" s="4" t="s">
        <v>108</v>
      </c>
      <c r="Y1389" s="4">
        <v>153</v>
      </c>
      <c r="Z1389" s="4">
        <v>526.24</v>
      </c>
    </row>
    <row r="1390" spans="16:26" ht="18" customHeight="1" x14ac:dyDescent="0.3">
      <c r="P1390" s="4" t="s">
        <v>98</v>
      </c>
      <c r="Q1390" s="4">
        <v>2021</v>
      </c>
      <c r="R1390" s="4" t="s">
        <v>42</v>
      </c>
      <c r="S1390" s="4" t="s">
        <v>92</v>
      </c>
      <c r="T1390" s="4" t="s">
        <v>106</v>
      </c>
      <c r="U1390" s="4" t="s">
        <v>107</v>
      </c>
      <c r="V1390" s="4" t="s">
        <v>103</v>
      </c>
      <c r="W1390" s="4" t="s">
        <v>105</v>
      </c>
      <c r="X1390" s="4" t="s">
        <v>108</v>
      </c>
      <c r="Y1390" s="4">
        <v>327</v>
      </c>
      <c r="Z1390" s="4">
        <v>467.61</v>
      </c>
    </row>
    <row r="1391" spans="16:26" ht="18" customHeight="1" x14ac:dyDescent="0.3">
      <c r="P1391" s="4" t="s">
        <v>91</v>
      </c>
      <c r="Q1391" s="4">
        <v>2021</v>
      </c>
      <c r="R1391" s="4" t="s">
        <v>42</v>
      </c>
      <c r="S1391" s="4" t="s">
        <v>92</v>
      </c>
      <c r="T1391" s="4" t="s">
        <v>106</v>
      </c>
      <c r="U1391" s="4" t="s">
        <v>107</v>
      </c>
      <c r="V1391" s="4" t="s">
        <v>103</v>
      </c>
      <c r="W1391" s="4" t="s">
        <v>105</v>
      </c>
      <c r="X1391" s="4" t="s">
        <v>108</v>
      </c>
      <c r="Y1391" s="4">
        <v>355</v>
      </c>
      <c r="Z1391" s="4">
        <v>507.65</v>
      </c>
    </row>
    <row r="1392" spans="16:26" ht="18" customHeight="1" x14ac:dyDescent="0.3">
      <c r="P1392" s="4" t="s">
        <v>98</v>
      </c>
      <c r="Q1392" s="4">
        <v>2021</v>
      </c>
      <c r="R1392" s="4" t="s">
        <v>42</v>
      </c>
      <c r="S1392" s="4" t="s">
        <v>92</v>
      </c>
      <c r="T1392" s="4" t="s">
        <v>106</v>
      </c>
      <c r="U1392" s="4" t="s">
        <v>107</v>
      </c>
      <c r="V1392" s="4" t="s">
        <v>103</v>
      </c>
      <c r="W1392" s="4" t="s">
        <v>96</v>
      </c>
      <c r="X1392" s="4" t="s">
        <v>108</v>
      </c>
      <c r="Y1392" s="4">
        <v>325</v>
      </c>
      <c r="Z1392" s="4">
        <v>464.75</v>
      </c>
    </row>
    <row r="1393" spans="16:26" ht="18" customHeight="1" x14ac:dyDescent="0.3">
      <c r="P1393" s="4" t="s">
        <v>91</v>
      </c>
      <c r="Q1393" s="4">
        <v>2021</v>
      </c>
      <c r="R1393" s="4" t="s">
        <v>42</v>
      </c>
      <c r="S1393" s="4" t="s">
        <v>92</v>
      </c>
      <c r="T1393" s="4" t="s">
        <v>106</v>
      </c>
      <c r="U1393" s="4" t="s">
        <v>107</v>
      </c>
      <c r="V1393" s="4" t="s">
        <v>103</v>
      </c>
      <c r="W1393" s="4" t="s">
        <v>96</v>
      </c>
      <c r="X1393" s="4" t="s">
        <v>108</v>
      </c>
      <c r="Y1393" s="4">
        <v>830</v>
      </c>
      <c r="Z1393" s="4">
        <v>1186.9000000000001</v>
      </c>
    </row>
    <row r="1394" spans="16:26" ht="18" customHeight="1" x14ac:dyDescent="0.3">
      <c r="P1394" s="4" t="s">
        <v>100</v>
      </c>
      <c r="Q1394" s="4">
        <v>2021</v>
      </c>
      <c r="R1394" s="4" t="s">
        <v>42</v>
      </c>
      <c r="S1394" s="4" t="s">
        <v>92</v>
      </c>
      <c r="T1394" s="4" t="s">
        <v>106</v>
      </c>
      <c r="U1394" s="4" t="s">
        <v>107</v>
      </c>
      <c r="V1394" s="4" t="s">
        <v>103</v>
      </c>
      <c r="W1394" s="4" t="s">
        <v>96</v>
      </c>
      <c r="X1394" s="4" t="s">
        <v>108</v>
      </c>
      <c r="Y1394" s="4">
        <v>863</v>
      </c>
      <c r="Z1394" s="4">
        <v>1234.0899999999999</v>
      </c>
    </row>
    <row r="1395" spans="16:26" ht="18" customHeight="1" x14ac:dyDescent="0.3">
      <c r="P1395" s="4" t="s">
        <v>98</v>
      </c>
      <c r="Q1395" s="4">
        <v>2021</v>
      </c>
      <c r="R1395" s="4" t="s">
        <v>43</v>
      </c>
      <c r="S1395" s="4" t="s">
        <v>92</v>
      </c>
      <c r="T1395" s="4" t="s">
        <v>106</v>
      </c>
      <c r="U1395" s="4" t="s">
        <v>107</v>
      </c>
      <c r="V1395" s="4" t="s">
        <v>103</v>
      </c>
      <c r="W1395" s="4" t="s">
        <v>96</v>
      </c>
      <c r="X1395" s="4" t="s">
        <v>108</v>
      </c>
      <c r="Y1395" s="4">
        <v>356</v>
      </c>
      <c r="Z1395" s="4">
        <v>509.08</v>
      </c>
    </row>
    <row r="1396" spans="16:26" ht="18" customHeight="1" x14ac:dyDescent="0.3">
      <c r="P1396" s="4" t="s">
        <v>91</v>
      </c>
      <c r="Q1396" s="4">
        <v>2021</v>
      </c>
      <c r="R1396" s="4" t="s">
        <v>43</v>
      </c>
      <c r="S1396" s="4" t="s">
        <v>92</v>
      </c>
      <c r="T1396" s="4" t="s">
        <v>106</v>
      </c>
      <c r="U1396" s="4" t="s">
        <v>107</v>
      </c>
      <c r="V1396" s="4" t="s">
        <v>103</v>
      </c>
      <c r="W1396" s="4" t="s">
        <v>96</v>
      </c>
      <c r="X1396" s="4" t="s">
        <v>108</v>
      </c>
      <c r="Y1396" s="4">
        <v>158</v>
      </c>
      <c r="Z1396" s="4">
        <v>225.94</v>
      </c>
    </row>
    <row r="1397" spans="16:26" ht="18" customHeight="1" x14ac:dyDescent="0.3">
      <c r="P1397" s="4" t="s">
        <v>98</v>
      </c>
      <c r="Q1397" s="4">
        <v>2021</v>
      </c>
      <c r="R1397" s="4" t="s">
        <v>43</v>
      </c>
      <c r="S1397" s="4" t="s">
        <v>92</v>
      </c>
      <c r="T1397" s="4" t="s">
        <v>106</v>
      </c>
      <c r="U1397" s="4" t="s">
        <v>107</v>
      </c>
      <c r="V1397" s="4" t="s">
        <v>103</v>
      </c>
      <c r="W1397" s="4" t="s">
        <v>96</v>
      </c>
      <c r="X1397" s="4" t="s">
        <v>108</v>
      </c>
      <c r="Y1397" s="4">
        <v>332</v>
      </c>
      <c r="Z1397" s="4">
        <v>474.76</v>
      </c>
    </row>
    <row r="1398" spans="16:26" ht="18" customHeight="1" x14ac:dyDescent="0.3">
      <c r="P1398" s="4" t="s">
        <v>98</v>
      </c>
      <c r="Q1398" s="4">
        <v>2021</v>
      </c>
      <c r="R1398" s="4" t="s">
        <v>43</v>
      </c>
      <c r="S1398" s="4" t="s">
        <v>92</v>
      </c>
      <c r="T1398" s="4" t="s">
        <v>106</v>
      </c>
      <c r="U1398" s="4" t="s">
        <v>107</v>
      </c>
      <c r="V1398" s="4" t="s">
        <v>103</v>
      </c>
      <c r="W1398" s="4" t="s">
        <v>96</v>
      </c>
      <c r="X1398" s="4" t="s">
        <v>108</v>
      </c>
      <c r="Y1398" s="4">
        <v>358</v>
      </c>
      <c r="Z1398" s="4">
        <v>511.94</v>
      </c>
    </row>
    <row r="1399" spans="16:26" ht="18" customHeight="1" x14ac:dyDescent="0.3">
      <c r="P1399" s="4" t="s">
        <v>98</v>
      </c>
      <c r="Q1399" s="4">
        <v>2021</v>
      </c>
      <c r="R1399" s="4" t="s">
        <v>43</v>
      </c>
      <c r="S1399" s="4" t="s">
        <v>92</v>
      </c>
      <c r="T1399" s="4" t="s">
        <v>106</v>
      </c>
      <c r="U1399" s="4" t="s">
        <v>107</v>
      </c>
      <c r="V1399" s="4" t="s">
        <v>103</v>
      </c>
      <c r="W1399" s="4" t="s">
        <v>96</v>
      </c>
      <c r="X1399" s="4" t="s">
        <v>108</v>
      </c>
      <c r="Y1399" s="4">
        <v>160</v>
      </c>
      <c r="Z1399" s="4">
        <v>228.8</v>
      </c>
    </row>
    <row r="1400" spans="16:26" ht="18" customHeight="1" x14ac:dyDescent="0.3">
      <c r="P1400" s="4" t="s">
        <v>101</v>
      </c>
      <c r="Q1400" s="4">
        <v>2021</v>
      </c>
      <c r="R1400" s="4" t="s">
        <v>43</v>
      </c>
      <c r="S1400" s="4" t="s">
        <v>92</v>
      </c>
      <c r="T1400" s="4" t="s">
        <v>106</v>
      </c>
      <c r="U1400" s="4" t="s">
        <v>107</v>
      </c>
      <c r="V1400" s="4" t="s">
        <v>103</v>
      </c>
      <c r="W1400" s="4" t="s">
        <v>96</v>
      </c>
      <c r="X1400" s="4" t="s">
        <v>108</v>
      </c>
      <c r="Y1400" s="4">
        <v>334</v>
      </c>
      <c r="Z1400" s="4">
        <v>477.62</v>
      </c>
    </row>
    <row r="1401" spans="16:26" ht="18" customHeight="1" x14ac:dyDescent="0.3">
      <c r="P1401" s="4" t="s">
        <v>98</v>
      </c>
      <c r="Q1401" s="4">
        <v>2021</v>
      </c>
      <c r="R1401" s="4" t="s">
        <v>43</v>
      </c>
      <c r="S1401" s="4" t="s">
        <v>92</v>
      </c>
      <c r="T1401" s="4" t="s">
        <v>106</v>
      </c>
      <c r="U1401" s="4" t="s">
        <v>107</v>
      </c>
      <c r="V1401" s="4" t="s">
        <v>103</v>
      </c>
      <c r="W1401" s="4" t="s">
        <v>96</v>
      </c>
      <c r="X1401" s="4" t="s">
        <v>108</v>
      </c>
      <c r="Y1401" s="4">
        <v>820</v>
      </c>
      <c r="Z1401" s="4">
        <v>1172.5999999999999</v>
      </c>
    </row>
    <row r="1402" spans="16:26" ht="18" customHeight="1" x14ac:dyDescent="0.3">
      <c r="P1402" s="4" t="s">
        <v>98</v>
      </c>
      <c r="Q1402" s="4">
        <v>2021</v>
      </c>
      <c r="R1402" s="4" t="s">
        <v>43</v>
      </c>
      <c r="S1402" s="4" t="s">
        <v>92</v>
      </c>
      <c r="T1402" s="4" t="s">
        <v>106</v>
      </c>
      <c r="U1402" s="4" t="s">
        <v>107</v>
      </c>
      <c r="V1402" s="4" t="s">
        <v>103</v>
      </c>
      <c r="W1402" s="4" t="s">
        <v>96</v>
      </c>
      <c r="X1402" s="4" t="s">
        <v>108</v>
      </c>
      <c r="Y1402" s="4">
        <v>907</v>
      </c>
      <c r="Z1402" s="4">
        <v>1297.01</v>
      </c>
    </row>
    <row r="1403" spans="16:26" ht="18" customHeight="1" x14ac:dyDescent="0.3">
      <c r="P1403" s="4" t="s">
        <v>98</v>
      </c>
      <c r="Q1403" s="4">
        <v>2021</v>
      </c>
      <c r="R1403" s="4" t="s">
        <v>43</v>
      </c>
      <c r="S1403" s="4" t="s">
        <v>92</v>
      </c>
      <c r="T1403" s="4" t="s">
        <v>106</v>
      </c>
      <c r="U1403" s="4" t="s">
        <v>107</v>
      </c>
      <c r="V1403" s="4" t="s">
        <v>103</v>
      </c>
      <c r="W1403" s="4" t="s">
        <v>96</v>
      </c>
      <c r="X1403" s="4" t="s">
        <v>108</v>
      </c>
      <c r="Y1403" s="4">
        <v>860</v>
      </c>
      <c r="Z1403" s="4">
        <v>526.24</v>
      </c>
    </row>
    <row r="1404" spans="16:26" ht="18" customHeight="1" x14ac:dyDescent="0.3">
      <c r="P1404" s="4" t="s">
        <v>91</v>
      </c>
      <c r="Q1404" s="4">
        <v>2021</v>
      </c>
      <c r="R1404" s="4" t="s">
        <v>43</v>
      </c>
      <c r="S1404" s="4" t="s">
        <v>92</v>
      </c>
      <c r="T1404" s="4" t="s">
        <v>106</v>
      </c>
      <c r="U1404" s="4" t="s">
        <v>107</v>
      </c>
      <c r="V1404" s="4" t="s">
        <v>103</v>
      </c>
      <c r="W1404" s="4" t="s">
        <v>96</v>
      </c>
      <c r="X1404" s="4" t="s">
        <v>108</v>
      </c>
      <c r="Y1404" s="4">
        <v>159</v>
      </c>
      <c r="Z1404" s="4">
        <v>526.24</v>
      </c>
    </row>
    <row r="1405" spans="16:26" ht="18" customHeight="1" x14ac:dyDescent="0.3">
      <c r="P1405" s="4" t="s">
        <v>98</v>
      </c>
      <c r="Q1405" s="4">
        <v>2021</v>
      </c>
      <c r="R1405" s="4" t="s">
        <v>43</v>
      </c>
      <c r="S1405" s="4" t="s">
        <v>92</v>
      </c>
      <c r="T1405" s="4" t="s">
        <v>106</v>
      </c>
      <c r="U1405" s="4" t="s">
        <v>107</v>
      </c>
      <c r="V1405" s="4" t="s">
        <v>103</v>
      </c>
      <c r="W1405" s="4" t="s">
        <v>96</v>
      </c>
      <c r="X1405" s="4" t="s">
        <v>108</v>
      </c>
      <c r="Y1405" s="4">
        <v>333</v>
      </c>
      <c r="Z1405" s="4">
        <v>476.19</v>
      </c>
    </row>
    <row r="1406" spans="16:26" ht="18" customHeight="1" x14ac:dyDescent="0.3">
      <c r="P1406" s="4" t="s">
        <v>101</v>
      </c>
      <c r="Q1406" s="4">
        <v>2021</v>
      </c>
      <c r="R1406" s="4" t="s">
        <v>43</v>
      </c>
      <c r="S1406" s="4" t="s">
        <v>92</v>
      </c>
      <c r="T1406" s="4" t="s">
        <v>106</v>
      </c>
      <c r="U1406" s="4" t="s">
        <v>107</v>
      </c>
      <c r="V1406" s="4" t="s">
        <v>103</v>
      </c>
      <c r="W1406" s="4" t="s">
        <v>96</v>
      </c>
      <c r="X1406" s="4" t="s">
        <v>108</v>
      </c>
      <c r="Y1406" s="4">
        <v>361</v>
      </c>
      <c r="Z1406" s="4">
        <v>516.23</v>
      </c>
    </row>
    <row r="1407" spans="16:26" ht="18" customHeight="1" x14ac:dyDescent="0.3">
      <c r="P1407" s="4" t="s">
        <v>100</v>
      </c>
      <c r="Q1407" s="4">
        <v>2021</v>
      </c>
      <c r="R1407" s="4" t="s">
        <v>43</v>
      </c>
      <c r="S1407" s="4" t="s">
        <v>92</v>
      </c>
      <c r="T1407" s="4" t="s">
        <v>106</v>
      </c>
      <c r="U1407" s="4" t="s">
        <v>107</v>
      </c>
      <c r="V1407" s="4" t="s">
        <v>103</v>
      </c>
      <c r="W1407" s="4" t="s">
        <v>96</v>
      </c>
      <c r="X1407" s="4" t="s">
        <v>108</v>
      </c>
      <c r="Y1407" s="4">
        <v>157</v>
      </c>
      <c r="Z1407" s="4">
        <v>224.51</v>
      </c>
    </row>
    <row r="1408" spans="16:26" ht="18" customHeight="1" x14ac:dyDescent="0.3">
      <c r="P1408" s="4" t="s">
        <v>98</v>
      </c>
      <c r="Q1408" s="4">
        <v>2021</v>
      </c>
      <c r="R1408" s="4" t="s">
        <v>43</v>
      </c>
      <c r="S1408" s="4" t="s">
        <v>92</v>
      </c>
      <c r="T1408" s="4" t="s">
        <v>106</v>
      </c>
      <c r="U1408" s="4" t="s">
        <v>107</v>
      </c>
      <c r="V1408" s="4" t="s">
        <v>103</v>
      </c>
      <c r="W1408" s="4" t="s">
        <v>96</v>
      </c>
      <c r="X1408" s="4" t="s">
        <v>108</v>
      </c>
      <c r="Y1408" s="4">
        <v>331</v>
      </c>
      <c r="Z1408" s="4">
        <v>473.33</v>
      </c>
    </row>
    <row r="1409" spans="16:26" ht="18" customHeight="1" x14ac:dyDescent="0.3">
      <c r="P1409" s="4" t="s">
        <v>98</v>
      </c>
      <c r="Q1409" s="4">
        <v>2021</v>
      </c>
      <c r="R1409" s="4" t="s">
        <v>43</v>
      </c>
      <c r="S1409" s="4" t="s">
        <v>92</v>
      </c>
      <c r="T1409" s="4" t="s">
        <v>106</v>
      </c>
      <c r="U1409" s="4" t="s">
        <v>107</v>
      </c>
      <c r="V1409" s="4" t="s">
        <v>103</v>
      </c>
      <c r="W1409" s="4" t="s">
        <v>96</v>
      </c>
      <c r="X1409" s="4" t="s">
        <v>108</v>
      </c>
      <c r="Y1409" s="4">
        <v>829</v>
      </c>
      <c r="Z1409" s="4">
        <v>1185.47</v>
      </c>
    </row>
    <row r="1410" spans="16:26" ht="18" customHeight="1" x14ac:dyDescent="0.3">
      <c r="P1410" s="4" t="s">
        <v>98</v>
      </c>
      <c r="Q1410" s="4">
        <v>2021</v>
      </c>
      <c r="R1410" s="4" t="s">
        <v>43</v>
      </c>
      <c r="S1410" s="4" t="s">
        <v>92</v>
      </c>
      <c r="T1410" s="4" t="s">
        <v>106</v>
      </c>
      <c r="U1410" s="4" t="s">
        <v>107</v>
      </c>
      <c r="V1410" s="4" t="s">
        <v>103</v>
      </c>
      <c r="W1410" s="4" t="s">
        <v>96</v>
      </c>
      <c r="X1410" s="4" t="s">
        <v>108</v>
      </c>
      <c r="Y1410" s="4">
        <v>862</v>
      </c>
      <c r="Z1410" s="4">
        <v>1232.6599999999999</v>
      </c>
    </row>
    <row r="1411" spans="16:26" ht="18" customHeight="1" x14ac:dyDescent="0.3">
      <c r="P1411" s="4" t="s">
        <v>98</v>
      </c>
      <c r="Q1411" s="4">
        <v>2021</v>
      </c>
      <c r="R1411" s="4" t="s">
        <v>43</v>
      </c>
      <c r="S1411" s="4" t="s">
        <v>92</v>
      </c>
      <c r="T1411" s="4" t="s">
        <v>106</v>
      </c>
      <c r="U1411" s="4" t="s">
        <v>107</v>
      </c>
      <c r="V1411" s="4" t="s">
        <v>103</v>
      </c>
      <c r="W1411" s="4" t="s">
        <v>96</v>
      </c>
      <c r="X1411" s="4" t="s">
        <v>108</v>
      </c>
      <c r="Y1411" s="4">
        <v>329</v>
      </c>
      <c r="Z1411" s="4">
        <v>470.47</v>
      </c>
    </row>
    <row r="1412" spans="16:26" ht="18" customHeight="1" x14ac:dyDescent="0.3">
      <c r="P1412" s="4" t="s">
        <v>98</v>
      </c>
      <c r="Q1412" s="4">
        <v>2021</v>
      </c>
      <c r="R1412" s="4" t="s">
        <v>37</v>
      </c>
      <c r="S1412" s="4" t="s">
        <v>92</v>
      </c>
      <c r="T1412" s="4" t="s">
        <v>106</v>
      </c>
      <c r="U1412" s="4" t="s">
        <v>107</v>
      </c>
      <c r="V1412" s="4" t="s">
        <v>103</v>
      </c>
      <c r="W1412" s="4" t="s">
        <v>96</v>
      </c>
      <c r="X1412" s="4" t="s">
        <v>108</v>
      </c>
      <c r="Y1412" s="4">
        <v>326</v>
      </c>
      <c r="Z1412" s="4">
        <v>466.18</v>
      </c>
    </row>
    <row r="1413" spans="16:26" ht="18" customHeight="1" x14ac:dyDescent="0.3">
      <c r="P1413" s="4" t="s">
        <v>98</v>
      </c>
      <c r="Q1413" s="4">
        <v>2021</v>
      </c>
      <c r="R1413" s="4" t="s">
        <v>37</v>
      </c>
      <c r="S1413" s="4" t="s">
        <v>92</v>
      </c>
      <c r="T1413" s="4" t="s">
        <v>106</v>
      </c>
      <c r="U1413" s="4" t="s">
        <v>107</v>
      </c>
      <c r="V1413" s="4" t="s">
        <v>103</v>
      </c>
      <c r="W1413" s="4" t="s">
        <v>96</v>
      </c>
      <c r="X1413" s="4" t="s">
        <v>108</v>
      </c>
      <c r="Y1413" s="4">
        <v>128</v>
      </c>
      <c r="Z1413" s="4">
        <v>183.04</v>
      </c>
    </row>
    <row r="1414" spans="16:26" ht="18" customHeight="1" x14ac:dyDescent="0.3">
      <c r="P1414" s="4" t="s">
        <v>91</v>
      </c>
      <c r="Q1414" s="4">
        <v>2021</v>
      </c>
      <c r="R1414" s="4" t="s">
        <v>37</v>
      </c>
      <c r="S1414" s="4" t="s">
        <v>92</v>
      </c>
      <c r="T1414" s="4" t="s">
        <v>106</v>
      </c>
      <c r="U1414" s="4" t="s">
        <v>107</v>
      </c>
      <c r="V1414" s="4" t="s">
        <v>103</v>
      </c>
      <c r="W1414" s="4" t="s">
        <v>96</v>
      </c>
      <c r="X1414" s="4" t="s">
        <v>108</v>
      </c>
      <c r="Y1414" s="4">
        <v>302</v>
      </c>
      <c r="Z1414" s="4">
        <v>431.86</v>
      </c>
    </row>
    <row r="1415" spans="16:26" ht="18" customHeight="1" x14ac:dyDescent="0.3">
      <c r="P1415" s="4" t="s">
        <v>98</v>
      </c>
      <c r="Q1415" s="4">
        <v>2021</v>
      </c>
      <c r="R1415" s="4" t="s">
        <v>37</v>
      </c>
      <c r="S1415" s="4" t="s">
        <v>92</v>
      </c>
      <c r="T1415" s="4" t="s">
        <v>106</v>
      </c>
      <c r="U1415" s="4" t="s">
        <v>107</v>
      </c>
      <c r="V1415" s="4" t="s">
        <v>103</v>
      </c>
      <c r="W1415" s="4" t="s">
        <v>96</v>
      </c>
      <c r="X1415" s="4" t="s">
        <v>108</v>
      </c>
      <c r="Y1415" s="4">
        <v>328</v>
      </c>
      <c r="Z1415" s="4">
        <v>469.03999999999996</v>
      </c>
    </row>
    <row r="1416" spans="16:26" ht="18" customHeight="1" x14ac:dyDescent="0.3">
      <c r="P1416" s="4" t="s">
        <v>100</v>
      </c>
      <c r="Q1416" s="4">
        <v>2021</v>
      </c>
      <c r="R1416" s="4" t="s">
        <v>37</v>
      </c>
      <c r="S1416" s="4" t="s">
        <v>92</v>
      </c>
      <c r="T1416" s="4" t="s">
        <v>106</v>
      </c>
      <c r="U1416" s="4" t="s">
        <v>107</v>
      </c>
      <c r="V1416" s="4" t="s">
        <v>103</v>
      </c>
      <c r="W1416" s="4" t="s">
        <v>96</v>
      </c>
      <c r="X1416" s="4" t="s">
        <v>108</v>
      </c>
      <c r="Y1416" s="4">
        <v>298</v>
      </c>
      <c r="Z1416" s="4">
        <v>426.14</v>
      </c>
    </row>
    <row r="1417" spans="16:26" ht="18" customHeight="1" x14ac:dyDescent="0.3">
      <c r="P1417" s="4" t="s">
        <v>98</v>
      </c>
      <c r="Q1417" s="4">
        <v>2021</v>
      </c>
      <c r="R1417" s="4" t="s">
        <v>37</v>
      </c>
      <c r="S1417" s="4" t="s">
        <v>92</v>
      </c>
      <c r="T1417" s="4" t="s">
        <v>106</v>
      </c>
      <c r="U1417" s="4" t="s">
        <v>107</v>
      </c>
      <c r="V1417" s="4" t="s">
        <v>103</v>
      </c>
      <c r="W1417" s="4" t="s">
        <v>96</v>
      </c>
      <c r="X1417" s="4" t="s">
        <v>108</v>
      </c>
      <c r="Y1417" s="4">
        <v>826</v>
      </c>
      <c r="Z1417" s="4">
        <v>1181.18</v>
      </c>
    </row>
    <row r="1418" spans="16:26" ht="18" customHeight="1" x14ac:dyDescent="0.3">
      <c r="P1418" s="4" t="s">
        <v>100</v>
      </c>
      <c r="Q1418" s="4">
        <v>2021</v>
      </c>
      <c r="R1418" s="4" t="s">
        <v>37</v>
      </c>
      <c r="S1418" s="4" t="s">
        <v>92</v>
      </c>
      <c r="T1418" s="4" t="s">
        <v>106</v>
      </c>
      <c r="U1418" s="4" t="s">
        <v>107</v>
      </c>
      <c r="V1418" s="4" t="s">
        <v>103</v>
      </c>
      <c r="W1418" s="4" t="s">
        <v>96</v>
      </c>
      <c r="X1418" s="4" t="s">
        <v>108</v>
      </c>
      <c r="Y1418" s="4">
        <v>859</v>
      </c>
      <c r="Z1418" s="4">
        <v>1228.3699999999999</v>
      </c>
    </row>
    <row r="1419" spans="16:26" ht="18" customHeight="1" x14ac:dyDescent="0.3">
      <c r="P1419" s="4" t="s">
        <v>100</v>
      </c>
      <c r="Q1419" s="4">
        <v>2021</v>
      </c>
      <c r="R1419" s="4" t="s">
        <v>37</v>
      </c>
      <c r="S1419" s="4" t="s">
        <v>92</v>
      </c>
      <c r="T1419" s="4" t="s">
        <v>106</v>
      </c>
      <c r="U1419" s="4" t="s">
        <v>107</v>
      </c>
      <c r="V1419" s="4" t="s">
        <v>103</v>
      </c>
      <c r="W1419" s="4" t="s">
        <v>96</v>
      </c>
      <c r="X1419" s="4" t="s">
        <v>108</v>
      </c>
      <c r="Y1419" s="4">
        <v>912</v>
      </c>
      <c r="Z1419" s="4">
        <v>1304.1599999999999</v>
      </c>
    </row>
    <row r="1420" spans="16:26" ht="18" customHeight="1" x14ac:dyDescent="0.3">
      <c r="P1420" s="4" t="s">
        <v>100</v>
      </c>
      <c r="Q1420" s="4">
        <v>2021</v>
      </c>
      <c r="R1420" s="4" t="s">
        <v>37</v>
      </c>
      <c r="S1420" s="4" t="s">
        <v>92</v>
      </c>
      <c r="T1420" s="4" t="s">
        <v>106</v>
      </c>
      <c r="U1420" s="4" t="s">
        <v>107</v>
      </c>
      <c r="V1420" s="4" t="s">
        <v>103</v>
      </c>
      <c r="W1420" s="4" t="s">
        <v>96</v>
      </c>
      <c r="X1420" s="4" t="s">
        <v>108</v>
      </c>
      <c r="Y1420" s="4">
        <v>865</v>
      </c>
      <c r="Z1420" s="4">
        <v>526.24</v>
      </c>
    </row>
    <row r="1421" spans="16:26" ht="18" customHeight="1" x14ac:dyDescent="0.3">
      <c r="P1421" s="4" t="s">
        <v>101</v>
      </c>
      <c r="Q1421" s="4">
        <v>2021</v>
      </c>
      <c r="R1421" s="4" t="s">
        <v>37</v>
      </c>
      <c r="S1421" s="4" t="s">
        <v>92</v>
      </c>
      <c r="T1421" s="4" t="s">
        <v>106</v>
      </c>
      <c r="U1421" s="4" t="s">
        <v>107</v>
      </c>
      <c r="V1421" s="4" t="s">
        <v>103</v>
      </c>
      <c r="W1421" s="4" t="s">
        <v>96</v>
      </c>
      <c r="X1421" s="4" t="s">
        <v>108</v>
      </c>
      <c r="Y1421" s="4">
        <v>129</v>
      </c>
      <c r="Z1421" s="4">
        <v>526.24</v>
      </c>
    </row>
    <row r="1422" spans="16:26" ht="18" customHeight="1" x14ac:dyDescent="0.3">
      <c r="P1422" s="4" t="s">
        <v>98</v>
      </c>
      <c r="Q1422" s="4">
        <v>2021</v>
      </c>
      <c r="R1422" s="4" t="s">
        <v>37</v>
      </c>
      <c r="S1422" s="4" t="s">
        <v>92</v>
      </c>
      <c r="T1422" s="4" t="s">
        <v>106</v>
      </c>
      <c r="U1422" s="4" t="s">
        <v>107</v>
      </c>
      <c r="V1422" s="4" t="s">
        <v>103</v>
      </c>
      <c r="W1422" s="4" t="s">
        <v>96</v>
      </c>
      <c r="X1422" s="4" t="s">
        <v>108</v>
      </c>
      <c r="Y1422" s="4">
        <v>297</v>
      </c>
      <c r="Z1422" s="4">
        <v>424.71</v>
      </c>
    </row>
    <row r="1423" spans="16:26" ht="18" customHeight="1" x14ac:dyDescent="0.3">
      <c r="P1423" s="4" t="s">
        <v>100</v>
      </c>
      <c r="Q1423" s="4">
        <v>2021</v>
      </c>
      <c r="R1423" s="4" t="s">
        <v>37</v>
      </c>
      <c r="S1423" s="4" t="s">
        <v>92</v>
      </c>
      <c r="T1423" s="4" t="s">
        <v>106</v>
      </c>
      <c r="U1423" s="4" t="s">
        <v>107</v>
      </c>
      <c r="V1423" s="4" t="s">
        <v>103</v>
      </c>
      <c r="W1423" s="4" t="s">
        <v>96</v>
      </c>
      <c r="X1423" s="4" t="s">
        <v>108</v>
      </c>
      <c r="Y1423" s="4">
        <v>325</v>
      </c>
      <c r="Z1423" s="4">
        <v>464.75</v>
      </c>
    </row>
    <row r="1424" spans="16:26" ht="18" customHeight="1" x14ac:dyDescent="0.3">
      <c r="P1424" s="4" t="s">
        <v>91</v>
      </c>
      <c r="Q1424" s="4">
        <v>2021</v>
      </c>
      <c r="R1424" s="4" t="s">
        <v>37</v>
      </c>
      <c r="S1424" s="4" t="s">
        <v>92</v>
      </c>
      <c r="T1424" s="4" t="s">
        <v>106</v>
      </c>
      <c r="U1424" s="4" t="s">
        <v>107</v>
      </c>
      <c r="V1424" s="4" t="s">
        <v>103</v>
      </c>
      <c r="W1424" s="4" t="s">
        <v>96</v>
      </c>
      <c r="X1424" s="4" t="s">
        <v>108</v>
      </c>
      <c r="Y1424" s="4">
        <v>127</v>
      </c>
      <c r="Z1424" s="4">
        <v>181.61</v>
      </c>
    </row>
    <row r="1425" spans="16:26" ht="18" customHeight="1" x14ac:dyDescent="0.3">
      <c r="P1425" s="4" t="s">
        <v>98</v>
      </c>
      <c r="Q1425" s="4">
        <v>2021</v>
      </c>
      <c r="R1425" s="4" t="s">
        <v>37</v>
      </c>
      <c r="S1425" s="4" t="s">
        <v>92</v>
      </c>
      <c r="T1425" s="4" t="s">
        <v>106</v>
      </c>
      <c r="U1425" s="4" t="s">
        <v>107</v>
      </c>
      <c r="V1425" s="4" t="s">
        <v>103</v>
      </c>
      <c r="W1425" s="4" t="s">
        <v>96</v>
      </c>
      <c r="X1425" s="4" t="s">
        <v>108</v>
      </c>
      <c r="Y1425" s="4">
        <v>301</v>
      </c>
      <c r="Z1425" s="4">
        <v>430.43</v>
      </c>
    </row>
    <row r="1426" spans="16:26" ht="18" customHeight="1" x14ac:dyDescent="0.3">
      <c r="P1426" s="4" t="s">
        <v>91</v>
      </c>
      <c r="Q1426" s="4">
        <v>2021</v>
      </c>
      <c r="R1426" s="4" t="s">
        <v>37</v>
      </c>
      <c r="S1426" s="4" t="s">
        <v>92</v>
      </c>
      <c r="T1426" s="4" t="s">
        <v>106</v>
      </c>
      <c r="U1426" s="4" t="s">
        <v>107</v>
      </c>
      <c r="V1426" s="4" t="s">
        <v>103</v>
      </c>
      <c r="W1426" s="4" t="s">
        <v>96</v>
      </c>
      <c r="X1426" s="4" t="s">
        <v>108</v>
      </c>
      <c r="Y1426" s="4">
        <v>834</v>
      </c>
      <c r="Z1426" s="4">
        <v>1192.6199999999999</v>
      </c>
    </row>
    <row r="1427" spans="16:26" ht="18" customHeight="1" x14ac:dyDescent="0.3">
      <c r="P1427" s="4" t="s">
        <v>98</v>
      </c>
      <c r="Q1427" s="4">
        <v>2021</v>
      </c>
      <c r="R1427" s="4" t="s">
        <v>37</v>
      </c>
      <c r="S1427" s="4" t="s">
        <v>92</v>
      </c>
      <c r="T1427" s="4" t="s">
        <v>106</v>
      </c>
      <c r="U1427" s="4" t="s">
        <v>107</v>
      </c>
      <c r="V1427" s="4" t="s">
        <v>103</v>
      </c>
      <c r="W1427" s="4" t="s">
        <v>96</v>
      </c>
      <c r="X1427" s="4" t="s">
        <v>108</v>
      </c>
      <c r="Y1427" s="4">
        <v>868</v>
      </c>
      <c r="Z1427" s="4">
        <v>1241.24</v>
      </c>
    </row>
    <row r="1428" spans="16:26" ht="18" customHeight="1" x14ac:dyDescent="0.3">
      <c r="P1428" s="4" t="s">
        <v>98</v>
      </c>
      <c r="Q1428" s="4">
        <v>2021</v>
      </c>
      <c r="R1428" s="4" t="s">
        <v>37</v>
      </c>
      <c r="S1428" s="4" t="s">
        <v>92</v>
      </c>
      <c r="T1428" s="4" t="s">
        <v>106</v>
      </c>
      <c r="U1428" s="4" t="s">
        <v>107</v>
      </c>
      <c r="V1428" s="4" t="s">
        <v>103</v>
      </c>
      <c r="W1428" s="4" t="s">
        <v>96</v>
      </c>
      <c r="X1428" s="4" t="s">
        <v>108</v>
      </c>
      <c r="Y1428" s="4">
        <v>299</v>
      </c>
      <c r="Z1428" s="4">
        <v>427.57</v>
      </c>
    </row>
    <row r="1429" spans="16:26" ht="18" customHeight="1" x14ac:dyDescent="0.3">
      <c r="P1429" s="4" t="s">
        <v>102</v>
      </c>
      <c r="Q1429" s="4">
        <v>2021</v>
      </c>
      <c r="R1429" s="4" t="s">
        <v>38</v>
      </c>
      <c r="S1429" s="4" t="s">
        <v>92</v>
      </c>
      <c r="T1429" s="4" t="s">
        <v>106</v>
      </c>
      <c r="U1429" s="4" t="s">
        <v>107</v>
      </c>
      <c r="V1429" s="4" t="s">
        <v>103</v>
      </c>
      <c r="W1429" s="4" t="s">
        <v>96</v>
      </c>
      <c r="X1429" s="4" t="s">
        <v>108</v>
      </c>
      <c r="Y1429" s="4">
        <v>332</v>
      </c>
      <c r="Z1429" s="4">
        <v>474.76</v>
      </c>
    </row>
    <row r="1430" spans="16:26" ht="18" customHeight="1" x14ac:dyDescent="0.3">
      <c r="P1430" s="4" t="s">
        <v>91</v>
      </c>
      <c r="Q1430" s="4">
        <v>2021</v>
      </c>
      <c r="R1430" s="4" t="s">
        <v>38</v>
      </c>
      <c r="S1430" s="4" t="s">
        <v>92</v>
      </c>
      <c r="T1430" s="4" t="s">
        <v>106</v>
      </c>
      <c r="U1430" s="4" t="s">
        <v>107</v>
      </c>
      <c r="V1430" s="4" t="s">
        <v>103</v>
      </c>
      <c r="W1430" s="4" t="s">
        <v>96</v>
      </c>
      <c r="X1430" s="4" t="s">
        <v>108</v>
      </c>
      <c r="Y1430" s="4">
        <v>134</v>
      </c>
      <c r="Z1430" s="4">
        <v>191.62</v>
      </c>
    </row>
    <row r="1431" spans="16:26" ht="18" customHeight="1" x14ac:dyDescent="0.3">
      <c r="P1431" s="4" t="s">
        <v>101</v>
      </c>
      <c r="Q1431" s="4">
        <v>2021</v>
      </c>
      <c r="R1431" s="4" t="s">
        <v>38</v>
      </c>
      <c r="S1431" s="4" t="s">
        <v>92</v>
      </c>
      <c r="T1431" s="4" t="s">
        <v>106</v>
      </c>
      <c r="U1431" s="4" t="s">
        <v>107</v>
      </c>
      <c r="V1431" s="4" t="s">
        <v>103</v>
      </c>
      <c r="W1431" s="4" t="s">
        <v>96</v>
      </c>
      <c r="X1431" s="4" t="s">
        <v>108</v>
      </c>
      <c r="Y1431" s="4">
        <v>334</v>
      </c>
      <c r="Z1431" s="4">
        <v>477.62</v>
      </c>
    </row>
    <row r="1432" spans="16:26" ht="18" customHeight="1" x14ac:dyDescent="0.3">
      <c r="P1432" s="4" t="s">
        <v>91</v>
      </c>
      <c r="Q1432" s="4">
        <v>2021</v>
      </c>
      <c r="R1432" s="4" t="s">
        <v>38</v>
      </c>
      <c r="S1432" s="4" t="s">
        <v>92</v>
      </c>
      <c r="T1432" s="4" t="s">
        <v>106</v>
      </c>
      <c r="U1432" s="4" t="s">
        <v>107</v>
      </c>
      <c r="V1432" s="4" t="s">
        <v>103</v>
      </c>
      <c r="W1432" s="4" t="s">
        <v>96</v>
      </c>
      <c r="X1432" s="4" t="s">
        <v>108</v>
      </c>
      <c r="Y1432" s="4">
        <v>130</v>
      </c>
      <c r="Z1432" s="4">
        <v>185.9</v>
      </c>
    </row>
    <row r="1433" spans="16:26" ht="18" customHeight="1" x14ac:dyDescent="0.3">
      <c r="P1433" s="4" t="s">
        <v>98</v>
      </c>
      <c r="Q1433" s="4">
        <v>2021</v>
      </c>
      <c r="R1433" s="4" t="s">
        <v>38</v>
      </c>
      <c r="S1433" s="4" t="s">
        <v>92</v>
      </c>
      <c r="T1433" s="4" t="s">
        <v>106</v>
      </c>
      <c r="U1433" s="4" t="s">
        <v>107</v>
      </c>
      <c r="V1433" s="4" t="s">
        <v>103</v>
      </c>
      <c r="W1433" s="4" t="s">
        <v>96</v>
      </c>
      <c r="X1433" s="4" t="s">
        <v>108</v>
      </c>
      <c r="Y1433" s="4">
        <v>304</v>
      </c>
      <c r="Z1433" s="4">
        <v>434.72</v>
      </c>
    </row>
    <row r="1434" spans="16:26" ht="18" customHeight="1" x14ac:dyDescent="0.3">
      <c r="P1434" s="4" t="s">
        <v>100</v>
      </c>
      <c r="Q1434" s="4">
        <v>2021</v>
      </c>
      <c r="R1434" s="4" t="s">
        <v>38</v>
      </c>
      <c r="S1434" s="4" t="s">
        <v>92</v>
      </c>
      <c r="T1434" s="4" t="s">
        <v>106</v>
      </c>
      <c r="U1434" s="4" t="s">
        <v>107</v>
      </c>
      <c r="V1434" s="4" t="s">
        <v>103</v>
      </c>
      <c r="W1434" s="4" t="s">
        <v>96</v>
      </c>
      <c r="X1434" s="4" t="s">
        <v>108</v>
      </c>
      <c r="Y1434" s="4">
        <v>825</v>
      </c>
      <c r="Z1434" s="4">
        <v>1179.75</v>
      </c>
    </row>
    <row r="1435" spans="16:26" ht="18" customHeight="1" x14ac:dyDescent="0.3">
      <c r="P1435" s="4" t="s">
        <v>98</v>
      </c>
      <c r="Q1435" s="4">
        <v>2021</v>
      </c>
      <c r="R1435" s="4" t="s">
        <v>38</v>
      </c>
      <c r="S1435" s="4" t="s">
        <v>92</v>
      </c>
      <c r="T1435" s="4" t="s">
        <v>106</v>
      </c>
      <c r="U1435" s="4" t="s">
        <v>107</v>
      </c>
      <c r="V1435" s="4" t="s">
        <v>103</v>
      </c>
      <c r="W1435" s="4" t="s">
        <v>96</v>
      </c>
      <c r="X1435" s="4" t="s">
        <v>108</v>
      </c>
      <c r="Y1435" s="4">
        <v>858</v>
      </c>
      <c r="Z1435" s="4">
        <v>1226.94</v>
      </c>
    </row>
    <row r="1436" spans="16:26" ht="18" customHeight="1" x14ac:dyDescent="0.3">
      <c r="P1436" s="4" t="s">
        <v>91</v>
      </c>
      <c r="Q1436" s="4">
        <v>2021</v>
      </c>
      <c r="R1436" s="4" t="s">
        <v>38</v>
      </c>
      <c r="S1436" s="4" t="s">
        <v>92</v>
      </c>
      <c r="T1436" s="4" t="s">
        <v>106</v>
      </c>
      <c r="U1436" s="4" t="s">
        <v>107</v>
      </c>
      <c r="V1436" s="4" t="s">
        <v>103</v>
      </c>
      <c r="W1436" s="4" t="s">
        <v>96</v>
      </c>
      <c r="X1436" s="4" t="s">
        <v>108</v>
      </c>
      <c r="Y1436" s="4">
        <v>911</v>
      </c>
      <c r="Z1436" s="4">
        <v>1302.73</v>
      </c>
    </row>
    <row r="1437" spans="16:26" ht="18" customHeight="1" x14ac:dyDescent="0.3">
      <c r="P1437" s="4" t="s">
        <v>91</v>
      </c>
      <c r="Q1437" s="4">
        <v>2021</v>
      </c>
      <c r="R1437" s="4" t="s">
        <v>38</v>
      </c>
      <c r="S1437" s="4" t="s">
        <v>92</v>
      </c>
      <c r="T1437" s="4" t="s">
        <v>106</v>
      </c>
      <c r="U1437" s="4" t="s">
        <v>107</v>
      </c>
      <c r="V1437" s="4" t="s">
        <v>103</v>
      </c>
      <c r="W1437" s="4" t="s">
        <v>96</v>
      </c>
      <c r="X1437" s="4" t="s">
        <v>108</v>
      </c>
      <c r="Y1437" s="4">
        <v>864</v>
      </c>
      <c r="Z1437" s="4">
        <v>526.24</v>
      </c>
    </row>
    <row r="1438" spans="16:26" ht="18" customHeight="1" x14ac:dyDescent="0.3">
      <c r="P1438" s="4" t="s">
        <v>98</v>
      </c>
      <c r="Q1438" s="4">
        <v>2021</v>
      </c>
      <c r="R1438" s="4" t="s">
        <v>38</v>
      </c>
      <c r="S1438" s="4" t="s">
        <v>92</v>
      </c>
      <c r="T1438" s="4" t="s">
        <v>106</v>
      </c>
      <c r="U1438" s="4" t="s">
        <v>107</v>
      </c>
      <c r="V1438" s="4" t="s">
        <v>103</v>
      </c>
      <c r="W1438" s="4" t="s">
        <v>96</v>
      </c>
      <c r="X1438" s="4" t="s">
        <v>108</v>
      </c>
      <c r="Y1438" s="4">
        <v>135</v>
      </c>
      <c r="Z1438" s="4">
        <v>526.24</v>
      </c>
    </row>
    <row r="1439" spans="16:26" ht="18" customHeight="1" x14ac:dyDescent="0.3">
      <c r="P1439" s="4" t="s">
        <v>100</v>
      </c>
      <c r="Q1439" s="4">
        <v>2021</v>
      </c>
      <c r="R1439" s="4" t="s">
        <v>38</v>
      </c>
      <c r="S1439" s="4" t="s">
        <v>92</v>
      </c>
      <c r="T1439" s="4" t="s">
        <v>106</v>
      </c>
      <c r="U1439" s="4" t="s">
        <v>107</v>
      </c>
      <c r="V1439" s="4" t="s">
        <v>103</v>
      </c>
      <c r="W1439" s="4" t="s">
        <v>96</v>
      </c>
      <c r="X1439" s="4" t="s">
        <v>108</v>
      </c>
      <c r="Y1439" s="4">
        <v>303</v>
      </c>
      <c r="Z1439" s="4">
        <v>433.28999999999996</v>
      </c>
    </row>
    <row r="1440" spans="16:26" ht="18" customHeight="1" x14ac:dyDescent="0.3">
      <c r="P1440" s="4" t="s">
        <v>98</v>
      </c>
      <c r="Q1440" s="4">
        <v>2021</v>
      </c>
      <c r="R1440" s="4" t="s">
        <v>38</v>
      </c>
      <c r="S1440" s="4" t="s">
        <v>92</v>
      </c>
      <c r="T1440" s="4" t="s">
        <v>106</v>
      </c>
      <c r="U1440" s="4" t="s">
        <v>107</v>
      </c>
      <c r="V1440" s="4" t="s">
        <v>103</v>
      </c>
      <c r="W1440" s="4" t="s">
        <v>96</v>
      </c>
      <c r="X1440" s="4" t="s">
        <v>108</v>
      </c>
      <c r="Y1440" s="4">
        <v>331</v>
      </c>
      <c r="Z1440" s="4">
        <v>473.33</v>
      </c>
    </row>
    <row r="1441" spans="16:26" ht="18" customHeight="1" x14ac:dyDescent="0.3">
      <c r="P1441" s="4" t="s">
        <v>98</v>
      </c>
      <c r="Q1441" s="4">
        <v>2021</v>
      </c>
      <c r="R1441" s="4" t="s">
        <v>38</v>
      </c>
      <c r="S1441" s="4" t="s">
        <v>92</v>
      </c>
      <c r="T1441" s="4" t="s">
        <v>106</v>
      </c>
      <c r="U1441" s="4" t="s">
        <v>107</v>
      </c>
      <c r="V1441" s="4" t="s">
        <v>103</v>
      </c>
      <c r="W1441" s="4" t="s">
        <v>96</v>
      </c>
      <c r="X1441" s="4" t="s">
        <v>108</v>
      </c>
      <c r="Y1441" s="4">
        <v>133</v>
      </c>
      <c r="Z1441" s="4">
        <v>190.19</v>
      </c>
    </row>
    <row r="1442" spans="16:26" ht="18" customHeight="1" x14ac:dyDescent="0.3">
      <c r="P1442" s="4" t="s">
        <v>101</v>
      </c>
      <c r="Q1442" s="4">
        <v>2021</v>
      </c>
      <c r="R1442" s="4" t="s">
        <v>38</v>
      </c>
      <c r="S1442" s="4" t="s">
        <v>92</v>
      </c>
      <c r="T1442" s="4" t="s">
        <v>106</v>
      </c>
      <c r="U1442" s="4" t="s">
        <v>107</v>
      </c>
      <c r="V1442" s="4" t="s">
        <v>103</v>
      </c>
      <c r="W1442" s="4" t="s">
        <v>96</v>
      </c>
      <c r="X1442" s="4" t="s">
        <v>108</v>
      </c>
      <c r="Y1442" s="4">
        <v>307</v>
      </c>
      <c r="Z1442" s="4">
        <v>439.01</v>
      </c>
    </row>
    <row r="1443" spans="16:26" ht="18" customHeight="1" x14ac:dyDescent="0.3">
      <c r="P1443" s="4" t="s">
        <v>91</v>
      </c>
      <c r="Q1443" s="4">
        <v>2021</v>
      </c>
      <c r="R1443" s="4" t="s">
        <v>38</v>
      </c>
      <c r="S1443" s="4" t="s">
        <v>92</v>
      </c>
      <c r="T1443" s="4" t="s">
        <v>106</v>
      </c>
      <c r="U1443" s="4" t="s">
        <v>107</v>
      </c>
      <c r="V1443" s="4" t="s">
        <v>103</v>
      </c>
      <c r="W1443" s="4" t="s">
        <v>96</v>
      </c>
      <c r="X1443" s="4" t="s">
        <v>108</v>
      </c>
      <c r="Y1443" s="4">
        <v>867</v>
      </c>
      <c r="Z1443" s="4">
        <v>1239.81</v>
      </c>
    </row>
    <row r="1444" spans="16:26" ht="18" customHeight="1" x14ac:dyDescent="0.3">
      <c r="P1444" s="4" t="s">
        <v>102</v>
      </c>
      <c r="Q1444" s="4">
        <v>2021</v>
      </c>
      <c r="R1444" s="4" t="s">
        <v>38</v>
      </c>
      <c r="S1444" s="4" t="s">
        <v>92</v>
      </c>
      <c r="T1444" s="4" t="s">
        <v>106</v>
      </c>
      <c r="U1444" s="4" t="s">
        <v>107</v>
      </c>
      <c r="V1444" s="4" t="s">
        <v>103</v>
      </c>
      <c r="W1444" s="4" t="s">
        <v>96</v>
      </c>
      <c r="X1444" s="4" t="s">
        <v>108</v>
      </c>
      <c r="Y1444" s="4">
        <v>305</v>
      </c>
      <c r="Z1444" s="4">
        <v>436.15</v>
      </c>
    </row>
    <row r="1445" spans="16:26" ht="18" customHeight="1" x14ac:dyDescent="0.3">
      <c r="P1445" s="4" t="s">
        <v>102</v>
      </c>
      <c r="Q1445" s="4">
        <v>2021</v>
      </c>
      <c r="R1445" s="4" t="s">
        <v>41</v>
      </c>
      <c r="S1445" s="4" t="s">
        <v>92</v>
      </c>
      <c r="T1445" s="4" t="s">
        <v>106</v>
      </c>
      <c r="U1445" s="4" t="s">
        <v>107</v>
      </c>
      <c r="V1445" s="4" t="s">
        <v>103</v>
      </c>
      <c r="W1445" s="4" t="s">
        <v>96</v>
      </c>
      <c r="X1445" s="4" t="s">
        <v>108</v>
      </c>
      <c r="Y1445" s="4">
        <v>350</v>
      </c>
      <c r="Z1445" s="4">
        <v>500.5</v>
      </c>
    </row>
    <row r="1446" spans="16:26" ht="18" customHeight="1" x14ac:dyDescent="0.3">
      <c r="P1446" s="4" t="s">
        <v>98</v>
      </c>
      <c r="Q1446" s="4">
        <v>2021</v>
      </c>
      <c r="R1446" s="4" t="s">
        <v>41</v>
      </c>
      <c r="S1446" s="4" t="s">
        <v>92</v>
      </c>
      <c r="T1446" s="4" t="s">
        <v>106</v>
      </c>
      <c r="U1446" s="4" t="s">
        <v>107</v>
      </c>
      <c r="V1446" s="4" t="s">
        <v>103</v>
      </c>
      <c r="W1446" s="4" t="s">
        <v>96</v>
      </c>
      <c r="X1446" s="4" t="s">
        <v>108</v>
      </c>
      <c r="Y1446" s="4">
        <v>146</v>
      </c>
      <c r="Z1446" s="4">
        <v>208.78</v>
      </c>
    </row>
    <row r="1447" spans="16:26" ht="18" customHeight="1" x14ac:dyDescent="0.3">
      <c r="P1447" s="4" t="s">
        <v>100</v>
      </c>
      <c r="Q1447" s="4">
        <v>2021</v>
      </c>
      <c r="R1447" s="4" t="s">
        <v>41</v>
      </c>
      <c r="S1447" s="4" t="s">
        <v>92</v>
      </c>
      <c r="T1447" s="4" t="s">
        <v>106</v>
      </c>
      <c r="U1447" s="4" t="s">
        <v>107</v>
      </c>
      <c r="V1447" s="4" t="s">
        <v>103</v>
      </c>
      <c r="W1447" s="4" t="s">
        <v>96</v>
      </c>
      <c r="X1447" s="4" t="s">
        <v>108</v>
      </c>
      <c r="Y1447" s="4">
        <v>320</v>
      </c>
      <c r="Z1447" s="4">
        <v>457.6</v>
      </c>
    </row>
    <row r="1448" spans="16:26" ht="18" customHeight="1" x14ac:dyDescent="0.3">
      <c r="P1448" s="4" t="s">
        <v>91</v>
      </c>
      <c r="Q1448" s="4">
        <v>2021</v>
      </c>
      <c r="R1448" s="4" t="s">
        <v>41</v>
      </c>
      <c r="S1448" s="4" t="s">
        <v>92</v>
      </c>
      <c r="T1448" s="4" t="s">
        <v>106</v>
      </c>
      <c r="U1448" s="4" t="s">
        <v>107</v>
      </c>
      <c r="V1448" s="4" t="s">
        <v>103</v>
      </c>
      <c r="W1448" s="4" t="s">
        <v>96</v>
      </c>
      <c r="X1448" s="4" t="s">
        <v>108</v>
      </c>
      <c r="Y1448" s="4">
        <v>346</v>
      </c>
      <c r="Z1448" s="4">
        <v>494.78</v>
      </c>
    </row>
    <row r="1449" spans="16:26" ht="18" customHeight="1" x14ac:dyDescent="0.3">
      <c r="P1449" s="4" t="s">
        <v>91</v>
      </c>
      <c r="Q1449" s="4">
        <v>2021</v>
      </c>
      <c r="R1449" s="4" t="s">
        <v>41</v>
      </c>
      <c r="S1449" s="4" t="s">
        <v>92</v>
      </c>
      <c r="T1449" s="4" t="s">
        <v>106</v>
      </c>
      <c r="U1449" s="4" t="s">
        <v>107</v>
      </c>
      <c r="V1449" s="4" t="s">
        <v>103</v>
      </c>
      <c r="W1449" s="4" t="s">
        <v>96</v>
      </c>
      <c r="X1449" s="4" t="s">
        <v>108</v>
      </c>
      <c r="Y1449" s="4">
        <v>148</v>
      </c>
      <c r="Z1449" s="4">
        <v>211.64</v>
      </c>
    </row>
    <row r="1450" spans="16:26" ht="18" customHeight="1" x14ac:dyDescent="0.3">
      <c r="P1450" s="4" t="s">
        <v>98</v>
      </c>
      <c r="Q1450" s="4">
        <v>2021</v>
      </c>
      <c r="R1450" s="4" t="s">
        <v>41</v>
      </c>
      <c r="S1450" s="4" t="s">
        <v>92</v>
      </c>
      <c r="T1450" s="4" t="s">
        <v>106</v>
      </c>
      <c r="U1450" s="4" t="s">
        <v>107</v>
      </c>
      <c r="V1450" s="4" t="s">
        <v>103</v>
      </c>
      <c r="W1450" s="4" t="s">
        <v>96</v>
      </c>
      <c r="X1450" s="4" t="s">
        <v>108</v>
      </c>
      <c r="Y1450" s="4">
        <v>322</v>
      </c>
      <c r="Z1450" s="4">
        <v>460.46000000000004</v>
      </c>
    </row>
    <row r="1451" spans="16:26" ht="18" customHeight="1" x14ac:dyDescent="0.3">
      <c r="P1451" s="4" t="s">
        <v>98</v>
      </c>
      <c r="Q1451" s="4">
        <v>2021</v>
      </c>
      <c r="R1451" s="4" t="s">
        <v>41</v>
      </c>
      <c r="S1451" s="4" t="s">
        <v>92</v>
      </c>
      <c r="T1451" s="4" t="s">
        <v>106</v>
      </c>
      <c r="U1451" s="4" t="s">
        <v>107</v>
      </c>
      <c r="V1451" s="4" t="s">
        <v>103</v>
      </c>
      <c r="W1451" s="4" t="s">
        <v>105</v>
      </c>
      <c r="X1451" s="4" t="s">
        <v>108</v>
      </c>
      <c r="Y1451" s="4">
        <v>822</v>
      </c>
      <c r="Z1451" s="4">
        <v>1175.46</v>
      </c>
    </row>
    <row r="1452" spans="16:26" ht="18" customHeight="1" x14ac:dyDescent="0.3">
      <c r="P1452" s="4" t="s">
        <v>98</v>
      </c>
      <c r="Q1452" s="4">
        <v>2021</v>
      </c>
      <c r="R1452" s="4" t="s">
        <v>41</v>
      </c>
      <c r="S1452" s="4" t="s">
        <v>92</v>
      </c>
      <c r="T1452" s="4" t="s">
        <v>106</v>
      </c>
      <c r="U1452" s="4" t="s">
        <v>107</v>
      </c>
      <c r="V1452" s="4" t="s">
        <v>103</v>
      </c>
      <c r="W1452" s="4" t="s">
        <v>105</v>
      </c>
      <c r="X1452" s="4" t="s">
        <v>108</v>
      </c>
      <c r="Y1452" s="4">
        <v>855</v>
      </c>
      <c r="Z1452" s="4">
        <v>1222.6500000000001</v>
      </c>
    </row>
    <row r="1453" spans="16:26" ht="18" customHeight="1" x14ac:dyDescent="0.3">
      <c r="P1453" s="4" t="s">
        <v>101</v>
      </c>
      <c r="Q1453" s="4">
        <v>2021</v>
      </c>
      <c r="R1453" s="4" t="s">
        <v>41</v>
      </c>
      <c r="S1453" s="4" t="s">
        <v>92</v>
      </c>
      <c r="T1453" s="4" t="s">
        <v>106</v>
      </c>
      <c r="U1453" s="4" t="s">
        <v>107</v>
      </c>
      <c r="V1453" s="4" t="s">
        <v>103</v>
      </c>
      <c r="W1453" s="4" t="s">
        <v>105</v>
      </c>
      <c r="X1453" s="4" t="s">
        <v>108</v>
      </c>
      <c r="Y1453" s="4">
        <v>147</v>
      </c>
      <c r="Z1453" s="4">
        <v>526.24</v>
      </c>
    </row>
    <row r="1454" spans="16:26" ht="18" customHeight="1" x14ac:dyDescent="0.3">
      <c r="P1454" s="4" t="s">
        <v>98</v>
      </c>
      <c r="Q1454" s="4">
        <v>2021</v>
      </c>
      <c r="R1454" s="4" t="s">
        <v>41</v>
      </c>
      <c r="S1454" s="4" t="s">
        <v>92</v>
      </c>
      <c r="T1454" s="4" t="s">
        <v>106</v>
      </c>
      <c r="U1454" s="4" t="s">
        <v>107</v>
      </c>
      <c r="V1454" s="4" t="s">
        <v>103</v>
      </c>
      <c r="W1454" s="4" t="s">
        <v>105</v>
      </c>
      <c r="X1454" s="4" t="s">
        <v>108</v>
      </c>
      <c r="Y1454" s="4">
        <v>321</v>
      </c>
      <c r="Z1454" s="4">
        <v>459.03</v>
      </c>
    </row>
    <row r="1455" spans="16:26" ht="18" customHeight="1" x14ac:dyDescent="0.3">
      <c r="P1455" s="4" t="s">
        <v>98</v>
      </c>
      <c r="Q1455" s="4">
        <v>2021</v>
      </c>
      <c r="R1455" s="4" t="s">
        <v>41</v>
      </c>
      <c r="S1455" s="4" t="s">
        <v>92</v>
      </c>
      <c r="T1455" s="4" t="s">
        <v>106</v>
      </c>
      <c r="U1455" s="4" t="s">
        <v>107</v>
      </c>
      <c r="V1455" s="4" t="s">
        <v>103</v>
      </c>
      <c r="W1455" s="4" t="s">
        <v>105</v>
      </c>
      <c r="X1455" s="4" t="s">
        <v>108</v>
      </c>
      <c r="Y1455" s="4">
        <v>349</v>
      </c>
      <c r="Z1455" s="4">
        <v>499.07</v>
      </c>
    </row>
    <row r="1456" spans="16:26" ht="18" customHeight="1" x14ac:dyDescent="0.3">
      <c r="P1456" s="4" t="s">
        <v>98</v>
      </c>
      <c r="Q1456" s="4">
        <v>2021</v>
      </c>
      <c r="R1456" s="4" t="s">
        <v>41</v>
      </c>
      <c r="S1456" s="4" t="s">
        <v>92</v>
      </c>
      <c r="T1456" s="4" t="s">
        <v>106</v>
      </c>
      <c r="U1456" s="4" t="s">
        <v>107</v>
      </c>
      <c r="V1456" s="4" t="s">
        <v>103</v>
      </c>
      <c r="W1456" s="4" t="s">
        <v>105</v>
      </c>
      <c r="X1456" s="4" t="s">
        <v>108</v>
      </c>
      <c r="Y1456" s="4">
        <v>151</v>
      </c>
      <c r="Z1456" s="4">
        <v>215.93</v>
      </c>
    </row>
    <row r="1457" spans="16:26" ht="18" customHeight="1" x14ac:dyDescent="0.3">
      <c r="P1457" s="4" t="s">
        <v>91</v>
      </c>
      <c r="Q1457" s="4">
        <v>2021</v>
      </c>
      <c r="R1457" s="4" t="s">
        <v>41</v>
      </c>
      <c r="S1457" s="4" t="s">
        <v>92</v>
      </c>
      <c r="T1457" s="4" t="s">
        <v>106</v>
      </c>
      <c r="U1457" s="4" t="s">
        <v>107</v>
      </c>
      <c r="V1457" s="4" t="s">
        <v>103</v>
      </c>
      <c r="W1457" s="4" t="s">
        <v>105</v>
      </c>
      <c r="X1457" s="4" t="s">
        <v>108</v>
      </c>
      <c r="Y1457" s="4">
        <v>319</v>
      </c>
      <c r="Z1457" s="4">
        <v>456.16999999999996</v>
      </c>
    </row>
    <row r="1458" spans="16:26" ht="18" customHeight="1" x14ac:dyDescent="0.3">
      <c r="P1458" s="4" t="s">
        <v>100</v>
      </c>
      <c r="Q1458" s="4">
        <v>2021</v>
      </c>
      <c r="R1458" s="4" t="s">
        <v>41</v>
      </c>
      <c r="S1458" s="4" t="s">
        <v>92</v>
      </c>
      <c r="T1458" s="4" t="s">
        <v>106</v>
      </c>
      <c r="U1458" s="4" t="s">
        <v>107</v>
      </c>
      <c r="V1458" s="4" t="s">
        <v>103</v>
      </c>
      <c r="W1458" s="4" t="s">
        <v>105</v>
      </c>
      <c r="X1458" s="4" t="s">
        <v>108</v>
      </c>
      <c r="Y1458" s="4">
        <v>831</v>
      </c>
      <c r="Z1458" s="4">
        <v>1188.33</v>
      </c>
    </row>
    <row r="1459" spans="16:26" ht="18" customHeight="1" x14ac:dyDescent="0.3">
      <c r="P1459" s="4" t="s">
        <v>98</v>
      </c>
      <c r="Q1459" s="4">
        <v>2021</v>
      </c>
      <c r="R1459" s="4" t="s">
        <v>41</v>
      </c>
      <c r="S1459" s="4" t="s">
        <v>92</v>
      </c>
      <c r="T1459" s="4" t="s">
        <v>106</v>
      </c>
      <c r="U1459" s="4" t="s">
        <v>107</v>
      </c>
      <c r="V1459" s="4" t="s">
        <v>103</v>
      </c>
      <c r="W1459" s="4" t="s">
        <v>105</v>
      </c>
      <c r="X1459" s="4" t="s">
        <v>108</v>
      </c>
      <c r="Y1459" s="4">
        <v>864</v>
      </c>
      <c r="Z1459" s="4">
        <v>1235.52</v>
      </c>
    </row>
    <row r="1460" spans="16:26" ht="18" customHeight="1" x14ac:dyDescent="0.3">
      <c r="P1460" s="4" t="s">
        <v>102</v>
      </c>
      <c r="Q1460" s="4">
        <v>2021</v>
      </c>
      <c r="R1460" s="4" t="s">
        <v>41</v>
      </c>
      <c r="S1460" s="4" t="s">
        <v>92</v>
      </c>
      <c r="T1460" s="4" t="s">
        <v>106</v>
      </c>
      <c r="U1460" s="4" t="s">
        <v>107</v>
      </c>
      <c r="V1460" s="4" t="s">
        <v>103</v>
      </c>
      <c r="W1460" s="4" t="s">
        <v>105</v>
      </c>
      <c r="X1460" s="4" t="s">
        <v>108</v>
      </c>
      <c r="Y1460" s="4">
        <v>323</v>
      </c>
      <c r="Z1460" s="4">
        <v>461.89</v>
      </c>
    </row>
    <row r="1461" spans="16:26" ht="18" customHeight="1" x14ac:dyDescent="0.3">
      <c r="P1461" s="4" t="s">
        <v>98</v>
      </c>
      <c r="Q1461" s="4">
        <v>2021</v>
      </c>
      <c r="R1461" s="4" t="s">
        <v>39</v>
      </c>
      <c r="S1461" s="4" t="s">
        <v>92</v>
      </c>
      <c r="T1461" s="4" t="s">
        <v>106</v>
      </c>
      <c r="U1461" s="4" t="s">
        <v>107</v>
      </c>
      <c r="V1461" s="4" t="s">
        <v>103</v>
      </c>
      <c r="W1461" s="4" t="s">
        <v>105</v>
      </c>
      <c r="X1461" s="4" t="s">
        <v>108</v>
      </c>
      <c r="Y1461" s="4">
        <v>338</v>
      </c>
      <c r="Z1461" s="4">
        <v>483.34000000000003</v>
      </c>
    </row>
    <row r="1462" spans="16:26" ht="18" customHeight="1" x14ac:dyDescent="0.3">
      <c r="P1462" s="4" t="s">
        <v>91</v>
      </c>
      <c r="Q1462" s="4">
        <v>2021</v>
      </c>
      <c r="R1462" s="4" t="s">
        <v>39</v>
      </c>
      <c r="S1462" s="4" t="s">
        <v>92</v>
      </c>
      <c r="T1462" s="4" t="s">
        <v>106</v>
      </c>
      <c r="U1462" s="4" t="s">
        <v>107</v>
      </c>
      <c r="V1462" s="4" t="s">
        <v>103</v>
      </c>
      <c r="W1462" s="4" t="s">
        <v>105</v>
      </c>
      <c r="X1462" s="4" t="s">
        <v>108</v>
      </c>
      <c r="Y1462" s="4">
        <v>140</v>
      </c>
      <c r="Z1462" s="4">
        <v>200.2</v>
      </c>
    </row>
    <row r="1463" spans="16:26" ht="18" customHeight="1" x14ac:dyDescent="0.3">
      <c r="P1463" s="4" t="s">
        <v>91</v>
      </c>
      <c r="Q1463" s="4">
        <v>2021</v>
      </c>
      <c r="R1463" s="4" t="s">
        <v>39</v>
      </c>
      <c r="S1463" s="4" t="s">
        <v>92</v>
      </c>
      <c r="T1463" s="4" t="s">
        <v>106</v>
      </c>
      <c r="U1463" s="4" t="s">
        <v>107</v>
      </c>
      <c r="V1463" s="4" t="s">
        <v>103</v>
      </c>
      <c r="W1463" s="4" t="s">
        <v>105</v>
      </c>
      <c r="X1463" s="4" t="s">
        <v>108</v>
      </c>
      <c r="Y1463" s="4">
        <v>308</v>
      </c>
      <c r="Z1463" s="4">
        <v>440.44</v>
      </c>
    </row>
    <row r="1464" spans="16:26" ht="18" customHeight="1" x14ac:dyDescent="0.3">
      <c r="P1464" s="4" t="s">
        <v>91</v>
      </c>
      <c r="Q1464" s="4">
        <v>2021</v>
      </c>
      <c r="R1464" s="4" t="s">
        <v>39</v>
      </c>
      <c r="S1464" s="4" t="s">
        <v>92</v>
      </c>
      <c r="T1464" s="4" t="s">
        <v>106</v>
      </c>
      <c r="U1464" s="4" t="s">
        <v>107</v>
      </c>
      <c r="V1464" s="4" t="s">
        <v>103</v>
      </c>
      <c r="W1464" s="4" t="s">
        <v>105</v>
      </c>
      <c r="X1464" s="4" t="s">
        <v>108</v>
      </c>
      <c r="Y1464" s="4">
        <v>136</v>
      </c>
      <c r="Z1464" s="4">
        <v>194.48</v>
      </c>
    </row>
    <row r="1465" spans="16:26" ht="18" customHeight="1" x14ac:dyDescent="0.3">
      <c r="P1465" s="4" t="s">
        <v>100</v>
      </c>
      <c r="Q1465" s="4">
        <v>2021</v>
      </c>
      <c r="R1465" s="4" t="s">
        <v>39</v>
      </c>
      <c r="S1465" s="4" t="s">
        <v>92</v>
      </c>
      <c r="T1465" s="4" t="s">
        <v>106</v>
      </c>
      <c r="U1465" s="4" t="s">
        <v>107</v>
      </c>
      <c r="V1465" s="4" t="s">
        <v>103</v>
      </c>
      <c r="W1465" s="4" t="s">
        <v>105</v>
      </c>
      <c r="X1465" s="4" t="s">
        <v>108</v>
      </c>
      <c r="Y1465" s="4">
        <v>310</v>
      </c>
      <c r="Z1465" s="4">
        <v>443.3</v>
      </c>
    </row>
    <row r="1466" spans="16:26" ht="18" customHeight="1" x14ac:dyDescent="0.3">
      <c r="P1466" s="4" t="s">
        <v>100</v>
      </c>
      <c r="Q1466" s="4">
        <v>2021</v>
      </c>
      <c r="R1466" s="4" t="s">
        <v>39</v>
      </c>
      <c r="S1466" s="4" t="s">
        <v>92</v>
      </c>
      <c r="T1466" s="4" t="s">
        <v>106</v>
      </c>
      <c r="U1466" s="4" t="s">
        <v>107</v>
      </c>
      <c r="V1466" s="4" t="s">
        <v>103</v>
      </c>
      <c r="W1466" s="4" t="s">
        <v>105</v>
      </c>
      <c r="X1466" s="4" t="s">
        <v>108</v>
      </c>
      <c r="Y1466" s="4">
        <v>824</v>
      </c>
      <c r="Z1466" s="4">
        <v>1178.32</v>
      </c>
    </row>
    <row r="1467" spans="16:26" ht="18" customHeight="1" x14ac:dyDescent="0.3">
      <c r="P1467" s="4" t="s">
        <v>91</v>
      </c>
      <c r="Q1467" s="4">
        <v>2021</v>
      </c>
      <c r="R1467" s="4" t="s">
        <v>39</v>
      </c>
      <c r="S1467" s="4" t="s">
        <v>92</v>
      </c>
      <c r="T1467" s="4" t="s">
        <v>106</v>
      </c>
      <c r="U1467" s="4" t="s">
        <v>107</v>
      </c>
      <c r="V1467" s="4" t="s">
        <v>103</v>
      </c>
      <c r="W1467" s="4" t="s">
        <v>105</v>
      </c>
      <c r="X1467" s="4" t="s">
        <v>108</v>
      </c>
      <c r="Y1467" s="4">
        <v>857</v>
      </c>
      <c r="Z1467" s="4">
        <v>1225.51</v>
      </c>
    </row>
    <row r="1468" spans="16:26" ht="18" customHeight="1" x14ac:dyDescent="0.3">
      <c r="P1468" s="4" t="s">
        <v>98</v>
      </c>
      <c r="Q1468" s="4">
        <v>2021</v>
      </c>
      <c r="R1468" s="4" t="s">
        <v>39</v>
      </c>
      <c r="S1468" s="4" t="s">
        <v>92</v>
      </c>
      <c r="T1468" s="4" t="s">
        <v>106</v>
      </c>
      <c r="U1468" s="4" t="s">
        <v>107</v>
      </c>
      <c r="V1468" s="4" t="s">
        <v>103</v>
      </c>
      <c r="W1468" s="4" t="s">
        <v>105</v>
      </c>
      <c r="X1468" s="4" t="s">
        <v>108</v>
      </c>
      <c r="Y1468" s="4">
        <v>910</v>
      </c>
      <c r="Z1468" s="4">
        <v>1301.3</v>
      </c>
    </row>
    <row r="1469" spans="16:26" ht="18" customHeight="1" x14ac:dyDescent="0.3">
      <c r="P1469" s="4" t="s">
        <v>98</v>
      </c>
      <c r="Q1469" s="4">
        <v>2021</v>
      </c>
      <c r="R1469" s="4" t="s">
        <v>39</v>
      </c>
      <c r="S1469" s="4" t="s">
        <v>92</v>
      </c>
      <c r="T1469" s="4" t="s">
        <v>106</v>
      </c>
      <c r="U1469" s="4" t="s">
        <v>107</v>
      </c>
      <c r="V1469" s="4" t="s">
        <v>103</v>
      </c>
      <c r="W1469" s="4" t="s">
        <v>105</v>
      </c>
      <c r="X1469" s="4" t="s">
        <v>108</v>
      </c>
      <c r="Y1469" s="4">
        <v>863</v>
      </c>
      <c r="Z1469" s="4">
        <v>526.24</v>
      </c>
    </row>
    <row r="1470" spans="16:26" ht="18" customHeight="1" x14ac:dyDescent="0.3">
      <c r="P1470" s="4" t="s">
        <v>100</v>
      </c>
      <c r="Q1470" s="4">
        <v>2021</v>
      </c>
      <c r="R1470" s="4" t="s">
        <v>39</v>
      </c>
      <c r="S1470" s="4" t="s">
        <v>92</v>
      </c>
      <c r="T1470" s="4" t="s">
        <v>106</v>
      </c>
      <c r="U1470" s="4" t="s">
        <v>107</v>
      </c>
      <c r="V1470" s="4" t="s">
        <v>103</v>
      </c>
      <c r="W1470" s="4" t="s">
        <v>105</v>
      </c>
      <c r="X1470" s="4" t="s">
        <v>108</v>
      </c>
      <c r="Y1470" s="4">
        <v>309</v>
      </c>
      <c r="Z1470" s="4">
        <v>441.87</v>
      </c>
    </row>
    <row r="1471" spans="16:26" ht="18" customHeight="1" x14ac:dyDescent="0.3">
      <c r="P1471" s="4" t="s">
        <v>100</v>
      </c>
      <c r="Q1471" s="4">
        <v>2021</v>
      </c>
      <c r="R1471" s="4" t="s">
        <v>39</v>
      </c>
      <c r="S1471" s="4" t="s">
        <v>92</v>
      </c>
      <c r="T1471" s="4" t="s">
        <v>106</v>
      </c>
      <c r="U1471" s="4" t="s">
        <v>107</v>
      </c>
      <c r="V1471" s="4" t="s">
        <v>103</v>
      </c>
      <c r="W1471" s="4" t="s">
        <v>105</v>
      </c>
      <c r="X1471" s="4" t="s">
        <v>108</v>
      </c>
      <c r="Y1471" s="4">
        <v>337</v>
      </c>
      <c r="Z1471" s="4">
        <v>481.90999999999997</v>
      </c>
    </row>
    <row r="1472" spans="16:26" ht="18" customHeight="1" x14ac:dyDescent="0.3">
      <c r="P1472" s="4" t="s">
        <v>101</v>
      </c>
      <c r="Q1472" s="4">
        <v>2021</v>
      </c>
      <c r="R1472" s="4" t="s">
        <v>39</v>
      </c>
      <c r="S1472" s="4" t="s">
        <v>92</v>
      </c>
      <c r="T1472" s="4" t="s">
        <v>106</v>
      </c>
      <c r="U1472" s="4" t="s">
        <v>107</v>
      </c>
      <c r="V1472" s="4" t="s">
        <v>103</v>
      </c>
      <c r="W1472" s="4" t="s">
        <v>105</v>
      </c>
      <c r="X1472" s="4" t="s">
        <v>108</v>
      </c>
      <c r="Y1472" s="4">
        <v>139</v>
      </c>
      <c r="Z1472" s="4">
        <v>198.76999999999998</v>
      </c>
    </row>
    <row r="1473" spans="16:26" ht="18" customHeight="1" x14ac:dyDescent="0.3">
      <c r="P1473" s="4" t="s">
        <v>91</v>
      </c>
      <c r="Q1473" s="4">
        <v>2021</v>
      </c>
      <c r="R1473" s="4" t="s">
        <v>39</v>
      </c>
      <c r="S1473" s="4" t="s">
        <v>92</v>
      </c>
      <c r="T1473" s="4" t="s">
        <v>106</v>
      </c>
      <c r="U1473" s="4" t="s">
        <v>107</v>
      </c>
      <c r="V1473" s="4" t="s">
        <v>103</v>
      </c>
      <c r="W1473" s="4" t="s">
        <v>105</v>
      </c>
      <c r="X1473" s="4" t="s">
        <v>108</v>
      </c>
      <c r="Y1473" s="4">
        <v>833</v>
      </c>
      <c r="Z1473" s="4">
        <v>1191.19</v>
      </c>
    </row>
    <row r="1474" spans="16:26" ht="18" customHeight="1" x14ac:dyDescent="0.3">
      <c r="P1474" s="4" t="s">
        <v>98</v>
      </c>
      <c r="Q1474" s="4">
        <v>2021</v>
      </c>
      <c r="R1474" s="4" t="s">
        <v>39</v>
      </c>
      <c r="S1474" s="4" t="s">
        <v>92</v>
      </c>
      <c r="T1474" s="4" t="s">
        <v>106</v>
      </c>
      <c r="U1474" s="4" t="s">
        <v>107</v>
      </c>
      <c r="V1474" s="4" t="s">
        <v>103</v>
      </c>
      <c r="W1474" s="4" t="s">
        <v>105</v>
      </c>
      <c r="X1474" s="4" t="s">
        <v>108</v>
      </c>
      <c r="Y1474" s="4">
        <v>866</v>
      </c>
      <c r="Z1474" s="4">
        <v>1238.3800000000001</v>
      </c>
    </row>
    <row r="1475" spans="16:26" ht="18" customHeight="1" x14ac:dyDescent="0.3">
      <c r="P1475" s="4" t="s">
        <v>98</v>
      </c>
      <c r="Q1475" s="4">
        <v>2021</v>
      </c>
      <c r="R1475" s="4" t="s">
        <v>39</v>
      </c>
      <c r="S1475" s="4" t="s">
        <v>92</v>
      </c>
      <c r="T1475" s="4" t="s">
        <v>106</v>
      </c>
      <c r="U1475" s="4" t="s">
        <v>107</v>
      </c>
      <c r="V1475" s="4" t="s">
        <v>103</v>
      </c>
      <c r="W1475" s="4" t="s">
        <v>105</v>
      </c>
      <c r="X1475" s="4" t="s">
        <v>108</v>
      </c>
      <c r="Y1475" s="4">
        <v>311</v>
      </c>
      <c r="Z1475" s="4">
        <v>444.73</v>
      </c>
    </row>
    <row r="1476" spans="16:26" ht="18" customHeight="1" x14ac:dyDescent="0.3">
      <c r="P1476" s="4" t="s">
        <v>98</v>
      </c>
      <c r="Q1476" s="4">
        <v>2021</v>
      </c>
      <c r="R1476" s="4" t="s">
        <v>32</v>
      </c>
      <c r="S1476" s="4" t="s">
        <v>104</v>
      </c>
      <c r="T1476" s="4" t="s">
        <v>106</v>
      </c>
      <c r="U1476" s="4" t="s">
        <v>107</v>
      </c>
      <c r="V1476" s="4" t="s">
        <v>103</v>
      </c>
      <c r="W1476" s="4" t="s">
        <v>105</v>
      </c>
      <c r="X1476" s="4" t="s">
        <v>108</v>
      </c>
      <c r="Y1476" s="4">
        <v>350</v>
      </c>
      <c r="Z1476" s="4">
        <v>500.5</v>
      </c>
    </row>
    <row r="1477" spans="16:26" ht="18" customHeight="1" x14ac:dyDescent="0.3">
      <c r="P1477" s="4" t="s">
        <v>91</v>
      </c>
      <c r="Q1477" s="4">
        <v>2021</v>
      </c>
      <c r="R1477" s="4" t="s">
        <v>32</v>
      </c>
      <c r="S1477" s="4" t="s">
        <v>104</v>
      </c>
      <c r="T1477" s="4" t="s">
        <v>106</v>
      </c>
      <c r="U1477" s="4" t="s">
        <v>107</v>
      </c>
      <c r="V1477" s="4" t="s">
        <v>103</v>
      </c>
      <c r="W1477" s="4" t="s">
        <v>105</v>
      </c>
      <c r="X1477" s="4" t="s">
        <v>108</v>
      </c>
      <c r="Y1477" s="4">
        <v>304</v>
      </c>
      <c r="Z1477" s="4">
        <v>434.72</v>
      </c>
    </row>
    <row r="1478" spans="16:26" ht="18" customHeight="1" x14ac:dyDescent="0.3">
      <c r="P1478" s="4" t="s">
        <v>91</v>
      </c>
      <c r="Q1478" s="4">
        <v>2021</v>
      </c>
      <c r="R1478" s="4" t="s">
        <v>32</v>
      </c>
      <c r="S1478" s="4" t="s">
        <v>104</v>
      </c>
      <c r="T1478" s="4" t="s">
        <v>106</v>
      </c>
      <c r="U1478" s="4" t="s">
        <v>107</v>
      </c>
      <c r="V1478" s="4" t="s">
        <v>103</v>
      </c>
      <c r="W1478" s="4" t="s">
        <v>105</v>
      </c>
      <c r="X1478" s="4" t="s">
        <v>108</v>
      </c>
      <c r="Y1478" s="4">
        <v>352</v>
      </c>
      <c r="Z1478" s="4">
        <v>503.36</v>
      </c>
    </row>
    <row r="1479" spans="16:26" ht="18" customHeight="1" x14ac:dyDescent="0.3">
      <c r="P1479" s="4" t="s">
        <v>91</v>
      </c>
      <c r="Q1479" s="4">
        <v>2021</v>
      </c>
      <c r="R1479" s="4" t="s">
        <v>32</v>
      </c>
      <c r="S1479" s="4" t="s">
        <v>104</v>
      </c>
      <c r="T1479" s="4" t="s">
        <v>106</v>
      </c>
      <c r="U1479" s="4" t="s">
        <v>107</v>
      </c>
      <c r="V1479" s="4" t="s">
        <v>103</v>
      </c>
      <c r="W1479" s="4" t="s">
        <v>105</v>
      </c>
      <c r="X1479" s="4" t="s">
        <v>108</v>
      </c>
      <c r="Y1479" s="4">
        <v>829</v>
      </c>
      <c r="Z1479" s="4">
        <v>1185.47</v>
      </c>
    </row>
    <row r="1480" spans="16:26" ht="18" customHeight="1" x14ac:dyDescent="0.3">
      <c r="P1480" s="4" t="s">
        <v>98</v>
      </c>
      <c r="Q1480" s="4">
        <v>2021</v>
      </c>
      <c r="R1480" s="4" t="s">
        <v>32</v>
      </c>
      <c r="S1480" s="4" t="s">
        <v>104</v>
      </c>
      <c r="T1480" s="4" t="s">
        <v>106</v>
      </c>
      <c r="U1480" s="4" t="s">
        <v>107</v>
      </c>
      <c r="V1480" s="4" t="s">
        <v>103</v>
      </c>
      <c r="W1480" s="4" t="s">
        <v>105</v>
      </c>
      <c r="X1480" s="4" t="s">
        <v>108</v>
      </c>
      <c r="Y1480" s="4">
        <v>862</v>
      </c>
      <c r="Z1480" s="4">
        <v>1232.6599999999999</v>
      </c>
    </row>
    <row r="1481" spans="16:26" ht="18" customHeight="1" x14ac:dyDescent="0.3">
      <c r="P1481" s="4" t="s">
        <v>91</v>
      </c>
      <c r="Q1481" s="4">
        <v>2021</v>
      </c>
      <c r="R1481" s="4" t="s">
        <v>32</v>
      </c>
      <c r="S1481" s="4" t="s">
        <v>104</v>
      </c>
      <c r="T1481" s="4" t="s">
        <v>106</v>
      </c>
      <c r="U1481" s="4" t="s">
        <v>107</v>
      </c>
      <c r="V1481" s="4" t="s">
        <v>103</v>
      </c>
      <c r="W1481" s="4" t="s">
        <v>105</v>
      </c>
      <c r="X1481" s="4" t="s">
        <v>108</v>
      </c>
      <c r="Y1481" s="4">
        <v>918</v>
      </c>
      <c r="Z1481" s="4">
        <v>1312.74</v>
      </c>
    </row>
    <row r="1482" spans="16:26" ht="18" customHeight="1" x14ac:dyDescent="0.3">
      <c r="P1482" s="4" t="s">
        <v>91</v>
      </c>
      <c r="Q1482" s="4">
        <v>2021</v>
      </c>
      <c r="R1482" s="4" t="s">
        <v>32</v>
      </c>
      <c r="S1482" s="4" t="s">
        <v>104</v>
      </c>
      <c r="T1482" s="4" t="s">
        <v>106</v>
      </c>
      <c r="U1482" s="4" t="s">
        <v>107</v>
      </c>
      <c r="V1482" s="4" t="s">
        <v>103</v>
      </c>
      <c r="W1482" s="4" t="s">
        <v>105</v>
      </c>
      <c r="X1482" s="4" t="s">
        <v>108</v>
      </c>
      <c r="Y1482" s="4">
        <v>919</v>
      </c>
      <c r="Z1482" s="4">
        <v>1314.17</v>
      </c>
    </row>
    <row r="1483" spans="16:26" ht="18" customHeight="1" x14ac:dyDescent="0.3">
      <c r="P1483" s="4" t="s">
        <v>98</v>
      </c>
      <c r="Q1483" s="4">
        <v>2021</v>
      </c>
      <c r="R1483" s="4" t="s">
        <v>32</v>
      </c>
      <c r="S1483" s="4" t="s">
        <v>104</v>
      </c>
      <c r="T1483" s="4" t="s">
        <v>106</v>
      </c>
      <c r="U1483" s="4" t="s">
        <v>107</v>
      </c>
      <c r="V1483" s="4" t="s">
        <v>103</v>
      </c>
      <c r="W1483" s="4" t="s">
        <v>105</v>
      </c>
      <c r="X1483" s="4" t="s">
        <v>108</v>
      </c>
      <c r="Y1483" s="4">
        <v>920</v>
      </c>
      <c r="Z1483" s="4">
        <v>1315.6</v>
      </c>
    </row>
    <row r="1484" spans="16:26" ht="18" customHeight="1" x14ac:dyDescent="0.3">
      <c r="P1484" s="4" t="s">
        <v>98</v>
      </c>
      <c r="Q1484" s="4">
        <v>2021</v>
      </c>
      <c r="R1484" s="4" t="s">
        <v>32</v>
      </c>
      <c r="S1484" s="4" t="s">
        <v>104</v>
      </c>
      <c r="T1484" s="4" t="s">
        <v>106</v>
      </c>
      <c r="U1484" s="4" t="s">
        <v>107</v>
      </c>
      <c r="V1484" s="4" t="s">
        <v>103</v>
      </c>
      <c r="W1484" s="4" t="s">
        <v>105</v>
      </c>
      <c r="X1484" s="4" t="s">
        <v>108</v>
      </c>
      <c r="Y1484" s="4">
        <v>869</v>
      </c>
      <c r="Z1484" s="4">
        <v>526.24</v>
      </c>
    </row>
    <row r="1485" spans="16:26" ht="18" customHeight="1" x14ac:dyDescent="0.3">
      <c r="P1485" s="4" t="s">
        <v>98</v>
      </c>
      <c r="Q1485" s="4">
        <v>2021</v>
      </c>
      <c r="R1485" s="4" t="s">
        <v>32</v>
      </c>
      <c r="S1485" s="4" t="s">
        <v>104</v>
      </c>
      <c r="T1485" s="4" t="s">
        <v>106</v>
      </c>
      <c r="U1485" s="4" t="s">
        <v>107</v>
      </c>
      <c r="V1485" s="4" t="s">
        <v>103</v>
      </c>
      <c r="W1485" s="4" t="s">
        <v>105</v>
      </c>
      <c r="X1485" s="4" t="s">
        <v>108</v>
      </c>
      <c r="Y1485" s="4">
        <v>351</v>
      </c>
      <c r="Z1485" s="4">
        <v>501.93</v>
      </c>
    </row>
    <row r="1486" spans="16:26" ht="18" customHeight="1" x14ac:dyDescent="0.3">
      <c r="P1486" s="4" t="s">
        <v>91</v>
      </c>
      <c r="Q1486" s="4">
        <v>2021</v>
      </c>
      <c r="R1486" s="4" t="s">
        <v>32</v>
      </c>
      <c r="S1486" s="4" t="s">
        <v>104</v>
      </c>
      <c r="T1486" s="4" t="s">
        <v>106</v>
      </c>
      <c r="U1486" s="4" t="s">
        <v>107</v>
      </c>
      <c r="V1486" s="4" t="s">
        <v>103</v>
      </c>
      <c r="W1486" s="4" t="s">
        <v>105</v>
      </c>
      <c r="X1486" s="4" t="s">
        <v>108</v>
      </c>
      <c r="Y1486" s="4">
        <v>261</v>
      </c>
      <c r="Z1486" s="4">
        <v>373.23</v>
      </c>
    </row>
    <row r="1487" spans="16:26" ht="18" customHeight="1" x14ac:dyDescent="0.3">
      <c r="P1487" s="4" t="s">
        <v>91</v>
      </c>
      <c r="Q1487" s="4">
        <v>2021</v>
      </c>
      <c r="R1487" s="4" t="s">
        <v>32</v>
      </c>
      <c r="S1487" s="4" t="s">
        <v>104</v>
      </c>
      <c r="T1487" s="4" t="s">
        <v>106</v>
      </c>
      <c r="U1487" s="4" t="s">
        <v>107</v>
      </c>
      <c r="V1487" s="4" t="s">
        <v>103</v>
      </c>
      <c r="W1487" s="4" t="s">
        <v>105</v>
      </c>
      <c r="X1487" s="4" t="s">
        <v>108</v>
      </c>
      <c r="Y1487" s="4">
        <v>255</v>
      </c>
      <c r="Z1487" s="4">
        <v>364.65</v>
      </c>
    </row>
    <row r="1488" spans="16:26" ht="18" customHeight="1" x14ac:dyDescent="0.3">
      <c r="P1488" s="4" t="s">
        <v>91</v>
      </c>
      <c r="Q1488" s="4">
        <v>2021</v>
      </c>
      <c r="R1488" s="4" t="s">
        <v>32</v>
      </c>
      <c r="S1488" s="4" t="s">
        <v>104</v>
      </c>
      <c r="T1488" s="4" t="s">
        <v>106</v>
      </c>
      <c r="U1488" s="4" t="s">
        <v>107</v>
      </c>
      <c r="V1488" s="4" t="s">
        <v>103</v>
      </c>
      <c r="W1488" s="4" t="s">
        <v>105</v>
      </c>
      <c r="X1488" s="4" t="s">
        <v>108</v>
      </c>
      <c r="Y1488" s="4">
        <v>307</v>
      </c>
      <c r="Z1488" s="4">
        <v>439.01</v>
      </c>
    </row>
    <row r="1489" spans="16:26" ht="18" customHeight="1" x14ac:dyDescent="0.3">
      <c r="P1489" s="4" t="s">
        <v>91</v>
      </c>
      <c r="Q1489" s="4">
        <v>2021</v>
      </c>
      <c r="R1489" s="4" t="s">
        <v>32</v>
      </c>
      <c r="S1489" s="4" t="s">
        <v>104</v>
      </c>
      <c r="T1489" s="4" t="s">
        <v>106</v>
      </c>
      <c r="U1489" s="4" t="s">
        <v>107</v>
      </c>
      <c r="V1489" s="4" t="s">
        <v>103</v>
      </c>
      <c r="W1489" s="4" t="s">
        <v>105</v>
      </c>
      <c r="X1489" s="4" t="s">
        <v>108</v>
      </c>
      <c r="Y1489" s="4">
        <v>838</v>
      </c>
      <c r="Z1489" s="4">
        <v>1198.3399999999999</v>
      </c>
    </row>
    <row r="1490" spans="16:26" ht="18" customHeight="1" x14ac:dyDescent="0.3">
      <c r="P1490" s="4" t="s">
        <v>98</v>
      </c>
      <c r="Q1490" s="4">
        <v>2021</v>
      </c>
      <c r="R1490" s="4" t="s">
        <v>32</v>
      </c>
      <c r="S1490" s="4" t="s">
        <v>104</v>
      </c>
      <c r="T1490" s="4" t="s">
        <v>106</v>
      </c>
      <c r="U1490" s="4" t="s">
        <v>107</v>
      </c>
      <c r="V1490" s="4" t="s">
        <v>103</v>
      </c>
      <c r="W1490" s="4" t="s">
        <v>105</v>
      </c>
      <c r="X1490" s="4" t="s">
        <v>108</v>
      </c>
      <c r="Y1490" s="4">
        <v>871</v>
      </c>
      <c r="Z1490" s="4">
        <v>1245.53</v>
      </c>
    </row>
    <row r="1491" spans="16:26" ht="18" customHeight="1" x14ac:dyDescent="0.3">
      <c r="P1491" s="4" t="s">
        <v>98</v>
      </c>
      <c r="Q1491" s="4">
        <v>2021</v>
      </c>
      <c r="R1491" s="4" t="s">
        <v>34</v>
      </c>
      <c r="S1491" s="4" t="s">
        <v>104</v>
      </c>
      <c r="T1491" s="4" t="s">
        <v>106</v>
      </c>
      <c r="U1491" s="4" t="s">
        <v>107</v>
      </c>
      <c r="V1491" s="4" t="s">
        <v>103</v>
      </c>
      <c r="W1491" s="4" t="s">
        <v>105</v>
      </c>
      <c r="X1491" s="4" t="s">
        <v>108</v>
      </c>
      <c r="Y1491" s="4">
        <v>308</v>
      </c>
      <c r="Z1491" s="4">
        <v>440.44</v>
      </c>
    </row>
    <row r="1492" spans="16:26" ht="18" customHeight="1" x14ac:dyDescent="0.3">
      <c r="P1492" s="4" t="s">
        <v>102</v>
      </c>
      <c r="Q1492" s="4">
        <v>2021</v>
      </c>
      <c r="R1492" s="4" t="s">
        <v>34</v>
      </c>
      <c r="S1492" s="4" t="s">
        <v>104</v>
      </c>
      <c r="T1492" s="4" t="s">
        <v>106</v>
      </c>
      <c r="U1492" s="4" t="s">
        <v>107</v>
      </c>
      <c r="V1492" s="4" t="s">
        <v>103</v>
      </c>
      <c r="W1492" s="4" t="s">
        <v>105</v>
      </c>
      <c r="X1492" s="4" t="s">
        <v>108</v>
      </c>
      <c r="Y1492" s="4">
        <v>356</v>
      </c>
      <c r="Z1492" s="4">
        <v>509.08</v>
      </c>
    </row>
    <row r="1493" spans="16:26" ht="18" customHeight="1" x14ac:dyDescent="0.3">
      <c r="P1493" s="4" t="s">
        <v>98</v>
      </c>
      <c r="Q1493" s="4">
        <v>2021</v>
      </c>
      <c r="R1493" s="4" t="s">
        <v>34</v>
      </c>
      <c r="S1493" s="4" t="s">
        <v>104</v>
      </c>
      <c r="T1493" s="4" t="s">
        <v>106</v>
      </c>
      <c r="U1493" s="4" t="s">
        <v>107</v>
      </c>
      <c r="V1493" s="4" t="s">
        <v>103</v>
      </c>
      <c r="W1493" s="4" t="s">
        <v>105</v>
      </c>
      <c r="X1493" s="4" t="s">
        <v>108</v>
      </c>
      <c r="Y1493" s="4">
        <v>310</v>
      </c>
      <c r="Z1493" s="4">
        <v>443.3</v>
      </c>
    </row>
    <row r="1494" spans="16:26" ht="18" customHeight="1" x14ac:dyDescent="0.3">
      <c r="P1494" s="4" t="s">
        <v>91</v>
      </c>
      <c r="Q1494" s="4">
        <v>2021</v>
      </c>
      <c r="R1494" s="4" t="s">
        <v>34</v>
      </c>
      <c r="S1494" s="4" t="s">
        <v>104</v>
      </c>
      <c r="T1494" s="4" t="s">
        <v>106</v>
      </c>
      <c r="U1494" s="4" t="s">
        <v>107</v>
      </c>
      <c r="V1494" s="4" t="s">
        <v>103</v>
      </c>
      <c r="W1494" s="4" t="s">
        <v>105</v>
      </c>
      <c r="X1494" s="4" t="s">
        <v>108</v>
      </c>
      <c r="Y1494" s="4">
        <v>358</v>
      </c>
      <c r="Z1494" s="4">
        <v>511.94</v>
      </c>
    </row>
    <row r="1495" spans="16:26" ht="18" customHeight="1" x14ac:dyDescent="0.3">
      <c r="P1495" s="4" t="s">
        <v>91</v>
      </c>
      <c r="Q1495" s="4">
        <v>2021</v>
      </c>
      <c r="R1495" s="4" t="s">
        <v>34</v>
      </c>
      <c r="S1495" s="4" t="s">
        <v>104</v>
      </c>
      <c r="T1495" s="4" t="s">
        <v>106</v>
      </c>
      <c r="U1495" s="4" t="s">
        <v>107</v>
      </c>
      <c r="V1495" s="4" t="s">
        <v>103</v>
      </c>
      <c r="W1495" s="4" t="s">
        <v>105</v>
      </c>
      <c r="X1495" s="4" t="s">
        <v>108</v>
      </c>
      <c r="Y1495" s="4">
        <v>828</v>
      </c>
      <c r="Z1495" s="4">
        <v>1184.04</v>
      </c>
    </row>
    <row r="1496" spans="16:26" ht="18" customHeight="1" x14ac:dyDescent="0.3">
      <c r="P1496" s="4" t="s">
        <v>101</v>
      </c>
      <c r="Q1496" s="4">
        <v>2021</v>
      </c>
      <c r="R1496" s="4" t="s">
        <v>34</v>
      </c>
      <c r="S1496" s="4" t="s">
        <v>104</v>
      </c>
      <c r="T1496" s="4" t="s">
        <v>106</v>
      </c>
      <c r="U1496" s="4" t="s">
        <v>107</v>
      </c>
      <c r="V1496" s="4" t="s">
        <v>103</v>
      </c>
      <c r="W1496" s="4" t="s">
        <v>105</v>
      </c>
      <c r="X1496" s="4" t="s">
        <v>108</v>
      </c>
      <c r="Y1496" s="4">
        <v>915</v>
      </c>
      <c r="Z1496" s="4">
        <v>1308.45</v>
      </c>
    </row>
    <row r="1497" spans="16:26" ht="18" customHeight="1" x14ac:dyDescent="0.3">
      <c r="P1497" s="4" t="s">
        <v>98</v>
      </c>
      <c r="Q1497" s="4">
        <v>2021</v>
      </c>
      <c r="R1497" s="4" t="s">
        <v>34</v>
      </c>
      <c r="S1497" s="4" t="s">
        <v>104</v>
      </c>
      <c r="T1497" s="4" t="s">
        <v>106</v>
      </c>
      <c r="U1497" s="4" t="s">
        <v>107</v>
      </c>
      <c r="V1497" s="4" t="s">
        <v>103</v>
      </c>
      <c r="W1497" s="4" t="s">
        <v>105</v>
      </c>
      <c r="X1497" s="4" t="s">
        <v>108</v>
      </c>
      <c r="Y1497" s="4">
        <v>916</v>
      </c>
      <c r="Z1497" s="4">
        <v>1309.8800000000001</v>
      </c>
    </row>
    <row r="1498" spans="16:26" ht="18" customHeight="1" x14ac:dyDescent="0.3">
      <c r="P1498" s="4" t="s">
        <v>98</v>
      </c>
      <c r="Q1498" s="4">
        <v>2021</v>
      </c>
      <c r="R1498" s="4" t="s">
        <v>34</v>
      </c>
      <c r="S1498" s="4" t="s">
        <v>104</v>
      </c>
      <c r="T1498" s="4" t="s">
        <v>106</v>
      </c>
      <c r="U1498" s="4" t="s">
        <v>107</v>
      </c>
      <c r="V1498" s="4" t="s">
        <v>103</v>
      </c>
      <c r="W1498" s="4" t="s">
        <v>105</v>
      </c>
      <c r="X1498" s="4" t="s">
        <v>108</v>
      </c>
      <c r="Y1498" s="4">
        <v>917</v>
      </c>
      <c r="Z1498" s="4">
        <v>1311.31</v>
      </c>
    </row>
    <row r="1499" spans="16:26" ht="18" customHeight="1" x14ac:dyDescent="0.3">
      <c r="P1499" s="4" t="s">
        <v>98</v>
      </c>
      <c r="Q1499" s="4">
        <v>2021</v>
      </c>
      <c r="R1499" s="4" t="s">
        <v>34</v>
      </c>
      <c r="S1499" s="4" t="s">
        <v>104</v>
      </c>
      <c r="T1499" s="4" t="s">
        <v>106</v>
      </c>
      <c r="U1499" s="4" t="s">
        <v>107</v>
      </c>
      <c r="V1499" s="4" t="s">
        <v>103</v>
      </c>
      <c r="W1499" s="4" t="s">
        <v>105</v>
      </c>
      <c r="X1499" s="4" t="s">
        <v>108</v>
      </c>
      <c r="Y1499" s="4">
        <v>868</v>
      </c>
      <c r="Z1499" s="4">
        <v>526.24</v>
      </c>
    </row>
    <row r="1500" spans="16:26" ht="18" customHeight="1" x14ac:dyDescent="0.3">
      <c r="P1500" s="4" t="s">
        <v>100</v>
      </c>
      <c r="Q1500" s="4">
        <v>2021</v>
      </c>
      <c r="R1500" s="4" t="s">
        <v>34</v>
      </c>
      <c r="S1500" s="4" t="s">
        <v>104</v>
      </c>
      <c r="T1500" s="4" t="s">
        <v>106</v>
      </c>
      <c r="U1500" s="4" t="s">
        <v>107</v>
      </c>
      <c r="V1500" s="4" t="s">
        <v>103</v>
      </c>
      <c r="W1500" s="4" t="s">
        <v>105</v>
      </c>
      <c r="X1500" s="4" t="s">
        <v>108</v>
      </c>
      <c r="Y1500" s="4">
        <v>357</v>
      </c>
      <c r="Z1500" s="4">
        <v>526.24</v>
      </c>
    </row>
    <row r="1501" spans="16:26" ht="18" customHeight="1" x14ac:dyDescent="0.3">
      <c r="P1501" s="4" t="s">
        <v>91</v>
      </c>
      <c r="Q1501" s="4">
        <v>2021</v>
      </c>
      <c r="R1501" s="4" t="s">
        <v>34</v>
      </c>
      <c r="S1501" s="4" t="s">
        <v>104</v>
      </c>
      <c r="T1501" s="4" t="s">
        <v>106</v>
      </c>
      <c r="U1501" s="4" t="s">
        <v>107</v>
      </c>
      <c r="V1501" s="4" t="s">
        <v>103</v>
      </c>
      <c r="W1501" s="4" t="s">
        <v>105</v>
      </c>
      <c r="X1501" s="4" t="s">
        <v>108</v>
      </c>
      <c r="Y1501" s="4">
        <v>279</v>
      </c>
      <c r="Z1501" s="4">
        <v>398.97</v>
      </c>
    </row>
    <row r="1502" spans="16:26" ht="18" customHeight="1" x14ac:dyDescent="0.3">
      <c r="P1502" s="4" t="s">
        <v>98</v>
      </c>
      <c r="Q1502" s="4">
        <v>2021</v>
      </c>
      <c r="R1502" s="4" t="s">
        <v>34</v>
      </c>
      <c r="S1502" s="4" t="s">
        <v>104</v>
      </c>
      <c r="T1502" s="4" t="s">
        <v>106</v>
      </c>
      <c r="U1502" s="4" t="s">
        <v>107</v>
      </c>
      <c r="V1502" s="4" t="s">
        <v>103</v>
      </c>
      <c r="W1502" s="4" t="s">
        <v>105</v>
      </c>
      <c r="X1502" s="4" t="s">
        <v>108</v>
      </c>
      <c r="Y1502" s="4">
        <v>273</v>
      </c>
      <c r="Z1502" s="4">
        <v>390.39</v>
      </c>
    </row>
    <row r="1503" spans="16:26" ht="18" customHeight="1" x14ac:dyDescent="0.3">
      <c r="P1503" s="4" t="s">
        <v>98</v>
      </c>
      <c r="Q1503" s="4">
        <v>2021</v>
      </c>
      <c r="R1503" s="4" t="s">
        <v>34</v>
      </c>
      <c r="S1503" s="4" t="s">
        <v>104</v>
      </c>
      <c r="T1503" s="4" t="s">
        <v>106</v>
      </c>
      <c r="U1503" s="4" t="s">
        <v>107</v>
      </c>
      <c r="V1503" s="4" t="s">
        <v>103</v>
      </c>
      <c r="W1503" s="4" t="s">
        <v>105</v>
      </c>
      <c r="X1503" s="4" t="s">
        <v>108</v>
      </c>
      <c r="Y1503" s="4">
        <v>267</v>
      </c>
      <c r="Z1503" s="4">
        <v>381.81</v>
      </c>
    </row>
    <row r="1504" spans="16:26" ht="18" customHeight="1" x14ac:dyDescent="0.3">
      <c r="P1504" s="4" t="s">
        <v>101</v>
      </c>
      <c r="Q1504" s="4">
        <v>2021</v>
      </c>
      <c r="R1504" s="4" t="s">
        <v>34</v>
      </c>
      <c r="S1504" s="4" t="s">
        <v>104</v>
      </c>
      <c r="T1504" s="4" t="s">
        <v>106</v>
      </c>
      <c r="U1504" s="4" t="s">
        <v>107</v>
      </c>
      <c r="V1504" s="4" t="s">
        <v>103</v>
      </c>
      <c r="W1504" s="4" t="s">
        <v>105</v>
      </c>
      <c r="X1504" s="4" t="s">
        <v>108</v>
      </c>
      <c r="Y1504" s="4">
        <v>313</v>
      </c>
      <c r="Z1504" s="4">
        <v>447.59000000000003</v>
      </c>
    </row>
    <row r="1505" spans="16:26" ht="18" customHeight="1" x14ac:dyDescent="0.3">
      <c r="P1505" s="4" t="s">
        <v>91</v>
      </c>
      <c r="Q1505" s="4">
        <v>2021</v>
      </c>
      <c r="R1505" s="4" t="s">
        <v>34</v>
      </c>
      <c r="S1505" s="4" t="s">
        <v>104</v>
      </c>
      <c r="T1505" s="4" t="s">
        <v>106</v>
      </c>
      <c r="U1505" s="4" t="s">
        <v>107</v>
      </c>
      <c r="V1505" s="4" t="s">
        <v>103</v>
      </c>
      <c r="W1505" s="4" t="s">
        <v>105</v>
      </c>
      <c r="X1505" s="4" t="s">
        <v>108</v>
      </c>
      <c r="Y1505" s="4">
        <v>355</v>
      </c>
      <c r="Z1505" s="4">
        <v>507.65</v>
      </c>
    </row>
    <row r="1506" spans="16:26" ht="18" customHeight="1" x14ac:dyDescent="0.3">
      <c r="P1506" s="4" t="s">
        <v>98</v>
      </c>
      <c r="Q1506" s="4">
        <v>2021</v>
      </c>
      <c r="R1506" s="4" t="s">
        <v>34</v>
      </c>
      <c r="S1506" s="4" t="s">
        <v>104</v>
      </c>
      <c r="T1506" s="4" t="s">
        <v>106</v>
      </c>
      <c r="U1506" s="4" t="s">
        <v>107</v>
      </c>
      <c r="V1506" s="4" t="s">
        <v>103</v>
      </c>
      <c r="W1506" s="4" t="s">
        <v>105</v>
      </c>
      <c r="X1506" s="4" t="s">
        <v>108</v>
      </c>
      <c r="Y1506" s="4">
        <v>837</v>
      </c>
      <c r="Z1506" s="4">
        <v>1196.9099999999999</v>
      </c>
    </row>
    <row r="1507" spans="16:26" ht="18" customHeight="1" x14ac:dyDescent="0.3">
      <c r="P1507" s="4" t="s">
        <v>98</v>
      </c>
      <c r="Q1507" s="4">
        <v>2021</v>
      </c>
      <c r="R1507" s="4" t="s">
        <v>34</v>
      </c>
      <c r="S1507" s="4" t="s">
        <v>104</v>
      </c>
      <c r="T1507" s="4" t="s">
        <v>106</v>
      </c>
      <c r="U1507" s="4" t="s">
        <v>107</v>
      </c>
      <c r="V1507" s="4" t="s">
        <v>103</v>
      </c>
      <c r="W1507" s="4" t="s">
        <v>105</v>
      </c>
      <c r="X1507" s="4" t="s">
        <v>108</v>
      </c>
      <c r="Y1507" s="4">
        <v>870</v>
      </c>
      <c r="Z1507" s="4">
        <v>1244.0999999999999</v>
      </c>
    </row>
    <row r="1508" spans="16:26" ht="18" customHeight="1" x14ac:dyDescent="0.3">
      <c r="P1508" s="4" t="s">
        <v>91</v>
      </c>
      <c r="Q1508" s="4">
        <v>2021</v>
      </c>
      <c r="R1508" s="4" t="s">
        <v>35</v>
      </c>
      <c r="S1508" s="4" t="s">
        <v>104</v>
      </c>
      <c r="T1508" s="4" t="s">
        <v>106</v>
      </c>
      <c r="U1508" s="4" t="s">
        <v>107</v>
      </c>
      <c r="V1508" s="4" t="s">
        <v>103</v>
      </c>
      <c r="W1508" s="4" t="s">
        <v>105</v>
      </c>
      <c r="X1508" s="4" t="s">
        <v>108</v>
      </c>
      <c r="Y1508" s="4">
        <v>314</v>
      </c>
      <c r="Z1508" s="4">
        <v>449.02</v>
      </c>
    </row>
    <row r="1509" spans="16:26" ht="18" customHeight="1" x14ac:dyDescent="0.3">
      <c r="P1509" s="4" t="s">
        <v>100</v>
      </c>
      <c r="Q1509" s="4">
        <v>2021</v>
      </c>
      <c r="R1509" s="4" t="s">
        <v>35</v>
      </c>
      <c r="S1509" s="4" t="s">
        <v>104</v>
      </c>
      <c r="T1509" s="4" t="s">
        <v>106</v>
      </c>
      <c r="U1509" s="4" t="s">
        <v>107</v>
      </c>
      <c r="V1509" s="4" t="s">
        <v>103</v>
      </c>
      <c r="W1509" s="4" t="s">
        <v>105</v>
      </c>
      <c r="X1509" s="4" t="s">
        <v>108</v>
      </c>
      <c r="Y1509" s="4">
        <v>362</v>
      </c>
      <c r="Z1509" s="4">
        <v>517.66</v>
      </c>
    </row>
    <row r="1510" spans="16:26" ht="18" customHeight="1" x14ac:dyDescent="0.3">
      <c r="P1510" s="4" t="s">
        <v>91</v>
      </c>
      <c r="Q1510" s="4">
        <v>2021</v>
      </c>
      <c r="R1510" s="4" t="s">
        <v>35</v>
      </c>
      <c r="S1510" s="4" t="s">
        <v>104</v>
      </c>
      <c r="T1510" s="4" t="s">
        <v>106</v>
      </c>
      <c r="U1510" s="4" t="s">
        <v>107</v>
      </c>
      <c r="V1510" s="4" t="s">
        <v>103</v>
      </c>
      <c r="W1510" s="4" t="s">
        <v>105</v>
      </c>
      <c r="X1510" s="4" t="s">
        <v>108</v>
      </c>
      <c r="Y1510" s="4">
        <v>290</v>
      </c>
      <c r="Z1510" s="4">
        <v>414.7</v>
      </c>
    </row>
    <row r="1511" spans="16:26" ht="18" customHeight="1" x14ac:dyDescent="0.3">
      <c r="P1511" s="4" t="s">
        <v>91</v>
      </c>
      <c r="Q1511" s="4">
        <v>2021</v>
      </c>
      <c r="R1511" s="4" t="s">
        <v>35</v>
      </c>
      <c r="S1511" s="4" t="s">
        <v>104</v>
      </c>
      <c r="T1511" s="4" t="s">
        <v>106</v>
      </c>
      <c r="U1511" s="4" t="s">
        <v>107</v>
      </c>
      <c r="V1511" s="4" t="s">
        <v>103</v>
      </c>
      <c r="W1511" s="4" t="s">
        <v>105</v>
      </c>
      <c r="X1511" s="4" t="s">
        <v>108</v>
      </c>
      <c r="Y1511" s="4">
        <v>316</v>
      </c>
      <c r="Z1511" s="4">
        <v>451.88</v>
      </c>
    </row>
    <row r="1512" spans="16:26" ht="18" customHeight="1" x14ac:dyDescent="0.3">
      <c r="P1512" s="4" t="s">
        <v>98</v>
      </c>
      <c r="Q1512" s="4">
        <v>2021</v>
      </c>
      <c r="R1512" s="4" t="s">
        <v>35</v>
      </c>
      <c r="S1512" s="4" t="s">
        <v>104</v>
      </c>
      <c r="T1512" s="4" t="s">
        <v>106</v>
      </c>
      <c r="U1512" s="4" t="s">
        <v>107</v>
      </c>
      <c r="V1512" s="4" t="s">
        <v>103</v>
      </c>
      <c r="W1512" s="4" t="s">
        <v>105</v>
      </c>
      <c r="X1512" s="4" t="s">
        <v>108</v>
      </c>
      <c r="Y1512" s="4">
        <v>364</v>
      </c>
      <c r="Z1512" s="4">
        <v>520.52</v>
      </c>
    </row>
    <row r="1513" spans="16:26" ht="18" customHeight="1" x14ac:dyDescent="0.3">
      <c r="P1513" s="4" t="s">
        <v>98</v>
      </c>
      <c r="Q1513" s="4">
        <v>2021</v>
      </c>
      <c r="R1513" s="4" t="s">
        <v>35</v>
      </c>
      <c r="S1513" s="4" t="s">
        <v>104</v>
      </c>
      <c r="T1513" s="4" t="s">
        <v>106</v>
      </c>
      <c r="U1513" s="4" t="s">
        <v>107</v>
      </c>
      <c r="V1513" s="4" t="s">
        <v>103</v>
      </c>
      <c r="W1513" s="4" t="s">
        <v>105</v>
      </c>
      <c r="X1513" s="4" t="s">
        <v>108</v>
      </c>
      <c r="Y1513" s="4">
        <v>827</v>
      </c>
      <c r="Z1513" s="4">
        <v>1182.6100000000001</v>
      </c>
    </row>
    <row r="1514" spans="16:26" ht="18" customHeight="1" x14ac:dyDescent="0.3">
      <c r="P1514" s="4" t="s">
        <v>91</v>
      </c>
      <c r="Q1514" s="4">
        <v>2021</v>
      </c>
      <c r="R1514" s="4" t="s">
        <v>35</v>
      </c>
      <c r="S1514" s="4" t="s">
        <v>104</v>
      </c>
      <c r="T1514" s="4" t="s">
        <v>106</v>
      </c>
      <c r="U1514" s="4" t="s">
        <v>107</v>
      </c>
      <c r="V1514" s="4" t="s">
        <v>103</v>
      </c>
      <c r="W1514" s="4" t="s">
        <v>105</v>
      </c>
      <c r="X1514" s="4" t="s">
        <v>108</v>
      </c>
      <c r="Y1514" s="4">
        <v>861</v>
      </c>
      <c r="Z1514" s="4">
        <v>1231.23</v>
      </c>
    </row>
    <row r="1515" spans="16:26" ht="18" customHeight="1" x14ac:dyDescent="0.3">
      <c r="P1515" s="4" t="s">
        <v>91</v>
      </c>
      <c r="Q1515" s="4">
        <v>2021</v>
      </c>
      <c r="R1515" s="4" t="s">
        <v>35</v>
      </c>
      <c r="S1515" s="4" t="s">
        <v>104</v>
      </c>
      <c r="T1515" s="4" t="s">
        <v>106</v>
      </c>
      <c r="U1515" s="4" t="s">
        <v>107</v>
      </c>
      <c r="V1515" s="4" t="s">
        <v>103</v>
      </c>
      <c r="W1515" s="4" t="s">
        <v>105</v>
      </c>
      <c r="X1515" s="4" t="s">
        <v>108</v>
      </c>
      <c r="Y1515" s="4">
        <v>914</v>
      </c>
      <c r="Z1515" s="4">
        <v>1307.02</v>
      </c>
    </row>
    <row r="1516" spans="16:26" ht="18" customHeight="1" x14ac:dyDescent="0.3">
      <c r="P1516" s="4" t="s">
        <v>91</v>
      </c>
      <c r="Q1516" s="4">
        <v>2021</v>
      </c>
      <c r="R1516" s="4" t="s">
        <v>35</v>
      </c>
      <c r="S1516" s="4" t="s">
        <v>104</v>
      </c>
      <c r="T1516" s="4" t="s">
        <v>106</v>
      </c>
      <c r="U1516" s="4" t="s">
        <v>107</v>
      </c>
      <c r="V1516" s="4" t="s">
        <v>103</v>
      </c>
      <c r="W1516" s="4" t="s">
        <v>105</v>
      </c>
      <c r="X1516" s="4" t="s">
        <v>108</v>
      </c>
      <c r="Y1516" s="4">
        <v>867</v>
      </c>
      <c r="Z1516" s="4">
        <v>526.24</v>
      </c>
    </row>
    <row r="1517" spans="16:26" ht="18" customHeight="1" x14ac:dyDescent="0.3">
      <c r="P1517" s="4" t="s">
        <v>98</v>
      </c>
      <c r="Q1517" s="4">
        <v>2021</v>
      </c>
      <c r="R1517" s="4" t="s">
        <v>35</v>
      </c>
      <c r="S1517" s="4" t="s">
        <v>104</v>
      </c>
      <c r="T1517" s="4" t="s">
        <v>106</v>
      </c>
      <c r="U1517" s="4" t="s">
        <v>107</v>
      </c>
      <c r="V1517" s="4" t="s">
        <v>103</v>
      </c>
      <c r="W1517" s="4" t="s">
        <v>105</v>
      </c>
      <c r="X1517" s="4" t="s">
        <v>108</v>
      </c>
      <c r="Y1517" s="4">
        <v>363</v>
      </c>
      <c r="Z1517" s="4">
        <v>526.24</v>
      </c>
    </row>
    <row r="1518" spans="16:26" ht="18" customHeight="1" x14ac:dyDescent="0.3">
      <c r="P1518" s="4" t="s">
        <v>98</v>
      </c>
      <c r="Q1518" s="4">
        <v>2021</v>
      </c>
      <c r="R1518" s="4" t="s">
        <v>35</v>
      </c>
      <c r="S1518" s="4" t="s">
        <v>104</v>
      </c>
      <c r="T1518" s="4" t="s">
        <v>106</v>
      </c>
      <c r="U1518" s="4" t="s">
        <v>107</v>
      </c>
      <c r="V1518" s="4" t="s">
        <v>103</v>
      </c>
      <c r="W1518" s="4" t="s">
        <v>105</v>
      </c>
      <c r="X1518" s="4" t="s">
        <v>108</v>
      </c>
      <c r="Y1518" s="4">
        <v>291</v>
      </c>
      <c r="Z1518" s="4">
        <v>416.13</v>
      </c>
    </row>
    <row r="1519" spans="16:26" ht="18" customHeight="1" x14ac:dyDescent="0.3">
      <c r="P1519" s="4" t="s">
        <v>91</v>
      </c>
      <c r="Q1519" s="4">
        <v>2021</v>
      </c>
      <c r="R1519" s="4" t="s">
        <v>35</v>
      </c>
      <c r="S1519" s="4" t="s">
        <v>104</v>
      </c>
      <c r="T1519" s="4" t="s">
        <v>106</v>
      </c>
      <c r="U1519" s="4" t="s">
        <v>107</v>
      </c>
      <c r="V1519" s="4" t="s">
        <v>103</v>
      </c>
      <c r="W1519" s="4" t="s">
        <v>105</v>
      </c>
      <c r="X1519" s="4" t="s">
        <v>108</v>
      </c>
      <c r="Y1519" s="4">
        <v>285</v>
      </c>
      <c r="Z1519" s="4">
        <v>407.55</v>
      </c>
    </row>
    <row r="1520" spans="16:26" ht="18" customHeight="1" x14ac:dyDescent="0.3">
      <c r="P1520" s="4" t="s">
        <v>91</v>
      </c>
      <c r="Q1520" s="4">
        <v>2021</v>
      </c>
      <c r="R1520" s="4" t="s">
        <v>35</v>
      </c>
      <c r="S1520" s="4" t="s">
        <v>104</v>
      </c>
      <c r="T1520" s="4" t="s">
        <v>106</v>
      </c>
      <c r="U1520" s="4" t="s">
        <v>107</v>
      </c>
      <c r="V1520" s="4" t="s">
        <v>103</v>
      </c>
      <c r="W1520" s="4" t="s">
        <v>105</v>
      </c>
      <c r="X1520" s="4" t="s">
        <v>108</v>
      </c>
      <c r="Y1520" s="4">
        <v>361</v>
      </c>
      <c r="Z1520" s="4">
        <v>516.23</v>
      </c>
    </row>
    <row r="1521" spans="16:26" ht="18" customHeight="1" x14ac:dyDescent="0.3">
      <c r="P1521" s="4" t="s">
        <v>91</v>
      </c>
      <c r="Q1521" s="4">
        <v>2021</v>
      </c>
      <c r="R1521" s="4" t="s">
        <v>35</v>
      </c>
      <c r="S1521" s="4" t="s">
        <v>104</v>
      </c>
      <c r="T1521" s="4" t="s">
        <v>106</v>
      </c>
      <c r="U1521" s="4" t="s">
        <v>107</v>
      </c>
      <c r="V1521" s="4" t="s">
        <v>103</v>
      </c>
      <c r="W1521" s="4" t="s">
        <v>105</v>
      </c>
      <c r="X1521" s="4" t="s">
        <v>108</v>
      </c>
      <c r="Y1521" s="4">
        <v>289</v>
      </c>
      <c r="Z1521" s="4">
        <v>413.27</v>
      </c>
    </row>
    <row r="1522" spans="16:26" ht="18" customHeight="1" x14ac:dyDescent="0.3">
      <c r="P1522" s="4" t="s">
        <v>91</v>
      </c>
      <c r="Q1522" s="4">
        <v>2021</v>
      </c>
      <c r="R1522" s="4" t="s">
        <v>35</v>
      </c>
      <c r="S1522" s="4" t="s">
        <v>104</v>
      </c>
      <c r="T1522" s="4" t="s">
        <v>106</v>
      </c>
      <c r="U1522" s="4" t="s">
        <v>107</v>
      </c>
      <c r="V1522" s="4" t="s">
        <v>103</v>
      </c>
      <c r="W1522" s="4" t="s">
        <v>105</v>
      </c>
      <c r="X1522" s="4" t="s">
        <v>108</v>
      </c>
      <c r="Y1522" s="4">
        <v>836</v>
      </c>
      <c r="Z1522" s="4">
        <v>1195.48</v>
      </c>
    </row>
    <row r="1523" spans="16:26" ht="18" customHeight="1" x14ac:dyDescent="0.3">
      <c r="P1523" s="4" t="s">
        <v>91</v>
      </c>
      <c r="Q1523" s="4">
        <v>2021</v>
      </c>
      <c r="R1523" s="4" t="s">
        <v>35</v>
      </c>
      <c r="S1523" s="4" t="s">
        <v>104</v>
      </c>
      <c r="T1523" s="4" t="s">
        <v>106</v>
      </c>
      <c r="U1523" s="4" t="s">
        <v>107</v>
      </c>
      <c r="V1523" s="4" t="s">
        <v>103</v>
      </c>
      <c r="W1523" s="4" t="s">
        <v>105</v>
      </c>
      <c r="X1523" s="4" t="s">
        <v>108</v>
      </c>
      <c r="Y1523" s="4">
        <v>869</v>
      </c>
      <c r="Z1523" s="4">
        <v>1242.67</v>
      </c>
    </row>
    <row r="1524" spans="16:26" ht="18" customHeight="1" x14ac:dyDescent="0.3">
      <c r="P1524" s="4" t="s">
        <v>100</v>
      </c>
      <c r="Q1524" s="4">
        <v>2021</v>
      </c>
      <c r="R1524" s="4" t="s">
        <v>36</v>
      </c>
      <c r="S1524" s="4" t="s">
        <v>92</v>
      </c>
      <c r="T1524" s="4" t="s">
        <v>106</v>
      </c>
      <c r="U1524" s="4" t="s">
        <v>107</v>
      </c>
      <c r="V1524" s="4" t="s">
        <v>95</v>
      </c>
      <c r="W1524" s="4" t="s">
        <v>105</v>
      </c>
      <c r="X1524" s="4" t="s">
        <v>97</v>
      </c>
      <c r="Y1524" s="4">
        <v>340</v>
      </c>
      <c r="Z1524" s="4">
        <v>486.2</v>
      </c>
    </row>
    <row r="1525" spans="16:26" ht="18" customHeight="1" x14ac:dyDescent="0.3">
      <c r="P1525" s="4" t="s">
        <v>98</v>
      </c>
      <c r="Q1525" s="4">
        <v>2021</v>
      </c>
      <c r="R1525" s="4" t="s">
        <v>36</v>
      </c>
      <c r="S1525" s="4" t="s">
        <v>92</v>
      </c>
      <c r="T1525" s="4" t="s">
        <v>106</v>
      </c>
      <c r="U1525" s="4" t="s">
        <v>107</v>
      </c>
      <c r="V1525" s="4" t="s">
        <v>95</v>
      </c>
      <c r="W1525" s="4" t="s">
        <v>105</v>
      </c>
      <c r="X1525" s="4" t="s">
        <v>97</v>
      </c>
      <c r="Y1525" s="4">
        <v>334</v>
      </c>
      <c r="Z1525" s="4">
        <v>477.62</v>
      </c>
    </row>
    <row r="1526" spans="16:26" ht="18" customHeight="1" x14ac:dyDescent="0.3">
      <c r="P1526" s="4" t="s">
        <v>98</v>
      </c>
      <c r="Q1526" s="4">
        <v>2021</v>
      </c>
      <c r="R1526" s="4" t="s">
        <v>36</v>
      </c>
      <c r="S1526" s="4" t="s">
        <v>92</v>
      </c>
      <c r="T1526" s="4" t="s">
        <v>106</v>
      </c>
      <c r="U1526" s="4" t="s">
        <v>107</v>
      </c>
      <c r="V1526" s="4" t="s">
        <v>95</v>
      </c>
      <c r="W1526" s="4" t="s">
        <v>105</v>
      </c>
      <c r="X1526" s="4" t="s">
        <v>97</v>
      </c>
      <c r="Y1526" s="4">
        <v>337</v>
      </c>
      <c r="Z1526" s="4">
        <v>481.90999999999997</v>
      </c>
    </row>
    <row r="1527" spans="16:26" ht="18" customHeight="1" x14ac:dyDescent="0.3">
      <c r="P1527" s="4" t="s">
        <v>100</v>
      </c>
      <c r="Q1527" s="4">
        <v>2021</v>
      </c>
      <c r="R1527" s="4" t="s">
        <v>36</v>
      </c>
      <c r="S1527" s="4" t="s">
        <v>92</v>
      </c>
      <c r="T1527" s="4" t="s">
        <v>106</v>
      </c>
      <c r="U1527" s="4" t="s">
        <v>107</v>
      </c>
      <c r="V1527" s="4" t="s">
        <v>95</v>
      </c>
      <c r="W1527" s="4" t="s">
        <v>105</v>
      </c>
      <c r="X1527" s="4" t="s">
        <v>97</v>
      </c>
      <c r="Y1527" s="4">
        <v>331</v>
      </c>
      <c r="Z1527" s="4">
        <v>473.33</v>
      </c>
    </row>
    <row r="1528" spans="16:26" ht="18" customHeight="1" x14ac:dyDescent="0.3">
      <c r="P1528" s="4" t="s">
        <v>91</v>
      </c>
      <c r="Q1528" s="4">
        <v>2021</v>
      </c>
      <c r="R1528" s="4" t="s">
        <v>35</v>
      </c>
      <c r="S1528" s="4" t="s">
        <v>92</v>
      </c>
      <c r="T1528" s="4" t="s">
        <v>106</v>
      </c>
      <c r="U1528" s="4" t="s">
        <v>107</v>
      </c>
      <c r="V1528" s="4" t="s">
        <v>95</v>
      </c>
      <c r="W1528" s="4" t="s">
        <v>105</v>
      </c>
      <c r="X1528" s="4" t="s">
        <v>97</v>
      </c>
      <c r="Y1528" s="4">
        <v>328</v>
      </c>
      <c r="Z1528" s="4">
        <v>469.03999999999996</v>
      </c>
    </row>
    <row r="1529" spans="16:26" ht="18" customHeight="1" x14ac:dyDescent="0.3">
      <c r="P1529" s="4" t="s">
        <v>98</v>
      </c>
      <c r="Q1529" s="4">
        <v>2021</v>
      </c>
      <c r="R1529" s="4" t="s">
        <v>35</v>
      </c>
      <c r="S1529" s="4" t="s">
        <v>92</v>
      </c>
      <c r="T1529" s="4" t="s">
        <v>106</v>
      </c>
      <c r="U1529" s="4" t="s">
        <v>107</v>
      </c>
      <c r="V1529" s="4" t="s">
        <v>95</v>
      </c>
      <c r="W1529" s="4" t="s">
        <v>105</v>
      </c>
      <c r="X1529" s="4" t="s">
        <v>97</v>
      </c>
      <c r="Y1529" s="4">
        <v>322</v>
      </c>
      <c r="Z1529" s="4">
        <v>460.46000000000004</v>
      </c>
    </row>
    <row r="1530" spans="16:26" ht="18" customHeight="1" x14ac:dyDescent="0.3">
      <c r="P1530" s="4" t="s">
        <v>91</v>
      </c>
      <c r="Q1530" s="4">
        <v>2021</v>
      </c>
      <c r="R1530" s="4" t="s">
        <v>35</v>
      </c>
      <c r="S1530" s="4" t="s">
        <v>92</v>
      </c>
      <c r="T1530" s="4" t="s">
        <v>106</v>
      </c>
      <c r="U1530" s="4" t="s">
        <v>107</v>
      </c>
      <c r="V1530" s="4" t="s">
        <v>95</v>
      </c>
      <c r="W1530" s="4" t="s">
        <v>105</v>
      </c>
      <c r="X1530" s="4" t="s">
        <v>97</v>
      </c>
      <c r="Y1530" s="4">
        <v>316</v>
      </c>
      <c r="Z1530" s="4">
        <v>451.88</v>
      </c>
    </row>
    <row r="1531" spans="16:26" ht="18" customHeight="1" x14ac:dyDescent="0.3">
      <c r="P1531" s="4" t="s">
        <v>98</v>
      </c>
      <c r="Q1531" s="4">
        <v>2021</v>
      </c>
      <c r="R1531" s="4" t="s">
        <v>35</v>
      </c>
      <c r="S1531" s="4" t="s">
        <v>92</v>
      </c>
      <c r="T1531" s="4" t="s">
        <v>106</v>
      </c>
      <c r="U1531" s="4" t="s">
        <v>107</v>
      </c>
      <c r="V1531" s="4" t="s">
        <v>95</v>
      </c>
      <c r="W1531" s="4" t="s">
        <v>105</v>
      </c>
      <c r="X1531" s="4" t="s">
        <v>97</v>
      </c>
      <c r="Y1531" s="4">
        <v>325</v>
      </c>
      <c r="Z1531" s="4">
        <v>464.75</v>
      </c>
    </row>
    <row r="1532" spans="16:26" ht="18" customHeight="1" x14ac:dyDescent="0.3">
      <c r="P1532" s="4" t="s">
        <v>100</v>
      </c>
      <c r="Q1532" s="4">
        <v>2021</v>
      </c>
      <c r="R1532" s="4" t="s">
        <v>35</v>
      </c>
      <c r="S1532" s="4" t="s">
        <v>92</v>
      </c>
      <c r="T1532" s="4" t="s">
        <v>106</v>
      </c>
      <c r="U1532" s="4" t="s">
        <v>107</v>
      </c>
      <c r="V1532" s="4" t="s">
        <v>95</v>
      </c>
      <c r="W1532" s="4" t="s">
        <v>105</v>
      </c>
      <c r="X1532" s="4" t="s">
        <v>97</v>
      </c>
      <c r="Y1532" s="4">
        <v>319</v>
      </c>
      <c r="Z1532" s="4">
        <v>456.16999999999996</v>
      </c>
    </row>
    <row r="1533" spans="16:26" ht="18" customHeight="1" x14ac:dyDescent="0.3">
      <c r="P1533" s="4" t="s">
        <v>91</v>
      </c>
      <c r="Q1533" s="4">
        <v>2021</v>
      </c>
      <c r="R1533" s="4" t="s">
        <v>35</v>
      </c>
      <c r="S1533" s="4" t="s">
        <v>92</v>
      </c>
      <c r="T1533" s="4" t="s">
        <v>106</v>
      </c>
      <c r="U1533" s="4" t="s">
        <v>107</v>
      </c>
      <c r="V1533" s="4" t="s">
        <v>95</v>
      </c>
      <c r="W1533" s="4" t="s">
        <v>105</v>
      </c>
      <c r="X1533" s="4" t="s">
        <v>97</v>
      </c>
      <c r="Y1533" s="4">
        <v>313</v>
      </c>
      <c r="Z1533" s="4">
        <v>447.59000000000003</v>
      </c>
    </row>
    <row r="1534" spans="16:26" ht="18" customHeight="1" x14ac:dyDescent="0.3">
      <c r="P1534" s="4" t="s">
        <v>100</v>
      </c>
      <c r="Q1534" s="4">
        <v>2022</v>
      </c>
      <c r="R1534" s="4" t="s">
        <v>40</v>
      </c>
      <c r="S1534" s="4" t="s">
        <v>92</v>
      </c>
      <c r="T1534" s="4" t="s">
        <v>93</v>
      </c>
      <c r="U1534" s="4" t="s">
        <v>94</v>
      </c>
      <c r="V1534" s="4" t="s">
        <v>103</v>
      </c>
      <c r="W1534" s="4" t="s">
        <v>96</v>
      </c>
      <c r="X1534" s="4" t="s">
        <v>97</v>
      </c>
      <c r="Y1534" s="4">
        <v>212</v>
      </c>
      <c r="Z1534" s="4">
        <v>303.15999999999997</v>
      </c>
    </row>
    <row r="1535" spans="16:26" ht="18" customHeight="1" x14ac:dyDescent="0.3">
      <c r="P1535" s="4" t="s">
        <v>98</v>
      </c>
      <c r="Q1535" s="4">
        <v>2022</v>
      </c>
      <c r="R1535" s="4" t="s">
        <v>40</v>
      </c>
      <c r="S1535" s="4" t="s">
        <v>92</v>
      </c>
      <c r="T1535" s="4" t="s">
        <v>93</v>
      </c>
      <c r="U1535" s="4" t="s">
        <v>94</v>
      </c>
      <c r="V1535" s="4" t="s">
        <v>103</v>
      </c>
      <c r="W1535" s="4" t="s">
        <v>96</v>
      </c>
      <c r="X1535" s="4" t="s">
        <v>97</v>
      </c>
      <c r="Y1535" s="4">
        <v>206</v>
      </c>
      <c r="Z1535" s="4">
        <v>294.58</v>
      </c>
    </row>
    <row r="1536" spans="16:26" ht="18" customHeight="1" x14ac:dyDescent="0.3">
      <c r="P1536" s="4" t="s">
        <v>100</v>
      </c>
      <c r="Q1536" s="4">
        <v>2022</v>
      </c>
      <c r="R1536" s="4" t="s">
        <v>40</v>
      </c>
      <c r="S1536" s="4" t="s">
        <v>92</v>
      </c>
      <c r="T1536" s="4" t="s">
        <v>93</v>
      </c>
      <c r="U1536" s="4" t="s">
        <v>94</v>
      </c>
      <c r="V1536" s="4" t="s">
        <v>103</v>
      </c>
      <c r="W1536" s="4" t="s">
        <v>96</v>
      </c>
      <c r="X1536" s="4" t="s">
        <v>99</v>
      </c>
      <c r="Y1536" s="4">
        <v>216</v>
      </c>
      <c r="Z1536" s="4">
        <v>308.88</v>
      </c>
    </row>
    <row r="1537" spans="16:26" ht="18" customHeight="1" x14ac:dyDescent="0.3">
      <c r="P1537" s="4" t="s">
        <v>98</v>
      </c>
      <c r="Q1537" s="4">
        <v>2022</v>
      </c>
      <c r="R1537" s="4" t="s">
        <v>40</v>
      </c>
      <c r="S1537" s="4" t="s">
        <v>92</v>
      </c>
      <c r="T1537" s="4" t="s">
        <v>93</v>
      </c>
      <c r="U1537" s="4" t="s">
        <v>94</v>
      </c>
      <c r="V1537" s="4" t="s">
        <v>103</v>
      </c>
      <c r="W1537" s="4" t="s">
        <v>96</v>
      </c>
      <c r="X1537" s="4" t="s">
        <v>99</v>
      </c>
      <c r="Y1537" s="4">
        <v>210</v>
      </c>
      <c r="Z1537" s="4">
        <v>300.3</v>
      </c>
    </row>
    <row r="1538" spans="16:26" ht="18" customHeight="1" x14ac:dyDescent="0.3">
      <c r="P1538" s="4" t="s">
        <v>100</v>
      </c>
      <c r="Q1538" s="4">
        <v>2022</v>
      </c>
      <c r="R1538" s="4" t="s">
        <v>40</v>
      </c>
      <c r="S1538" s="4" t="s">
        <v>92</v>
      </c>
      <c r="T1538" s="4" t="s">
        <v>93</v>
      </c>
      <c r="U1538" s="4" t="s">
        <v>94</v>
      </c>
      <c r="V1538" s="4" t="s">
        <v>103</v>
      </c>
      <c r="W1538" s="4" t="s">
        <v>96</v>
      </c>
      <c r="X1538" s="4" t="s">
        <v>99</v>
      </c>
      <c r="Y1538" s="4">
        <v>204</v>
      </c>
      <c r="Z1538" s="4">
        <v>291.72000000000003</v>
      </c>
    </row>
    <row r="1539" spans="16:26" ht="18" customHeight="1" x14ac:dyDescent="0.3">
      <c r="P1539" s="4" t="s">
        <v>100</v>
      </c>
      <c r="Q1539" s="4">
        <v>2022</v>
      </c>
      <c r="R1539" s="4" t="s">
        <v>40</v>
      </c>
      <c r="S1539" s="4" t="s">
        <v>92</v>
      </c>
      <c r="T1539" s="4" t="s">
        <v>93</v>
      </c>
      <c r="U1539" s="4" t="s">
        <v>94</v>
      </c>
      <c r="V1539" s="4" t="s">
        <v>103</v>
      </c>
      <c r="W1539" s="4" t="s">
        <v>96</v>
      </c>
      <c r="X1539" s="4" t="s">
        <v>99</v>
      </c>
      <c r="Y1539" s="4">
        <v>213</v>
      </c>
      <c r="Z1539" s="4">
        <v>304.59000000000003</v>
      </c>
    </row>
    <row r="1540" spans="16:26" ht="18" customHeight="1" x14ac:dyDescent="0.3">
      <c r="P1540" s="4" t="s">
        <v>91</v>
      </c>
      <c r="Q1540" s="4">
        <v>2022</v>
      </c>
      <c r="R1540" s="4" t="s">
        <v>40</v>
      </c>
      <c r="S1540" s="4" t="s">
        <v>92</v>
      </c>
      <c r="T1540" s="4" t="s">
        <v>93</v>
      </c>
      <c r="U1540" s="4" t="s">
        <v>94</v>
      </c>
      <c r="V1540" s="4" t="s">
        <v>103</v>
      </c>
      <c r="W1540" s="4" t="s">
        <v>96</v>
      </c>
      <c r="X1540" s="4" t="s">
        <v>99</v>
      </c>
      <c r="Y1540" s="4">
        <v>207</v>
      </c>
      <c r="Z1540" s="4">
        <v>296.01</v>
      </c>
    </row>
    <row r="1541" spans="16:26" ht="18" customHeight="1" x14ac:dyDescent="0.3">
      <c r="P1541" s="4" t="s">
        <v>98</v>
      </c>
      <c r="Q1541" s="4">
        <v>2022</v>
      </c>
      <c r="R1541" s="4" t="s">
        <v>40</v>
      </c>
      <c r="S1541" s="4" t="s">
        <v>92</v>
      </c>
      <c r="T1541" s="4" t="s">
        <v>93</v>
      </c>
      <c r="U1541" s="4" t="s">
        <v>94</v>
      </c>
      <c r="V1541" s="4" t="s">
        <v>103</v>
      </c>
      <c r="W1541" s="4" t="s">
        <v>96</v>
      </c>
      <c r="X1541" s="4" t="s">
        <v>99</v>
      </c>
      <c r="Y1541" s="4">
        <v>201</v>
      </c>
      <c r="Z1541" s="4">
        <v>287.43</v>
      </c>
    </row>
    <row r="1542" spans="16:26" ht="18" customHeight="1" x14ac:dyDescent="0.3">
      <c r="P1542" s="4" t="s">
        <v>98</v>
      </c>
      <c r="Q1542" s="4">
        <v>2022</v>
      </c>
      <c r="R1542" s="4" t="s">
        <v>40</v>
      </c>
      <c r="S1542" s="4" t="s">
        <v>92</v>
      </c>
      <c r="T1542" s="4" t="s">
        <v>93</v>
      </c>
      <c r="U1542" s="4" t="s">
        <v>94</v>
      </c>
      <c r="V1542" s="4" t="s">
        <v>103</v>
      </c>
      <c r="W1542" s="4" t="s">
        <v>96</v>
      </c>
      <c r="X1542" s="4" t="s">
        <v>97</v>
      </c>
      <c r="Y1542" s="4">
        <v>215</v>
      </c>
      <c r="Z1542" s="4">
        <v>307.45</v>
      </c>
    </row>
    <row r="1543" spans="16:26" ht="18" customHeight="1" x14ac:dyDescent="0.3">
      <c r="P1543" s="4" t="s">
        <v>98</v>
      </c>
      <c r="Q1543" s="4">
        <v>2022</v>
      </c>
      <c r="R1543" s="4" t="s">
        <v>40</v>
      </c>
      <c r="S1543" s="4" t="s">
        <v>92</v>
      </c>
      <c r="T1543" s="4" t="s">
        <v>93</v>
      </c>
      <c r="U1543" s="4" t="s">
        <v>94</v>
      </c>
      <c r="V1543" s="4" t="s">
        <v>103</v>
      </c>
      <c r="W1543" s="4" t="s">
        <v>96</v>
      </c>
      <c r="X1543" s="4" t="s">
        <v>97</v>
      </c>
      <c r="Y1543" s="4">
        <v>209</v>
      </c>
      <c r="Z1543" s="4">
        <v>298.87</v>
      </c>
    </row>
    <row r="1544" spans="16:26" ht="18" customHeight="1" x14ac:dyDescent="0.3">
      <c r="P1544" s="4" t="s">
        <v>101</v>
      </c>
      <c r="Q1544" s="4">
        <v>2022</v>
      </c>
      <c r="R1544" s="4" t="s">
        <v>40</v>
      </c>
      <c r="S1544" s="4" t="s">
        <v>92</v>
      </c>
      <c r="T1544" s="4" t="s">
        <v>93</v>
      </c>
      <c r="U1544" s="4" t="s">
        <v>94</v>
      </c>
      <c r="V1544" s="4" t="s">
        <v>103</v>
      </c>
      <c r="W1544" s="4" t="s">
        <v>96</v>
      </c>
      <c r="X1544" s="4" t="s">
        <v>97</v>
      </c>
      <c r="Y1544" s="4">
        <v>203</v>
      </c>
      <c r="Z1544" s="4">
        <v>290.28999999999996</v>
      </c>
    </row>
    <row r="1545" spans="16:26" ht="18" customHeight="1" x14ac:dyDescent="0.3">
      <c r="P1545" s="4" t="s">
        <v>98</v>
      </c>
      <c r="Q1545" s="4">
        <v>2022</v>
      </c>
      <c r="R1545" s="4" t="s">
        <v>36</v>
      </c>
      <c r="S1545" s="4" t="s">
        <v>92</v>
      </c>
      <c r="T1545" s="4" t="s">
        <v>93</v>
      </c>
      <c r="U1545" s="4" t="s">
        <v>94</v>
      </c>
      <c r="V1545" s="4" t="s">
        <v>103</v>
      </c>
      <c r="W1545" s="4" t="s">
        <v>96</v>
      </c>
      <c r="X1545" s="4" t="s">
        <v>99</v>
      </c>
      <c r="Y1545" s="4">
        <v>158</v>
      </c>
      <c r="Z1545" s="4">
        <v>225.94</v>
      </c>
    </row>
    <row r="1546" spans="16:26" ht="18" customHeight="1" x14ac:dyDescent="0.3">
      <c r="P1546" s="4" t="s">
        <v>98</v>
      </c>
      <c r="Q1546" s="4">
        <v>2022</v>
      </c>
      <c r="R1546" s="4" t="s">
        <v>36</v>
      </c>
      <c r="S1546" s="4" t="s">
        <v>92</v>
      </c>
      <c r="T1546" s="4" t="s">
        <v>93</v>
      </c>
      <c r="U1546" s="4" t="s">
        <v>94</v>
      </c>
      <c r="V1546" s="4" t="s">
        <v>103</v>
      </c>
      <c r="W1546" s="4" t="s">
        <v>96</v>
      </c>
      <c r="X1546" s="4" t="s">
        <v>99</v>
      </c>
      <c r="Y1546" s="4">
        <v>160</v>
      </c>
      <c r="Z1546" s="4">
        <v>228.8</v>
      </c>
    </row>
    <row r="1547" spans="16:26" ht="18" customHeight="1" x14ac:dyDescent="0.3">
      <c r="P1547" s="4" t="s">
        <v>102</v>
      </c>
      <c r="Q1547" s="4">
        <v>2022</v>
      </c>
      <c r="R1547" s="4" t="s">
        <v>36</v>
      </c>
      <c r="S1547" s="4" t="s">
        <v>92</v>
      </c>
      <c r="T1547" s="4" t="s">
        <v>93</v>
      </c>
      <c r="U1547" s="4" t="s">
        <v>94</v>
      </c>
      <c r="V1547" s="4" t="s">
        <v>103</v>
      </c>
      <c r="W1547" s="4" t="s">
        <v>96</v>
      </c>
      <c r="X1547" s="4" t="s">
        <v>99</v>
      </c>
      <c r="Y1547" s="4">
        <v>162</v>
      </c>
      <c r="Z1547" s="4">
        <v>231.66</v>
      </c>
    </row>
    <row r="1548" spans="16:26" ht="18" customHeight="1" x14ac:dyDescent="0.3">
      <c r="P1548" s="4" t="s">
        <v>91</v>
      </c>
      <c r="Q1548" s="4">
        <v>2022</v>
      </c>
      <c r="R1548" s="4" t="s">
        <v>36</v>
      </c>
      <c r="S1548" s="4" t="s">
        <v>92</v>
      </c>
      <c r="T1548" s="4" t="s">
        <v>93</v>
      </c>
      <c r="U1548" s="4" t="s">
        <v>94</v>
      </c>
      <c r="V1548" s="4" t="s">
        <v>103</v>
      </c>
      <c r="W1548" s="4" t="s">
        <v>96</v>
      </c>
      <c r="X1548" s="4" t="s">
        <v>99</v>
      </c>
      <c r="Y1548" s="4">
        <v>159</v>
      </c>
      <c r="Z1548" s="4">
        <v>227.37</v>
      </c>
    </row>
    <row r="1549" spans="16:26" ht="18" customHeight="1" x14ac:dyDescent="0.3">
      <c r="P1549" s="4" t="s">
        <v>98</v>
      </c>
      <c r="Q1549" s="4">
        <v>2022</v>
      </c>
      <c r="R1549" s="4" t="s">
        <v>36</v>
      </c>
      <c r="S1549" s="4" t="s">
        <v>92</v>
      </c>
      <c r="T1549" s="4" t="s">
        <v>93</v>
      </c>
      <c r="U1549" s="4" t="s">
        <v>94</v>
      </c>
      <c r="V1549" s="4" t="s">
        <v>103</v>
      </c>
      <c r="W1549" s="4" t="s">
        <v>96</v>
      </c>
      <c r="X1549" s="4" t="s">
        <v>99</v>
      </c>
      <c r="Y1549" s="4">
        <v>161</v>
      </c>
      <c r="Z1549" s="4">
        <v>230.23000000000002</v>
      </c>
    </row>
    <row r="1550" spans="16:26" ht="18" customHeight="1" x14ac:dyDescent="0.3">
      <c r="P1550" s="4" t="s">
        <v>101</v>
      </c>
      <c r="Q1550" s="4">
        <v>2022</v>
      </c>
      <c r="R1550" s="4" t="s">
        <v>42</v>
      </c>
      <c r="S1550" s="4" t="s">
        <v>92</v>
      </c>
      <c r="T1550" s="4" t="s">
        <v>93</v>
      </c>
      <c r="U1550" s="4" t="s">
        <v>94</v>
      </c>
      <c r="V1550" s="4" t="s">
        <v>103</v>
      </c>
      <c r="W1550" s="4" t="s">
        <v>96</v>
      </c>
      <c r="X1550" s="4" t="s">
        <v>97</v>
      </c>
      <c r="Y1550" s="4">
        <v>248</v>
      </c>
      <c r="Z1550" s="4">
        <v>354.64</v>
      </c>
    </row>
    <row r="1551" spans="16:26" ht="18" customHeight="1" x14ac:dyDescent="0.3">
      <c r="P1551" s="4" t="s">
        <v>98</v>
      </c>
      <c r="Q1551" s="4">
        <v>2022</v>
      </c>
      <c r="R1551" s="4" t="s">
        <v>42</v>
      </c>
      <c r="S1551" s="4" t="s">
        <v>92</v>
      </c>
      <c r="T1551" s="4" t="s">
        <v>93</v>
      </c>
      <c r="U1551" s="4" t="s">
        <v>94</v>
      </c>
      <c r="V1551" s="4" t="s">
        <v>103</v>
      </c>
      <c r="W1551" s="4" t="s">
        <v>96</v>
      </c>
      <c r="X1551" s="4" t="s">
        <v>97</v>
      </c>
      <c r="Y1551" s="4">
        <v>242</v>
      </c>
      <c r="Z1551" s="4">
        <v>346.06</v>
      </c>
    </row>
    <row r="1552" spans="16:26" ht="18" customHeight="1" x14ac:dyDescent="0.3">
      <c r="P1552" s="4" t="s">
        <v>100</v>
      </c>
      <c r="Q1552" s="4">
        <v>2022</v>
      </c>
      <c r="R1552" s="4" t="s">
        <v>42</v>
      </c>
      <c r="S1552" s="4" t="s">
        <v>92</v>
      </c>
      <c r="T1552" s="4" t="s">
        <v>93</v>
      </c>
      <c r="U1552" s="4" t="s">
        <v>94</v>
      </c>
      <c r="V1552" s="4" t="s">
        <v>103</v>
      </c>
      <c r="W1552" s="4" t="s">
        <v>96</v>
      </c>
      <c r="X1552" s="4" t="s">
        <v>97</v>
      </c>
      <c r="Y1552" s="4">
        <v>236</v>
      </c>
      <c r="Z1552" s="4">
        <v>337.48</v>
      </c>
    </row>
    <row r="1553" spans="16:26" ht="18" customHeight="1" x14ac:dyDescent="0.3">
      <c r="P1553" s="4" t="s">
        <v>100</v>
      </c>
      <c r="Q1553" s="4">
        <v>2022</v>
      </c>
      <c r="R1553" s="4" t="s">
        <v>42</v>
      </c>
      <c r="S1553" s="4" t="s">
        <v>92</v>
      </c>
      <c r="T1553" s="4" t="s">
        <v>93</v>
      </c>
      <c r="U1553" s="4" t="s">
        <v>94</v>
      </c>
      <c r="V1553" s="4" t="s">
        <v>103</v>
      </c>
      <c r="W1553" s="4" t="s">
        <v>96</v>
      </c>
      <c r="X1553" s="4" t="s">
        <v>99</v>
      </c>
      <c r="Y1553" s="4">
        <v>246</v>
      </c>
      <c r="Z1553" s="4">
        <v>351.78</v>
      </c>
    </row>
    <row r="1554" spans="16:26" ht="18" customHeight="1" x14ac:dyDescent="0.3">
      <c r="P1554" s="4" t="s">
        <v>91</v>
      </c>
      <c r="Q1554" s="4">
        <v>2022</v>
      </c>
      <c r="R1554" s="4" t="s">
        <v>42</v>
      </c>
      <c r="S1554" s="4" t="s">
        <v>92</v>
      </c>
      <c r="T1554" s="4" t="s">
        <v>93</v>
      </c>
      <c r="U1554" s="4" t="s">
        <v>94</v>
      </c>
      <c r="V1554" s="4" t="s">
        <v>103</v>
      </c>
      <c r="W1554" s="4" t="s">
        <v>96</v>
      </c>
      <c r="X1554" s="4" t="s">
        <v>99</v>
      </c>
      <c r="Y1554" s="4">
        <v>240</v>
      </c>
      <c r="Z1554" s="4">
        <v>343.2</v>
      </c>
    </row>
    <row r="1555" spans="16:26" ht="18" customHeight="1" x14ac:dyDescent="0.3">
      <c r="P1555" s="4" t="s">
        <v>100</v>
      </c>
      <c r="Q1555" s="4">
        <v>2022</v>
      </c>
      <c r="R1555" s="4" t="s">
        <v>42</v>
      </c>
      <c r="S1555" s="4" t="s">
        <v>92</v>
      </c>
      <c r="T1555" s="4" t="s">
        <v>93</v>
      </c>
      <c r="U1555" s="4" t="s">
        <v>94</v>
      </c>
      <c r="V1555" s="4" t="s">
        <v>103</v>
      </c>
      <c r="W1555" s="4" t="s">
        <v>96</v>
      </c>
      <c r="X1555" s="4" t="s">
        <v>99</v>
      </c>
      <c r="Y1555" s="4">
        <v>234</v>
      </c>
      <c r="Z1555" s="4">
        <v>334.62</v>
      </c>
    </row>
    <row r="1556" spans="16:26" ht="18" customHeight="1" x14ac:dyDescent="0.3">
      <c r="P1556" s="4" t="s">
        <v>91</v>
      </c>
      <c r="Q1556" s="4">
        <v>2022</v>
      </c>
      <c r="R1556" s="4" t="s">
        <v>42</v>
      </c>
      <c r="S1556" s="4" t="s">
        <v>92</v>
      </c>
      <c r="T1556" s="4" t="s">
        <v>93</v>
      </c>
      <c r="U1556" s="4" t="s">
        <v>94</v>
      </c>
      <c r="V1556" s="4" t="s">
        <v>103</v>
      </c>
      <c r="W1556" s="4" t="s">
        <v>96</v>
      </c>
      <c r="X1556" s="4" t="s">
        <v>99</v>
      </c>
      <c r="Y1556" s="4">
        <v>243</v>
      </c>
      <c r="Z1556" s="4">
        <v>347.49</v>
      </c>
    </row>
    <row r="1557" spans="16:26" ht="18" customHeight="1" x14ac:dyDescent="0.3">
      <c r="P1557" s="4" t="s">
        <v>98</v>
      </c>
      <c r="Q1557" s="4">
        <v>2022</v>
      </c>
      <c r="R1557" s="4" t="s">
        <v>42</v>
      </c>
      <c r="S1557" s="4" t="s">
        <v>92</v>
      </c>
      <c r="T1557" s="4" t="s">
        <v>93</v>
      </c>
      <c r="U1557" s="4" t="s">
        <v>94</v>
      </c>
      <c r="V1557" s="4" t="s">
        <v>103</v>
      </c>
      <c r="W1557" s="4" t="s">
        <v>96</v>
      </c>
      <c r="X1557" s="4" t="s">
        <v>99</v>
      </c>
      <c r="Y1557" s="4">
        <v>237</v>
      </c>
      <c r="Z1557" s="4">
        <v>338.90999999999997</v>
      </c>
    </row>
    <row r="1558" spans="16:26" ht="18" customHeight="1" x14ac:dyDescent="0.3">
      <c r="P1558" s="4" t="s">
        <v>100</v>
      </c>
      <c r="Q1558" s="4">
        <v>2022</v>
      </c>
      <c r="R1558" s="4" t="s">
        <v>42</v>
      </c>
      <c r="S1558" s="4" t="s">
        <v>92</v>
      </c>
      <c r="T1558" s="4" t="s">
        <v>93</v>
      </c>
      <c r="U1558" s="4" t="s">
        <v>94</v>
      </c>
      <c r="V1558" s="4" t="s">
        <v>103</v>
      </c>
      <c r="W1558" s="4" t="s">
        <v>96</v>
      </c>
      <c r="X1558" s="4" t="s">
        <v>97</v>
      </c>
      <c r="Y1558" s="4">
        <v>245</v>
      </c>
      <c r="Z1558" s="4">
        <v>350.35</v>
      </c>
    </row>
    <row r="1559" spans="16:26" ht="18" customHeight="1" x14ac:dyDescent="0.3">
      <c r="P1559" s="4" t="s">
        <v>98</v>
      </c>
      <c r="Q1559" s="4">
        <v>2022</v>
      </c>
      <c r="R1559" s="4" t="s">
        <v>42</v>
      </c>
      <c r="S1559" s="4" t="s">
        <v>92</v>
      </c>
      <c r="T1559" s="4" t="s">
        <v>93</v>
      </c>
      <c r="U1559" s="4" t="s">
        <v>94</v>
      </c>
      <c r="V1559" s="4" t="s">
        <v>103</v>
      </c>
      <c r="W1559" s="4" t="s">
        <v>96</v>
      </c>
      <c r="X1559" s="4" t="s">
        <v>97</v>
      </c>
      <c r="Y1559" s="4">
        <v>239</v>
      </c>
      <c r="Z1559" s="4">
        <v>341.77</v>
      </c>
    </row>
    <row r="1560" spans="16:26" ht="18" customHeight="1" x14ac:dyDescent="0.3">
      <c r="P1560" s="4" t="s">
        <v>98</v>
      </c>
      <c r="Q1560" s="4">
        <v>2022</v>
      </c>
      <c r="R1560" s="4" t="s">
        <v>42</v>
      </c>
      <c r="S1560" s="4" t="s">
        <v>92</v>
      </c>
      <c r="T1560" s="4" t="s">
        <v>93</v>
      </c>
      <c r="U1560" s="4" t="s">
        <v>94</v>
      </c>
      <c r="V1560" s="4" t="s">
        <v>103</v>
      </c>
      <c r="W1560" s="4" t="s">
        <v>96</v>
      </c>
      <c r="X1560" s="4" t="s">
        <v>97</v>
      </c>
      <c r="Y1560" s="4">
        <v>233</v>
      </c>
      <c r="Z1560" s="4">
        <v>333.19</v>
      </c>
    </row>
    <row r="1561" spans="16:26" ht="18" customHeight="1" x14ac:dyDescent="0.3">
      <c r="P1561" s="4" t="s">
        <v>98</v>
      </c>
      <c r="Q1561" s="4">
        <v>2022</v>
      </c>
      <c r="R1561" s="4" t="s">
        <v>43</v>
      </c>
      <c r="S1561" s="4" t="s">
        <v>92</v>
      </c>
      <c r="T1561" s="4" t="s">
        <v>93</v>
      </c>
      <c r="U1561" s="4" t="s">
        <v>94</v>
      </c>
      <c r="V1561" s="4" t="s">
        <v>103</v>
      </c>
      <c r="W1561" s="4" t="s">
        <v>96</v>
      </c>
      <c r="X1561" s="4" t="s">
        <v>97</v>
      </c>
      <c r="Y1561" s="4">
        <v>260</v>
      </c>
      <c r="Z1561" s="4">
        <v>371.8</v>
      </c>
    </row>
    <row r="1562" spans="16:26" ht="18" customHeight="1" x14ac:dyDescent="0.3">
      <c r="P1562" s="4" t="s">
        <v>100</v>
      </c>
      <c r="Q1562" s="4">
        <v>2022</v>
      </c>
      <c r="R1562" s="4" t="s">
        <v>43</v>
      </c>
      <c r="S1562" s="4" t="s">
        <v>92</v>
      </c>
      <c r="T1562" s="4" t="s">
        <v>93</v>
      </c>
      <c r="U1562" s="4" t="s">
        <v>94</v>
      </c>
      <c r="V1562" s="4" t="s">
        <v>103</v>
      </c>
      <c r="W1562" s="4" t="s">
        <v>96</v>
      </c>
      <c r="X1562" s="4" t="s">
        <v>97</v>
      </c>
      <c r="Y1562" s="4">
        <v>254</v>
      </c>
      <c r="Z1562" s="4">
        <v>363.22</v>
      </c>
    </row>
    <row r="1563" spans="16:26" ht="18" customHeight="1" x14ac:dyDescent="0.3">
      <c r="P1563" s="4" t="s">
        <v>91</v>
      </c>
      <c r="Q1563" s="4">
        <v>2022</v>
      </c>
      <c r="R1563" s="4" t="s">
        <v>43</v>
      </c>
      <c r="S1563" s="4" t="s">
        <v>92</v>
      </c>
      <c r="T1563" s="4" t="s">
        <v>93</v>
      </c>
      <c r="U1563" s="4" t="s">
        <v>94</v>
      </c>
      <c r="V1563" s="4" t="s">
        <v>103</v>
      </c>
      <c r="W1563" s="4" t="s">
        <v>96</v>
      </c>
      <c r="X1563" s="4" t="s">
        <v>97</v>
      </c>
      <c r="Y1563" s="4">
        <v>264</v>
      </c>
      <c r="Z1563" s="4">
        <v>526.24</v>
      </c>
    </row>
    <row r="1564" spans="16:26" ht="18" customHeight="1" x14ac:dyDescent="0.3">
      <c r="P1564" s="4" t="s">
        <v>100</v>
      </c>
      <c r="Q1564" s="4">
        <v>2022</v>
      </c>
      <c r="R1564" s="4" t="s">
        <v>43</v>
      </c>
      <c r="S1564" s="4" t="s">
        <v>92</v>
      </c>
      <c r="T1564" s="4" t="s">
        <v>93</v>
      </c>
      <c r="U1564" s="4" t="s">
        <v>94</v>
      </c>
      <c r="V1564" s="4" t="s">
        <v>103</v>
      </c>
      <c r="W1564" s="4" t="s">
        <v>96</v>
      </c>
      <c r="X1564" s="4" t="s">
        <v>99</v>
      </c>
      <c r="Y1564" s="4">
        <v>258</v>
      </c>
      <c r="Z1564" s="4">
        <v>526.24</v>
      </c>
    </row>
    <row r="1565" spans="16:26" ht="18" customHeight="1" x14ac:dyDescent="0.3">
      <c r="P1565" s="4" t="s">
        <v>98</v>
      </c>
      <c r="Q1565" s="4">
        <v>2022</v>
      </c>
      <c r="R1565" s="4" t="s">
        <v>43</v>
      </c>
      <c r="S1565" s="4" t="s">
        <v>92</v>
      </c>
      <c r="T1565" s="4" t="s">
        <v>93</v>
      </c>
      <c r="U1565" s="4" t="s">
        <v>94</v>
      </c>
      <c r="V1565" s="4" t="s">
        <v>103</v>
      </c>
      <c r="W1565" s="4" t="s">
        <v>96</v>
      </c>
      <c r="X1565" s="4" t="s">
        <v>99</v>
      </c>
      <c r="Y1565" s="4">
        <v>252</v>
      </c>
      <c r="Z1565" s="4">
        <v>360.36</v>
      </c>
    </row>
    <row r="1566" spans="16:26" ht="18" customHeight="1" x14ac:dyDescent="0.3">
      <c r="P1566" s="4" t="s">
        <v>91</v>
      </c>
      <c r="Q1566" s="4">
        <v>2022</v>
      </c>
      <c r="R1566" s="4" t="s">
        <v>43</v>
      </c>
      <c r="S1566" s="4" t="s">
        <v>92</v>
      </c>
      <c r="T1566" s="4" t="s">
        <v>93</v>
      </c>
      <c r="U1566" s="4" t="s">
        <v>94</v>
      </c>
      <c r="V1566" s="4" t="s">
        <v>103</v>
      </c>
      <c r="W1566" s="4" t="s">
        <v>96</v>
      </c>
      <c r="X1566" s="4" t="s">
        <v>97</v>
      </c>
      <c r="Y1566" s="4">
        <v>261</v>
      </c>
      <c r="Z1566" s="4">
        <v>373.23</v>
      </c>
    </row>
    <row r="1567" spans="16:26" ht="18" customHeight="1" x14ac:dyDescent="0.3">
      <c r="P1567" s="4" t="s">
        <v>98</v>
      </c>
      <c r="Q1567" s="4">
        <v>2022</v>
      </c>
      <c r="R1567" s="4" t="s">
        <v>43</v>
      </c>
      <c r="S1567" s="4" t="s">
        <v>92</v>
      </c>
      <c r="T1567" s="4" t="s">
        <v>93</v>
      </c>
      <c r="U1567" s="4" t="s">
        <v>94</v>
      </c>
      <c r="V1567" s="4" t="s">
        <v>103</v>
      </c>
      <c r="W1567" s="4" t="s">
        <v>96</v>
      </c>
      <c r="X1567" s="4" t="s">
        <v>99</v>
      </c>
      <c r="Y1567" s="4">
        <v>255</v>
      </c>
      <c r="Z1567" s="4">
        <v>364.65</v>
      </c>
    </row>
    <row r="1568" spans="16:26" ht="18" customHeight="1" x14ac:dyDescent="0.3">
      <c r="P1568" s="4" t="s">
        <v>91</v>
      </c>
      <c r="Q1568" s="4">
        <v>2022</v>
      </c>
      <c r="R1568" s="4" t="s">
        <v>43</v>
      </c>
      <c r="S1568" s="4" t="s">
        <v>92</v>
      </c>
      <c r="T1568" s="4" t="s">
        <v>93</v>
      </c>
      <c r="U1568" s="4" t="s">
        <v>94</v>
      </c>
      <c r="V1568" s="4" t="s">
        <v>103</v>
      </c>
      <c r="W1568" s="4" t="s">
        <v>96</v>
      </c>
      <c r="X1568" s="4" t="s">
        <v>99</v>
      </c>
      <c r="Y1568" s="4">
        <v>249</v>
      </c>
      <c r="Z1568" s="4">
        <v>356.07</v>
      </c>
    </row>
    <row r="1569" spans="16:26" ht="18" customHeight="1" x14ac:dyDescent="0.3">
      <c r="P1569" s="4" t="s">
        <v>101</v>
      </c>
      <c r="Q1569" s="4">
        <v>2022</v>
      </c>
      <c r="R1569" s="4" t="s">
        <v>43</v>
      </c>
      <c r="S1569" s="4" t="s">
        <v>92</v>
      </c>
      <c r="T1569" s="4" t="s">
        <v>93</v>
      </c>
      <c r="U1569" s="4" t="s">
        <v>94</v>
      </c>
      <c r="V1569" s="4" t="s">
        <v>103</v>
      </c>
      <c r="W1569" s="4" t="s">
        <v>96</v>
      </c>
      <c r="X1569" s="4" t="s">
        <v>97</v>
      </c>
      <c r="Y1569" s="4">
        <v>263</v>
      </c>
      <c r="Z1569" s="4">
        <v>376.09000000000003</v>
      </c>
    </row>
    <row r="1570" spans="16:26" ht="18" customHeight="1" x14ac:dyDescent="0.3">
      <c r="P1570" s="4" t="s">
        <v>98</v>
      </c>
      <c r="Q1570" s="4">
        <v>2022</v>
      </c>
      <c r="R1570" s="4" t="s">
        <v>43</v>
      </c>
      <c r="S1570" s="4" t="s">
        <v>92</v>
      </c>
      <c r="T1570" s="4" t="s">
        <v>93</v>
      </c>
      <c r="U1570" s="4" t="s">
        <v>94</v>
      </c>
      <c r="V1570" s="4" t="s">
        <v>103</v>
      </c>
      <c r="W1570" s="4" t="s">
        <v>96</v>
      </c>
      <c r="X1570" s="4" t="s">
        <v>97</v>
      </c>
      <c r="Y1570" s="4">
        <v>257</v>
      </c>
      <c r="Z1570" s="4">
        <v>367.51</v>
      </c>
    </row>
    <row r="1571" spans="16:26" ht="18" customHeight="1" x14ac:dyDescent="0.3">
      <c r="P1571" s="4" t="s">
        <v>91</v>
      </c>
      <c r="Q1571" s="4">
        <v>2022</v>
      </c>
      <c r="R1571" s="4" t="s">
        <v>43</v>
      </c>
      <c r="S1571" s="4" t="s">
        <v>92</v>
      </c>
      <c r="T1571" s="4" t="s">
        <v>93</v>
      </c>
      <c r="U1571" s="4" t="s">
        <v>94</v>
      </c>
      <c r="V1571" s="4" t="s">
        <v>103</v>
      </c>
      <c r="W1571" s="4" t="s">
        <v>96</v>
      </c>
      <c r="X1571" s="4" t="s">
        <v>97</v>
      </c>
      <c r="Y1571" s="4">
        <v>251</v>
      </c>
      <c r="Z1571" s="4">
        <v>358.93</v>
      </c>
    </row>
    <row r="1572" spans="16:26" ht="18" customHeight="1" x14ac:dyDescent="0.3">
      <c r="P1572" s="4" t="s">
        <v>102</v>
      </c>
      <c r="Q1572" s="4">
        <v>2022</v>
      </c>
      <c r="R1572" s="4" t="s">
        <v>37</v>
      </c>
      <c r="S1572" s="4" t="s">
        <v>92</v>
      </c>
      <c r="T1572" s="4" t="s">
        <v>93</v>
      </c>
      <c r="U1572" s="4" t="s">
        <v>94</v>
      </c>
      <c r="V1572" s="4" t="s">
        <v>103</v>
      </c>
      <c r="W1572" s="4" t="s">
        <v>96</v>
      </c>
      <c r="X1572" s="4" t="s">
        <v>99</v>
      </c>
      <c r="Y1572" s="4">
        <v>164</v>
      </c>
      <c r="Z1572" s="4">
        <v>234.51999999999998</v>
      </c>
    </row>
    <row r="1573" spans="16:26" ht="18" customHeight="1" x14ac:dyDescent="0.3">
      <c r="P1573" s="4" t="s">
        <v>98</v>
      </c>
      <c r="Q1573" s="4">
        <v>2022</v>
      </c>
      <c r="R1573" s="4" t="s">
        <v>37</v>
      </c>
      <c r="S1573" s="4" t="s">
        <v>92</v>
      </c>
      <c r="T1573" s="4" t="s">
        <v>93</v>
      </c>
      <c r="U1573" s="4" t="s">
        <v>94</v>
      </c>
      <c r="V1573" s="4" t="s">
        <v>103</v>
      </c>
      <c r="W1573" s="4" t="s">
        <v>96</v>
      </c>
      <c r="X1573" s="4" t="s">
        <v>99</v>
      </c>
      <c r="Y1573" s="4">
        <v>166</v>
      </c>
      <c r="Z1573" s="4">
        <v>237.38</v>
      </c>
    </row>
    <row r="1574" spans="16:26" ht="18" customHeight="1" x14ac:dyDescent="0.3">
      <c r="P1574" s="4" t="s">
        <v>98</v>
      </c>
      <c r="Q1574" s="4">
        <v>2022</v>
      </c>
      <c r="R1574" s="4" t="s">
        <v>37</v>
      </c>
      <c r="S1574" s="4" t="s">
        <v>92</v>
      </c>
      <c r="T1574" s="4" t="s">
        <v>93</v>
      </c>
      <c r="U1574" s="4" t="s">
        <v>94</v>
      </c>
      <c r="V1574" s="4" t="s">
        <v>103</v>
      </c>
      <c r="W1574" s="4" t="s">
        <v>96</v>
      </c>
      <c r="X1574" s="4" t="s">
        <v>99</v>
      </c>
      <c r="Y1574" s="4">
        <v>168</v>
      </c>
      <c r="Z1574" s="4">
        <v>240.24</v>
      </c>
    </row>
    <row r="1575" spans="16:26" ht="18" customHeight="1" x14ac:dyDescent="0.3">
      <c r="P1575" s="4" t="s">
        <v>100</v>
      </c>
      <c r="Q1575" s="4">
        <v>2022</v>
      </c>
      <c r="R1575" s="4" t="s">
        <v>37</v>
      </c>
      <c r="S1575" s="4" t="s">
        <v>92</v>
      </c>
      <c r="T1575" s="4" t="s">
        <v>93</v>
      </c>
      <c r="U1575" s="4" t="s">
        <v>94</v>
      </c>
      <c r="V1575" s="4" t="s">
        <v>103</v>
      </c>
      <c r="W1575" s="4" t="s">
        <v>96</v>
      </c>
      <c r="X1575" s="4" t="s">
        <v>99</v>
      </c>
      <c r="Y1575" s="4">
        <v>165</v>
      </c>
      <c r="Z1575" s="4">
        <v>235.95</v>
      </c>
    </row>
    <row r="1576" spans="16:26" ht="18" customHeight="1" x14ac:dyDescent="0.3">
      <c r="P1576" s="4" t="s">
        <v>98</v>
      </c>
      <c r="Q1576" s="4">
        <v>2022</v>
      </c>
      <c r="R1576" s="4" t="s">
        <v>37</v>
      </c>
      <c r="S1576" s="4" t="s">
        <v>92</v>
      </c>
      <c r="T1576" s="4" t="s">
        <v>93</v>
      </c>
      <c r="U1576" s="4" t="s">
        <v>94</v>
      </c>
      <c r="V1576" s="4" t="s">
        <v>103</v>
      </c>
      <c r="W1576" s="4" t="s">
        <v>96</v>
      </c>
      <c r="X1576" s="4" t="s">
        <v>99</v>
      </c>
      <c r="Y1576" s="4">
        <v>163</v>
      </c>
      <c r="Z1576" s="4">
        <v>233.09</v>
      </c>
    </row>
    <row r="1577" spans="16:26" ht="18" customHeight="1" x14ac:dyDescent="0.3">
      <c r="P1577" s="4" t="s">
        <v>102</v>
      </c>
      <c r="Q1577" s="4">
        <v>2022</v>
      </c>
      <c r="R1577" s="4" t="s">
        <v>37</v>
      </c>
      <c r="S1577" s="4" t="s">
        <v>92</v>
      </c>
      <c r="T1577" s="4" t="s">
        <v>93</v>
      </c>
      <c r="U1577" s="4" t="s">
        <v>94</v>
      </c>
      <c r="V1577" s="4" t="s">
        <v>103</v>
      </c>
      <c r="W1577" s="4" t="s">
        <v>96</v>
      </c>
      <c r="X1577" s="4" t="s">
        <v>99</v>
      </c>
      <c r="Y1577" s="4">
        <v>167</v>
      </c>
      <c r="Z1577" s="4">
        <v>238.81</v>
      </c>
    </row>
    <row r="1578" spans="16:26" ht="18" customHeight="1" x14ac:dyDescent="0.3">
      <c r="P1578" s="4" t="s">
        <v>98</v>
      </c>
      <c r="Q1578" s="4">
        <v>2022</v>
      </c>
      <c r="R1578" s="4" t="s">
        <v>38</v>
      </c>
      <c r="S1578" s="4" t="s">
        <v>92</v>
      </c>
      <c r="T1578" s="4" t="s">
        <v>93</v>
      </c>
      <c r="U1578" s="4" t="s">
        <v>94</v>
      </c>
      <c r="V1578" s="4" t="s">
        <v>103</v>
      </c>
      <c r="W1578" s="4" t="s">
        <v>96</v>
      </c>
      <c r="X1578" s="4" t="s">
        <v>97</v>
      </c>
      <c r="Y1578" s="4">
        <v>182</v>
      </c>
      <c r="Z1578" s="4">
        <v>260.26</v>
      </c>
    </row>
    <row r="1579" spans="16:26" ht="18" customHeight="1" x14ac:dyDescent="0.3">
      <c r="P1579" s="4" t="s">
        <v>98</v>
      </c>
      <c r="Q1579" s="4">
        <v>2022</v>
      </c>
      <c r="R1579" s="4" t="s">
        <v>38</v>
      </c>
      <c r="S1579" s="4" t="s">
        <v>92</v>
      </c>
      <c r="T1579" s="4" t="s">
        <v>93</v>
      </c>
      <c r="U1579" s="4" t="s">
        <v>94</v>
      </c>
      <c r="V1579" s="4" t="s">
        <v>103</v>
      </c>
      <c r="W1579" s="4" t="s">
        <v>96</v>
      </c>
      <c r="X1579" s="4" t="s">
        <v>97</v>
      </c>
      <c r="Y1579" s="4">
        <v>176</v>
      </c>
      <c r="Z1579" s="4">
        <v>251.68</v>
      </c>
    </row>
    <row r="1580" spans="16:26" ht="18" customHeight="1" x14ac:dyDescent="0.3">
      <c r="P1580" s="4" t="s">
        <v>98</v>
      </c>
      <c r="Q1580" s="4">
        <v>2022</v>
      </c>
      <c r="R1580" s="4" t="s">
        <v>38</v>
      </c>
      <c r="S1580" s="4" t="s">
        <v>92</v>
      </c>
      <c r="T1580" s="4" t="s">
        <v>93</v>
      </c>
      <c r="U1580" s="4" t="s">
        <v>94</v>
      </c>
      <c r="V1580" s="4" t="s">
        <v>103</v>
      </c>
      <c r="W1580" s="4" t="s">
        <v>96</v>
      </c>
      <c r="X1580" s="4" t="s">
        <v>97</v>
      </c>
      <c r="Y1580" s="4">
        <v>170</v>
      </c>
      <c r="Z1580" s="4">
        <v>243.1</v>
      </c>
    </row>
    <row r="1581" spans="16:26" ht="18" customHeight="1" x14ac:dyDescent="0.3">
      <c r="P1581" s="4" t="s">
        <v>98</v>
      </c>
      <c r="Q1581" s="4">
        <v>2022</v>
      </c>
      <c r="R1581" s="4" t="s">
        <v>38</v>
      </c>
      <c r="S1581" s="4" t="s">
        <v>92</v>
      </c>
      <c r="T1581" s="4" t="s">
        <v>93</v>
      </c>
      <c r="U1581" s="4" t="s">
        <v>94</v>
      </c>
      <c r="V1581" s="4" t="s">
        <v>103</v>
      </c>
      <c r="W1581" s="4" t="s">
        <v>96</v>
      </c>
      <c r="X1581" s="4" t="s">
        <v>99</v>
      </c>
      <c r="Y1581" s="4">
        <v>180</v>
      </c>
      <c r="Z1581" s="4">
        <v>257.39999999999998</v>
      </c>
    </row>
    <row r="1582" spans="16:26" ht="18" customHeight="1" x14ac:dyDescent="0.3">
      <c r="P1582" s="4" t="s">
        <v>91</v>
      </c>
      <c r="Q1582" s="4">
        <v>2022</v>
      </c>
      <c r="R1582" s="4" t="s">
        <v>38</v>
      </c>
      <c r="S1582" s="4" t="s">
        <v>92</v>
      </c>
      <c r="T1582" s="4" t="s">
        <v>93</v>
      </c>
      <c r="U1582" s="4" t="s">
        <v>94</v>
      </c>
      <c r="V1582" s="4" t="s">
        <v>103</v>
      </c>
      <c r="W1582" s="4" t="s">
        <v>96</v>
      </c>
      <c r="X1582" s="4" t="s">
        <v>99</v>
      </c>
      <c r="Y1582" s="4">
        <v>174</v>
      </c>
      <c r="Z1582" s="4">
        <v>248.82</v>
      </c>
    </row>
    <row r="1583" spans="16:26" ht="18" customHeight="1" x14ac:dyDescent="0.3">
      <c r="P1583" s="4" t="s">
        <v>91</v>
      </c>
      <c r="Q1583" s="4">
        <v>2022</v>
      </c>
      <c r="R1583" s="4" t="s">
        <v>38</v>
      </c>
      <c r="S1583" s="4" t="s">
        <v>92</v>
      </c>
      <c r="T1583" s="4" t="s">
        <v>93</v>
      </c>
      <c r="U1583" s="4" t="s">
        <v>94</v>
      </c>
      <c r="V1583" s="4" t="s">
        <v>103</v>
      </c>
      <c r="W1583" s="4" t="s">
        <v>96</v>
      </c>
      <c r="X1583" s="4" t="s">
        <v>99</v>
      </c>
      <c r="Y1583" s="4">
        <v>183</v>
      </c>
      <c r="Z1583" s="4">
        <v>261.69</v>
      </c>
    </row>
    <row r="1584" spans="16:26" ht="18" customHeight="1" x14ac:dyDescent="0.3">
      <c r="P1584" s="4" t="s">
        <v>98</v>
      </c>
      <c r="Q1584" s="4">
        <v>2022</v>
      </c>
      <c r="R1584" s="4" t="s">
        <v>38</v>
      </c>
      <c r="S1584" s="4" t="s">
        <v>92</v>
      </c>
      <c r="T1584" s="4" t="s">
        <v>93</v>
      </c>
      <c r="U1584" s="4" t="s">
        <v>94</v>
      </c>
      <c r="V1584" s="4" t="s">
        <v>103</v>
      </c>
      <c r="W1584" s="4" t="s">
        <v>96</v>
      </c>
      <c r="X1584" s="4" t="s">
        <v>99</v>
      </c>
      <c r="Y1584" s="4">
        <v>177</v>
      </c>
      <c r="Z1584" s="4">
        <v>253.11</v>
      </c>
    </row>
    <row r="1585" spans="16:26" ht="18" customHeight="1" x14ac:dyDescent="0.3">
      <c r="P1585" s="4" t="s">
        <v>98</v>
      </c>
      <c r="Q1585" s="4">
        <v>2022</v>
      </c>
      <c r="R1585" s="4" t="s">
        <v>38</v>
      </c>
      <c r="S1585" s="4" t="s">
        <v>92</v>
      </c>
      <c r="T1585" s="4" t="s">
        <v>93</v>
      </c>
      <c r="U1585" s="4" t="s">
        <v>94</v>
      </c>
      <c r="V1585" s="4" t="s">
        <v>103</v>
      </c>
      <c r="W1585" s="4" t="s">
        <v>96</v>
      </c>
      <c r="X1585" s="4" t="s">
        <v>99</v>
      </c>
      <c r="Y1585" s="4">
        <v>171</v>
      </c>
      <c r="Z1585" s="4">
        <v>244.53</v>
      </c>
    </row>
    <row r="1586" spans="16:26" ht="18" customHeight="1" x14ac:dyDescent="0.3">
      <c r="P1586" s="4" t="s">
        <v>101</v>
      </c>
      <c r="Q1586" s="4">
        <v>2022</v>
      </c>
      <c r="R1586" s="4" t="s">
        <v>38</v>
      </c>
      <c r="S1586" s="4" t="s">
        <v>92</v>
      </c>
      <c r="T1586" s="4" t="s">
        <v>93</v>
      </c>
      <c r="U1586" s="4" t="s">
        <v>94</v>
      </c>
      <c r="V1586" s="4" t="s">
        <v>103</v>
      </c>
      <c r="W1586" s="4" t="s">
        <v>96</v>
      </c>
      <c r="X1586" s="4" t="s">
        <v>97</v>
      </c>
      <c r="Y1586" s="4">
        <v>179</v>
      </c>
      <c r="Z1586" s="4">
        <v>255.97</v>
      </c>
    </row>
    <row r="1587" spans="16:26" ht="18" customHeight="1" x14ac:dyDescent="0.3">
      <c r="P1587" s="4" t="s">
        <v>91</v>
      </c>
      <c r="Q1587" s="4">
        <v>2022</v>
      </c>
      <c r="R1587" s="4" t="s">
        <v>38</v>
      </c>
      <c r="S1587" s="4" t="s">
        <v>92</v>
      </c>
      <c r="T1587" s="4" t="s">
        <v>93</v>
      </c>
      <c r="U1587" s="4" t="s">
        <v>94</v>
      </c>
      <c r="V1587" s="4" t="s">
        <v>103</v>
      </c>
      <c r="W1587" s="4" t="s">
        <v>96</v>
      </c>
      <c r="X1587" s="4" t="s">
        <v>97</v>
      </c>
      <c r="Y1587" s="4">
        <v>173</v>
      </c>
      <c r="Z1587" s="4">
        <v>247.39</v>
      </c>
    </row>
    <row r="1588" spans="16:26" ht="18" customHeight="1" x14ac:dyDescent="0.3">
      <c r="P1588" s="4" t="s">
        <v>91</v>
      </c>
      <c r="Q1588" s="4">
        <v>2022</v>
      </c>
      <c r="R1588" s="4" t="s">
        <v>41</v>
      </c>
      <c r="S1588" s="4" t="s">
        <v>92</v>
      </c>
      <c r="T1588" s="4" t="s">
        <v>93</v>
      </c>
      <c r="U1588" s="4" t="s">
        <v>94</v>
      </c>
      <c r="V1588" s="4" t="s">
        <v>103</v>
      </c>
      <c r="W1588" s="4" t="s">
        <v>96</v>
      </c>
      <c r="X1588" s="4" t="s">
        <v>97</v>
      </c>
      <c r="Y1588" s="4">
        <v>230</v>
      </c>
      <c r="Z1588" s="4">
        <v>328.9</v>
      </c>
    </row>
    <row r="1589" spans="16:26" ht="18" customHeight="1" x14ac:dyDescent="0.3">
      <c r="P1589" s="4" t="s">
        <v>98</v>
      </c>
      <c r="Q1589" s="4">
        <v>2022</v>
      </c>
      <c r="R1589" s="4" t="s">
        <v>41</v>
      </c>
      <c r="S1589" s="4" t="s">
        <v>92</v>
      </c>
      <c r="T1589" s="4" t="s">
        <v>93</v>
      </c>
      <c r="U1589" s="4" t="s">
        <v>94</v>
      </c>
      <c r="V1589" s="4" t="s">
        <v>103</v>
      </c>
      <c r="W1589" s="4" t="s">
        <v>96</v>
      </c>
      <c r="X1589" s="4" t="s">
        <v>97</v>
      </c>
      <c r="Y1589" s="4">
        <v>224</v>
      </c>
      <c r="Z1589" s="4">
        <v>320.32</v>
      </c>
    </row>
    <row r="1590" spans="16:26" ht="18" customHeight="1" x14ac:dyDescent="0.3">
      <c r="P1590" s="4" t="s">
        <v>101</v>
      </c>
      <c r="Q1590" s="4">
        <v>2022</v>
      </c>
      <c r="R1590" s="4" t="s">
        <v>41</v>
      </c>
      <c r="S1590" s="4" t="s">
        <v>92</v>
      </c>
      <c r="T1590" s="4" t="s">
        <v>93</v>
      </c>
      <c r="U1590" s="4" t="s">
        <v>94</v>
      </c>
      <c r="V1590" s="4" t="s">
        <v>103</v>
      </c>
      <c r="W1590" s="4" t="s">
        <v>96</v>
      </c>
      <c r="X1590" s="4" t="s">
        <v>97</v>
      </c>
      <c r="Y1590" s="4">
        <v>218</v>
      </c>
      <c r="Z1590" s="4">
        <v>311.74</v>
      </c>
    </row>
    <row r="1591" spans="16:26" ht="18" customHeight="1" x14ac:dyDescent="0.3">
      <c r="P1591" s="4" t="s">
        <v>98</v>
      </c>
      <c r="Q1591" s="4">
        <v>2022</v>
      </c>
      <c r="R1591" s="4" t="s">
        <v>41</v>
      </c>
      <c r="S1591" s="4" t="s">
        <v>92</v>
      </c>
      <c r="T1591" s="4" t="s">
        <v>93</v>
      </c>
      <c r="U1591" s="4" t="s">
        <v>94</v>
      </c>
      <c r="V1591" s="4" t="s">
        <v>103</v>
      </c>
      <c r="W1591" s="4" t="s">
        <v>96</v>
      </c>
      <c r="X1591" s="4" t="s">
        <v>99</v>
      </c>
      <c r="Y1591" s="4">
        <v>228</v>
      </c>
      <c r="Z1591" s="4">
        <v>326.03999999999996</v>
      </c>
    </row>
    <row r="1592" spans="16:26" ht="18" customHeight="1" x14ac:dyDescent="0.3">
      <c r="P1592" s="4" t="s">
        <v>98</v>
      </c>
      <c r="Q1592" s="4">
        <v>2022</v>
      </c>
      <c r="R1592" s="4" t="s">
        <v>41</v>
      </c>
      <c r="S1592" s="4" t="s">
        <v>92</v>
      </c>
      <c r="T1592" s="4" t="s">
        <v>93</v>
      </c>
      <c r="U1592" s="4" t="s">
        <v>94</v>
      </c>
      <c r="V1592" s="4" t="s">
        <v>103</v>
      </c>
      <c r="W1592" s="4" t="s">
        <v>96</v>
      </c>
      <c r="X1592" s="4" t="s">
        <v>99</v>
      </c>
      <c r="Y1592" s="4">
        <v>222</v>
      </c>
      <c r="Z1592" s="4">
        <v>317.45999999999998</v>
      </c>
    </row>
    <row r="1593" spans="16:26" ht="18" customHeight="1" x14ac:dyDescent="0.3">
      <c r="P1593" s="4" t="s">
        <v>101</v>
      </c>
      <c r="Q1593" s="4">
        <v>2022</v>
      </c>
      <c r="R1593" s="4" t="s">
        <v>41</v>
      </c>
      <c r="S1593" s="4" t="s">
        <v>92</v>
      </c>
      <c r="T1593" s="4" t="s">
        <v>93</v>
      </c>
      <c r="U1593" s="4" t="s">
        <v>94</v>
      </c>
      <c r="V1593" s="4" t="s">
        <v>103</v>
      </c>
      <c r="W1593" s="4" t="s">
        <v>96</v>
      </c>
      <c r="X1593" s="4" t="s">
        <v>99</v>
      </c>
      <c r="Y1593" s="4">
        <v>231</v>
      </c>
      <c r="Z1593" s="4">
        <v>330.33</v>
      </c>
    </row>
    <row r="1594" spans="16:26" ht="18" customHeight="1" x14ac:dyDescent="0.3">
      <c r="P1594" s="4" t="s">
        <v>100</v>
      </c>
      <c r="Q1594" s="4">
        <v>2022</v>
      </c>
      <c r="R1594" s="4" t="s">
        <v>41</v>
      </c>
      <c r="S1594" s="4" t="s">
        <v>92</v>
      </c>
      <c r="T1594" s="4" t="s">
        <v>93</v>
      </c>
      <c r="U1594" s="4" t="s">
        <v>94</v>
      </c>
      <c r="V1594" s="4" t="s">
        <v>103</v>
      </c>
      <c r="W1594" s="4" t="s">
        <v>96</v>
      </c>
      <c r="X1594" s="4" t="s">
        <v>99</v>
      </c>
      <c r="Y1594" s="4">
        <v>225</v>
      </c>
      <c r="Z1594" s="4">
        <v>321.75</v>
      </c>
    </row>
    <row r="1595" spans="16:26" ht="18" customHeight="1" x14ac:dyDescent="0.3">
      <c r="P1595" s="4" t="s">
        <v>102</v>
      </c>
      <c r="Q1595" s="4">
        <v>2022</v>
      </c>
      <c r="R1595" s="4" t="s">
        <v>41</v>
      </c>
      <c r="S1595" s="4" t="s">
        <v>92</v>
      </c>
      <c r="T1595" s="4" t="s">
        <v>93</v>
      </c>
      <c r="U1595" s="4" t="s">
        <v>94</v>
      </c>
      <c r="V1595" s="4" t="s">
        <v>103</v>
      </c>
      <c r="W1595" s="4" t="s">
        <v>96</v>
      </c>
      <c r="X1595" s="4" t="s">
        <v>99</v>
      </c>
      <c r="Y1595" s="4">
        <v>219</v>
      </c>
      <c r="Z1595" s="4">
        <v>526.24</v>
      </c>
    </row>
    <row r="1596" spans="16:26" ht="18" customHeight="1" x14ac:dyDescent="0.3">
      <c r="P1596" s="4" t="s">
        <v>91</v>
      </c>
      <c r="Q1596" s="4">
        <v>2022</v>
      </c>
      <c r="R1596" s="4" t="s">
        <v>41</v>
      </c>
      <c r="S1596" s="4" t="s">
        <v>92</v>
      </c>
      <c r="T1596" s="4" t="s">
        <v>93</v>
      </c>
      <c r="U1596" s="4" t="s">
        <v>94</v>
      </c>
      <c r="V1596" s="4" t="s">
        <v>103</v>
      </c>
      <c r="W1596" s="4" t="s">
        <v>96</v>
      </c>
      <c r="X1596" s="4" t="s">
        <v>97</v>
      </c>
      <c r="Y1596" s="4">
        <v>227</v>
      </c>
      <c r="Z1596" s="4">
        <v>324.61</v>
      </c>
    </row>
    <row r="1597" spans="16:26" ht="18" customHeight="1" x14ac:dyDescent="0.3">
      <c r="P1597" s="4" t="s">
        <v>91</v>
      </c>
      <c r="Q1597" s="4">
        <v>2022</v>
      </c>
      <c r="R1597" s="4" t="s">
        <v>41</v>
      </c>
      <c r="S1597" s="4" t="s">
        <v>92</v>
      </c>
      <c r="T1597" s="4" t="s">
        <v>93</v>
      </c>
      <c r="U1597" s="4" t="s">
        <v>94</v>
      </c>
      <c r="V1597" s="4" t="s">
        <v>103</v>
      </c>
      <c r="W1597" s="4" t="s">
        <v>96</v>
      </c>
      <c r="X1597" s="4" t="s">
        <v>97</v>
      </c>
      <c r="Y1597" s="4">
        <v>221</v>
      </c>
      <c r="Z1597" s="4">
        <v>316.02999999999997</v>
      </c>
    </row>
    <row r="1598" spans="16:26" ht="18" customHeight="1" x14ac:dyDescent="0.3">
      <c r="P1598" s="4" t="s">
        <v>91</v>
      </c>
      <c r="Q1598" s="4">
        <v>2022</v>
      </c>
      <c r="R1598" s="4" t="s">
        <v>39</v>
      </c>
      <c r="S1598" s="4" t="s">
        <v>92</v>
      </c>
      <c r="T1598" s="4" t="s">
        <v>93</v>
      </c>
      <c r="U1598" s="4" t="s">
        <v>94</v>
      </c>
      <c r="V1598" s="4" t="s">
        <v>103</v>
      </c>
      <c r="W1598" s="4" t="s">
        <v>96</v>
      </c>
      <c r="X1598" s="4" t="s">
        <v>97</v>
      </c>
      <c r="Y1598" s="4">
        <v>200</v>
      </c>
      <c r="Z1598" s="4">
        <v>286</v>
      </c>
    </row>
    <row r="1599" spans="16:26" ht="18" customHeight="1" x14ac:dyDescent="0.3">
      <c r="P1599" s="4" t="s">
        <v>98</v>
      </c>
      <c r="Q1599" s="4">
        <v>2022</v>
      </c>
      <c r="R1599" s="4" t="s">
        <v>39</v>
      </c>
      <c r="S1599" s="4" t="s">
        <v>92</v>
      </c>
      <c r="T1599" s="4" t="s">
        <v>93</v>
      </c>
      <c r="U1599" s="4" t="s">
        <v>94</v>
      </c>
      <c r="V1599" s="4" t="s">
        <v>103</v>
      </c>
      <c r="W1599" s="4" t="s">
        <v>96</v>
      </c>
      <c r="X1599" s="4" t="s">
        <v>97</v>
      </c>
      <c r="Y1599" s="4">
        <v>194</v>
      </c>
      <c r="Z1599" s="4">
        <v>277.42</v>
      </c>
    </row>
    <row r="1600" spans="16:26" ht="18" customHeight="1" x14ac:dyDescent="0.3">
      <c r="P1600" s="4" t="s">
        <v>98</v>
      </c>
      <c r="Q1600" s="4">
        <v>2022</v>
      </c>
      <c r="R1600" s="4" t="s">
        <v>39</v>
      </c>
      <c r="S1600" s="4" t="s">
        <v>92</v>
      </c>
      <c r="T1600" s="4" t="s">
        <v>93</v>
      </c>
      <c r="U1600" s="4" t="s">
        <v>94</v>
      </c>
      <c r="V1600" s="4" t="s">
        <v>103</v>
      </c>
      <c r="W1600" s="4" t="s">
        <v>96</v>
      </c>
      <c r="X1600" s="4" t="s">
        <v>97</v>
      </c>
      <c r="Y1600" s="4">
        <v>188</v>
      </c>
      <c r="Z1600" s="4">
        <v>268.84000000000003</v>
      </c>
    </row>
    <row r="1601" spans="16:26" ht="18" customHeight="1" x14ac:dyDescent="0.3">
      <c r="P1601" s="4" t="s">
        <v>98</v>
      </c>
      <c r="Q1601" s="4">
        <v>2022</v>
      </c>
      <c r="R1601" s="4" t="s">
        <v>39</v>
      </c>
      <c r="S1601" s="4" t="s">
        <v>92</v>
      </c>
      <c r="T1601" s="4" t="s">
        <v>93</v>
      </c>
      <c r="U1601" s="4" t="s">
        <v>94</v>
      </c>
      <c r="V1601" s="4" t="s">
        <v>103</v>
      </c>
      <c r="W1601" s="4" t="s">
        <v>96</v>
      </c>
      <c r="X1601" s="4" t="s">
        <v>99</v>
      </c>
      <c r="Y1601" s="4">
        <v>198</v>
      </c>
      <c r="Z1601" s="4">
        <v>283.14</v>
      </c>
    </row>
    <row r="1602" spans="16:26" ht="18" customHeight="1" x14ac:dyDescent="0.3">
      <c r="P1602" s="4" t="s">
        <v>98</v>
      </c>
      <c r="Q1602" s="4">
        <v>2022</v>
      </c>
      <c r="R1602" s="4" t="s">
        <v>39</v>
      </c>
      <c r="S1602" s="4" t="s">
        <v>92</v>
      </c>
      <c r="T1602" s="4" t="s">
        <v>93</v>
      </c>
      <c r="U1602" s="4" t="s">
        <v>94</v>
      </c>
      <c r="V1602" s="4" t="s">
        <v>103</v>
      </c>
      <c r="W1602" s="4" t="s">
        <v>96</v>
      </c>
      <c r="X1602" s="4" t="s">
        <v>99</v>
      </c>
      <c r="Y1602" s="4">
        <v>192</v>
      </c>
      <c r="Z1602" s="4">
        <v>274.56</v>
      </c>
    </row>
    <row r="1603" spans="16:26" ht="18" customHeight="1" x14ac:dyDescent="0.3">
      <c r="P1603" s="4" t="s">
        <v>98</v>
      </c>
      <c r="Q1603" s="4">
        <v>2022</v>
      </c>
      <c r="R1603" s="4" t="s">
        <v>39</v>
      </c>
      <c r="S1603" s="4" t="s">
        <v>92</v>
      </c>
      <c r="T1603" s="4" t="s">
        <v>93</v>
      </c>
      <c r="U1603" s="4" t="s">
        <v>94</v>
      </c>
      <c r="V1603" s="4" t="s">
        <v>103</v>
      </c>
      <c r="W1603" s="4" t="s">
        <v>96</v>
      </c>
      <c r="X1603" s="4" t="s">
        <v>99</v>
      </c>
      <c r="Y1603" s="4">
        <v>186</v>
      </c>
      <c r="Z1603" s="4">
        <v>265.98</v>
      </c>
    </row>
    <row r="1604" spans="16:26" ht="18" customHeight="1" x14ac:dyDescent="0.3">
      <c r="P1604" s="4" t="s">
        <v>91</v>
      </c>
      <c r="Q1604" s="4">
        <v>2022</v>
      </c>
      <c r="R1604" s="4" t="s">
        <v>39</v>
      </c>
      <c r="S1604" s="4" t="s">
        <v>92</v>
      </c>
      <c r="T1604" s="4" t="s">
        <v>93</v>
      </c>
      <c r="U1604" s="4" t="s">
        <v>94</v>
      </c>
      <c r="V1604" s="4" t="s">
        <v>103</v>
      </c>
      <c r="W1604" s="4" t="s">
        <v>96</v>
      </c>
      <c r="X1604" s="4" t="s">
        <v>99</v>
      </c>
      <c r="Y1604" s="4">
        <v>195</v>
      </c>
      <c r="Z1604" s="4">
        <v>278.85000000000002</v>
      </c>
    </row>
    <row r="1605" spans="16:26" ht="18" customHeight="1" x14ac:dyDescent="0.3">
      <c r="P1605" s="4" t="s">
        <v>100</v>
      </c>
      <c r="Q1605" s="4">
        <v>2022</v>
      </c>
      <c r="R1605" s="4" t="s">
        <v>39</v>
      </c>
      <c r="S1605" s="4" t="s">
        <v>92</v>
      </c>
      <c r="T1605" s="4" t="s">
        <v>93</v>
      </c>
      <c r="U1605" s="4" t="s">
        <v>94</v>
      </c>
      <c r="V1605" s="4" t="s">
        <v>103</v>
      </c>
      <c r="W1605" s="4" t="s">
        <v>96</v>
      </c>
      <c r="X1605" s="4" t="s">
        <v>99</v>
      </c>
      <c r="Y1605" s="4">
        <v>189</v>
      </c>
      <c r="Z1605" s="4">
        <v>270.27</v>
      </c>
    </row>
    <row r="1606" spans="16:26" ht="18" customHeight="1" x14ac:dyDescent="0.3">
      <c r="P1606" s="4" t="s">
        <v>100</v>
      </c>
      <c r="Q1606" s="4">
        <v>2022</v>
      </c>
      <c r="R1606" s="4" t="s">
        <v>39</v>
      </c>
      <c r="S1606" s="4" t="s">
        <v>92</v>
      </c>
      <c r="T1606" s="4" t="s">
        <v>93</v>
      </c>
      <c r="U1606" s="4" t="s">
        <v>94</v>
      </c>
      <c r="V1606" s="4" t="s">
        <v>103</v>
      </c>
      <c r="W1606" s="4" t="s">
        <v>96</v>
      </c>
      <c r="X1606" s="4" t="s">
        <v>97</v>
      </c>
      <c r="Y1606" s="4">
        <v>197</v>
      </c>
      <c r="Z1606" s="4">
        <v>281.70999999999998</v>
      </c>
    </row>
    <row r="1607" spans="16:26" ht="18" customHeight="1" x14ac:dyDescent="0.3">
      <c r="P1607" s="4" t="s">
        <v>100</v>
      </c>
      <c r="Q1607" s="4">
        <v>2022</v>
      </c>
      <c r="R1607" s="4" t="s">
        <v>39</v>
      </c>
      <c r="S1607" s="4" t="s">
        <v>92</v>
      </c>
      <c r="T1607" s="4" t="s">
        <v>93</v>
      </c>
      <c r="U1607" s="4" t="s">
        <v>94</v>
      </c>
      <c r="V1607" s="4" t="s">
        <v>103</v>
      </c>
      <c r="W1607" s="4" t="s">
        <v>96</v>
      </c>
      <c r="X1607" s="4" t="s">
        <v>97</v>
      </c>
      <c r="Y1607" s="4">
        <v>191</v>
      </c>
      <c r="Z1607" s="4">
        <v>273.13</v>
      </c>
    </row>
    <row r="1608" spans="16:26" ht="18" customHeight="1" x14ac:dyDescent="0.3">
      <c r="P1608" s="4" t="s">
        <v>100</v>
      </c>
      <c r="Q1608" s="4">
        <v>2022</v>
      </c>
      <c r="R1608" s="4" t="s">
        <v>39</v>
      </c>
      <c r="S1608" s="4" t="s">
        <v>92</v>
      </c>
      <c r="T1608" s="4" t="s">
        <v>93</v>
      </c>
      <c r="U1608" s="4" t="s">
        <v>94</v>
      </c>
      <c r="V1608" s="4" t="s">
        <v>103</v>
      </c>
      <c r="W1608" s="4" t="s">
        <v>96</v>
      </c>
      <c r="X1608" s="4" t="s">
        <v>97</v>
      </c>
      <c r="Y1608" s="4">
        <v>185</v>
      </c>
      <c r="Z1608" s="4">
        <v>264.55</v>
      </c>
    </row>
    <row r="1609" spans="16:26" ht="18" customHeight="1" x14ac:dyDescent="0.3">
      <c r="P1609" s="4" t="s">
        <v>91</v>
      </c>
      <c r="Q1609" s="4">
        <v>2022</v>
      </c>
      <c r="R1609" s="4" t="s">
        <v>35</v>
      </c>
      <c r="S1609" s="4" t="s">
        <v>92</v>
      </c>
      <c r="T1609" s="4" t="s">
        <v>93</v>
      </c>
      <c r="U1609" s="4" t="s">
        <v>94</v>
      </c>
      <c r="V1609" s="4" t="s">
        <v>103</v>
      </c>
      <c r="W1609" s="4" t="s">
        <v>96</v>
      </c>
      <c r="X1609" s="4" t="s">
        <v>99</v>
      </c>
      <c r="Y1609" s="4">
        <v>154</v>
      </c>
      <c r="Z1609" s="4">
        <v>220.22</v>
      </c>
    </row>
    <row r="1610" spans="16:26" ht="18" customHeight="1" x14ac:dyDescent="0.3">
      <c r="P1610" s="4" t="s">
        <v>98</v>
      </c>
      <c r="Q1610" s="4">
        <v>2022</v>
      </c>
      <c r="R1610" s="4" t="s">
        <v>35</v>
      </c>
      <c r="S1610" s="4" t="s">
        <v>92</v>
      </c>
      <c r="T1610" s="4" t="s">
        <v>93</v>
      </c>
      <c r="U1610" s="4" t="s">
        <v>94</v>
      </c>
      <c r="V1610" s="4" t="s">
        <v>103</v>
      </c>
      <c r="W1610" s="4" t="s">
        <v>96</v>
      </c>
      <c r="X1610" s="4" t="s">
        <v>99</v>
      </c>
      <c r="Y1610" s="4">
        <v>156</v>
      </c>
      <c r="Z1610" s="4">
        <v>223.07999999999998</v>
      </c>
    </row>
    <row r="1611" spans="16:26" ht="18" customHeight="1" x14ac:dyDescent="0.3">
      <c r="P1611" s="4" t="s">
        <v>98</v>
      </c>
      <c r="Q1611" s="4">
        <v>2022</v>
      </c>
      <c r="R1611" s="4" t="s">
        <v>35</v>
      </c>
      <c r="S1611" s="4" t="s">
        <v>92</v>
      </c>
      <c r="T1611" s="4" t="s">
        <v>93</v>
      </c>
      <c r="U1611" s="4" t="s">
        <v>94</v>
      </c>
      <c r="V1611" s="4" t="s">
        <v>103</v>
      </c>
      <c r="W1611" s="4" t="s">
        <v>96</v>
      </c>
      <c r="X1611" s="4" t="s">
        <v>99</v>
      </c>
      <c r="Y1611" s="4">
        <v>153</v>
      </c>
      <c r="Z1611" s="4">
        <v>218.79</v>
      </c>
    </row>
    <row r="1612" spans="16:26" ht="18" customHeight="1" x14ac:dyDescent="0.3">
      <c r="P1612" s="4" t="s">
        <v>91</v>
      </c>
      <c r="Q1612" s="4">
        <v>2022</v>
      </c>
      <c r="R1612" s="4" t="s">
        <v>35</v>
      </c>
      <c r="S1612" s="4" t="s">
        <v>92</v>
      </c>
      <c r="T1612" s="4" t="s">
        <v>93</v>
      </c>
      <c r="U1612" s="4" t="s">
        <v>94</v>
      </c>
      <c r="V1612" s="4" t="s">
        <v>103</v>
      </c>
      <c r="W1612" s="4" t="s">
        <v>96</v>
      </c>
      <c r="X1612" s="4" t="s">
        <v>99</v>
      </c>
      <c r="Y1612" s="4">
        <v>157</v>
      </c>
      <c r="Z1612" s="4">
        <v>224.51</v>
      </c>
    </row>
    <row r="1613" spans="16:26" ht="18" customHeight="1" x14ac:dyDescent="0.3">
      <c r="P1613" s="4" t="s">
        <v>101</v>
      </c>
      <c r="Q1613" s="4">
        <v>2022</v>
      </c>
      <c r="R1613" s="4" t="s">
        <v>35</v>
      </c>
      <c r="S1613" s="4" t="s">
        <v>92</v>
      </c>
      <c r="T1613" s="4" t="s">
        <v>93</v>
      </c>
      <c r="U1613" s="4" t="s">
        <v>94</v>
      </c>
      <c r="V1613" s="4" t="s">
        <v>103</v>
      </c>
      <c r="W1613" s="4" t="s">
        <v>96</v>
      </c>
      <c r="X1613" s="4" t="s">
        <v>99</v>
      </c>
      <c r="Y1613" s="4">
        <v>155</v>
      </c>
      <c r="Z1613" s="4">
        <v>221.65</v>
      </c>
    </row>
    <row r="1614" spans="16:26" ht="18" customHeight="1" x14ac:dyDescent="0.3">
      <c r="P1614" s="4" t="s">
        <v>91</v>
      </c>
      <c r="Q1614" s="4">
        <v>2022</v>
      </c>
      <c r="R1614" s="4" t="s">
        <v>35</v>
      </c>
      <c r="S1614" s="4" t="s">
        <v>92</v>
      </c>
      <c r="T1614" s="4" t="s">
        <v>93</v>
      </c>
      <c r="U1614" s="4" t="s">
        <v>94</v>
      </c>
      <c r="V1614" s="4" t="s">
        <v>103</v>
      </c>
      <c r="W1614" s="4" t="s">
        <v>96</v>
      </c>
      <c r="X1614" s="4" t="s">
        <v>97</v>
      </c>
      <c r="Y1614" s="4">
        <v>341</v>
      </c>
      <c r="Z1614" s="4">
        <v>487.63</v>
      </c>
    </row>
    <row r="1615" spans="16:26" ht="18" customHeight="1" x14ac:dyDescent="0.3">
      <c r="P1615" s="4" t="s">
        <v>91</v>
      </c>
      <c r="Q1615" s="4">
        <v>2022</v>
      </c>
      <c r="R1615" s="4" t="s">
        <v>36</v>
      </c>
      <c r="S1615" s="4" t="s">
        <v>104</v>
      </c>
      <c r="T1615" s="4" t="s">
        <v>93</v>
      </c>
      <c r="U1615" s="4" t="s">
        <v>94</v>
      </c>
      <c r="V1615" s="4" t="s">
        <v>103</v>
      </c>
      <c r="W1615" s="4" t="s">
        <v>96</v>
      </c>
      <c r="X1615" s="4" t="s">
        <v>97</v>
      </c>
      <c r="Y1615" s="4">
        <v>254</v>
      </c>
      <c r="Z1615" s="4">
        <v>363.22</v>
      </c>
    </row>
    <row r="1616" spans="16:26" ht="18" customHeight="1" x14ac:dyDescent="0.3">
      <c r="P1616" s="4" t="s">
        <v>98</v>
      </c>
      <c r="Q1616" s="4">
        <v>2022</v>
      </c>
      <c r="R1616" s="4" t="s">
        <v>36</v>
      </c>
      <c r="S1616" s="4" t="s">
        <v>104</v>
      </c>
      <c r="T1616" s="4" t="s">
        <v>93</v>
      </c>
      <c r="U1616" s="4" t="s">
        <v>94</v>
      </c>
      <c r="V1616" s="4" t="s">
        <v>103</v>
      </c>
      <c r="W1616" s="4" t="s">
        <v>96</v>
      </c>
      <c r="X1616" s="4" t="s">
        <v>97</v>
      </c>
      <c r="Y1616" s="4">
        <v>256</v>
      </c>
      <c r="Z1616" s="4">
        <v>366.08</v>
      </c>
    </row>
    <row r="1617" spans="16:26" ht="18" customHeight="1" x14ac:dyDescent="0.3">
      <c r="P1617" s="4" t="s">
        <v>98</v>
      </c>
      <c r="Q1617" s="4">
        <v>2022</v>
      </c>
      <c r="R1617" s="4" t="s">
        <v>36</v>
      </c>
      <c r="S1617" s="4" t="s">
        <v>104</v>
      </c>
      <c r="T1617" s="4" t="s">
        <v>93</v>
      </c>
      <c r="U1617" s="4" t="s">
        <v>94</v>
      </c>
      <c r="V1617" s="4" t="s">
        <v>103</v>
      </c>
      <c r="W1617" s="4" t="s">
        <v>96</v>
      </c>
      <c r="X1617" s="4" t="s">
        <v>97</v>
      </c>
      <c r="Y1617" s="4">
        <v>961</v>
      </c>
      <c r="Z1617" s="4">
        <v>1374.23</v>
      </c>
    </row>
    <row r="1618" spans="16:26" ht="18" customHeight="1" x14ac:dyDescent="0.3">
      <c r="P1618" s="4" t="s">
        <v>98</v>
      </c>
      <c r="Q1618" s="4">
        <v>2022</v>
      </c>
      <c r="R1618" s="4" t="s">
        <v>36</v>
      </c>
      <c r="S1618" s="4" t="s">
        <v>104</v>
      </c>
      <c r="T1618" s="4" t="s">
        <v>93</v>
      </c>
      <c r="U1618" s="4" t="s">
        <v>94</v>
      </c>
      <c r="V1618" s="4" t="s">
        <v>103</v>
      </c>
      <c r="W1618" s="4" t="s">
        <v>96</v>
      </c>
      <c r="X1618" s="4" t="s">
        <v>97</v>
      </c>
      <c r="Y1618" s="4">
        <v>255</v>
      </c>
      <c r="Z1618" s="4">
        <v>364.65</v>
      </c>
    </row>
    <row r="1619" spans="16:26" ht="18" customHeight="1" x14ac:dyDescent="0.3">
      <c r="P1619" s="4" t="s">
        <v>100</v>
      </c>
      <c r="Q1619" s="4">
        <v>2022</v>
      </c>
      <c r="R1619" s="4" t="s">
        <v>36</v>
      </c>
      <c r="S1619" s="4" t="s">
        <v>104</v>
      </c>
      <c r="T1619" s="4" t="s">
        <v>93</v>
      </c>
      <c r="U1619" s="4" t="s">
        <v>94</v>
      </c>
      <c r="V1619" s="4" t="s">
        <v>103</v>
      </c>
      <c r="W1619" s="4" t="s">
        <v>96</v>
      </c>
      <c r="X1619" s="4" t="s">
        <v>97</v>
      </c>
      <c r="Y1619" s="4">
        <v>253</v>
      </c>
      <c r="Z1619" s="4">
        <v>361.78999999999996</v>
      </c>
    </row>
    <row r="1620" spans="16:26" ht="18" customHeight="1" x14ac:dyDescent="0.3">
      <c r="P1620" s="4" t="s">
        <v>100</v>
      </c>
      <c r="Q1620" s="4">
        <v>2022</v>
      </c>
      <c r="R1620" s="4" t="s">
        <v>36</v>
      </c>
      <c r="S1620" s="4" t="s">
        <v>104</v>
      </c>
      <c r="T1620" s="4" t="s">
        <v>93</v>
      </c>
      <c r="U1620" s="4" t="s">
        <v>94</v>
      </c>
      <c r="V1620" s="4" t="s">
        <v>103</v>
      </c>
      <c r="W1620" s="4" t="s">
        <v>96</v>
      </c>
      <c r="X1620" s="4" t="s">
        <v>97</v>
      </c>
      <c r="Y1620" s="4">
        <v>251</v>
      </c>
      <c r="Z1620" s="4">
        <v>358.93</v>
      </c>
    </row>
    <row r="1621" spans="16:26" ht="18" customHeight="1" x14ac:dyDescent="0.3">
      <c r="P1621" s="4" t="s">
        <v>98</v>
      </c>
      <c r="Q1621" s="4">
        <v>2022</v>
      </c>
      <c r="R1621" s="4" t="s">
        <v>37</v>
      </c>
      <c r="S1621" s="4" t="s">
        <v>104</v>
      </c>
      <c r="T1621" s="4" t="s">
        <v>93</v>
      </c>
      <c r="U1621" s="4" t="s">
        <v>94</v>
      </c>
      <c r="V1621" s="4" t="s">
        <v>103</v>
      </c>
      <c r="W1621" s="4" t="s">
        <v>96</v>
      </c>
      <c r="X1621" s="4" t="s">
        <v>97</v>
      </c>
      <c r="Y1621" s="4">
        <v>260</v>
      </c>
      <c r="Z1621" s="4">
        <v>371.8</v>
      </c>
    </row>
    <row r="1622" spans="16:26" ht="18" customHeight="1" x14ac:dyDescent="0.3">
      <c r="P1622" s="4" t="s">
        <v>98</v>
      </c>
      <c r="Q1622" s="4">
        <v>2022</v>
      </c>
      <c r="R1622" s="4" t="s">
        <v>37</v>
      </c>
      <c r="S1622" s="4" t="s">
        <v>104</v>
      </c>
      <c r="T1622" s="4" t="s">
        <v>93</v>
      </c>
      <c r="U1622" s="4" t="s">
        <v>94</v>
      </c>
      <c r="V1622" s="4" t="s">
        <v>103</v>
      </c>
      <c r="W1622" s="4" t="s">
        <v>96</v>
      </c>
      <c r="X1622" s="4" t="s">
        <v>97</v>
      </c>
      <c r="Y1622" s="4">
        <v>960</v>
      </c>
      <c r="Z1622" s="4">
        <v>1372.8</v>
      </c>
    </row>
    <row r="1623" spans="16:26" ht="18" customHeight="1" x14ac:dyDescent="0.3">
      <c r="P1623" s="4" t="s">
        <v>101</v>
      </c>
      <c r="Q1623" s="4">
        <v>2022</v>
      </c>
      <c r="R1623" s="4" t="s">
        <v>37</v>
      </c>
      <c r="S1623" s="4" t="s">
        <v>104</v>
      </c>
      <c r="T1623" s="4" t="s">
        <v>93</v>
      </c>
      <c r="U1623" s="4" t="s">
        <v>94</v>
      </c>
      <c r="V1623" s="4" t="s">
        <v>103</v>
      </c>
      <c r="W1623" s="4" t="s">
        <v>96</v>
      </c>
      <c r="X1623" s="4" t="s">
        <v>97</v>
      </c>
      <c r="Y1623" s="4">
        <v>261</v>
      </c>
      <c r="Z1623" s="4">
        <v>373.23</v>
      </c>
    </row>
    <row r="1624" spans="16:26" ht="18" customHeight="1" x14ac:dyDescent="0.3">
      <c r="P1624" s="4" t="s">
        <v>98</v>
      </c>
      <c r="Q1624" s="4">
        <v>2022</v>
      </c>
      <c r="R1624" s="4" t="s">
        <v>37</v>
      </c>
      <c r="S1624" s="4" t="s">
        <v>104</v>
      </c>
      <c r="T1624" s="4" t="s">
        <v>93</v>
      </c>
      <c r="U1624" s="4" t="s">
        <v>94</v>
      </c>
      <c r="V1624" s="4" t="s">
        <v>103</v>
      </c>
      <c r="W1624" s="4" t="s">
        <v>96</v>
      </c>
      <c r="X1624" s="4" t="s">
        <v>97</v>
      </c>
      <c r="Y1624" s="4">
        <v>259</v>
      </c>
      <c r="Z1624" s="4">
        <v>370.37</v>
      </c>
    </row>
    <row r="1625" spans="16:26" ht="18" customHeight="1" x14ac:dyDescent="0.3">
      <c r="P1625" s="4" t="s">
        <v>98</v>
      </c>
      <c r="Q1625" s="4">
        <v>2022</v>
      </c>
      <c r="R1625" s="4" t="s">
        <v>37</v>
      </c>
      <c r="S1625" s="4" t="s">
        <v>104</v>
      </c>
      <c r="T1625" s="4" t="s">
        <v>93</v>
      </c>
      <c r="U1625" s="4" t="s">
        <v>94</v>
      </c>
      <c r="V1625" s="4" t="s">
        <v>103</v>
      </c>
      <c r="W1625" s="4" t="s">
        <v>96</v>
      </c>
      <c r="X1625" s="4" t="s">
        <v>97</v>
      </c>
      <c r="Y1625" s="4">
        <v>257</v>
      </c>
      <c r="Z1625" s="4">
        <v>367.51</v>
      </c>
    </row>
    <row r="1626" spans="16:26" ht="18" customHeight="1" x14ac:dyDescent="0.3">
      <c r="P1626" s="4" t="s">
        <v>91</v>
      </c>
      <c r="Q1626" s="4">
        <v>2022</v>
      </c>
      <c r="R1626" s="4" t="s">
        <v>35</v>
      </c>
      <c r="S1626" s="4" t="s">
        <v>104</v>
      </c>
      <c r="T1626" s="4" t="s">
        <v>93</v>
      </c>
      <c r="U1626" s="4" t="s">
        <v>94</v>
      </c>
      <c r="V1626" s="4" t="s">
        <v>103</v>
      </c>
      <c r="W1626" s="4" t="s">
        <v>96</v>
      </c>
      <c r="X1626" s="4" t="s">
        <v>97</v>
      </c>
      <c r="Y1626" s="4">
        <v>248</v>
      </c>
      <c r="Z1626" s="4">
        <v>354.64</v>
      </c>
    </row>
    <row r="1627" spans="16:26" ht="18" customHeight="1" x14ac:dyDescent="0.3">
      <c r="P1627" s="4" t="s">
        <v>100</v>
      </c>
      <c r="Q1627" s="4">
        <v>2022</v>
      </c>
      <c r="R1627" s="4" t="s">
        <v>35</v>
      </c>
      <c r="S1627" s="4" t="s">
        <v>104</v>
      </c>
      <c r="T1627" s="4" t="s">
        <v>93</v>
      </c>
      <c r="U1627" s="4" t="s">
        <v>94</v>
      </c>
      <c r="V1627" s="4" t="s">
        <v>103</v>
      </c>
      <c r="W1627" s="4" t="s">
        <v>96</v>
      </c>
      <c r="X1627" s="4" t="s">
        <v>97</v>
      </c>
      <c r="Y1627" s="4">
        <v>250</v>
      </c>
      <c r="Z1627" s="4">
        <v>526.24</v>
      </c>
    </row>
    <row r="1628" spans="16:26" ht="18" customHeight="1" x14ac:dyDescent="0.3">
      <c r="P1628" s="4" t="s">
        <v>98</v>
      </c>
      <c r="Q1628" s="4">
        <v>2022</v>
      </c>
      <c r="R1628" s="4" t="s">
        <v>35</v>
      </c>
      <c r="S1628" s="4" t="s">
        <v>104</v>
      </c>
      <c r="T1628" s="4" t="s">
        <v>93</v>
      </c>
      <c r="U1628" s="4" t="s">
        <v>94</v>
      </c>
      <c r="V1628" s="4" t="s">
        <v>103</v>
      </c>
      <c r="W1628" s="4" t="s">
        <v>96</v>
      </c>
      <c r="X1628" s="4" t="s">
        <v>97</v>
      </c>
      <c r="Y1628" s="4">
        <v>249</v>
      </c>
      <c r="Z1628" s="4">
        <v>356.07</v>
      </c>
    </row>
    <row r="1629" spans="16:26" ht="18" customHeight="1" x14ac:dyDescent="0.3">
      <c r="P1629" s="4" t="s">
        <v>91</v>
      </c>
      <c r="Q1629" s="4">
        <v>2022</v>
      </c>
      <c r="R1629" s="4" t="s">
        <v>35</v>
      </c>
      <c r="S1629" s="4" t="s">
        <v>104</v>
      </c>
      <c r="T1629" s="4" t="s">
        <v>93</v>
      </c>
      <c r="U1629" s="4" t="s">
        <v>94</v>
      </c>
      <c r="V1629" s="4" t="s">
        <v>103</v>
      </c>
      <c r="W1629" s="4" t="s">
        <v>96</v>
      </c>
      <c r="X1629" s="4" t="s">
        <v>97</v>
      </c>
      <c r="Y1629" s="4">
        <v>247</v>
      </c>
      <c r="Z1629" s="4">
        <v>353.21</v>
      </c>
    </row>
    <row r="1630" spans="16:26" ht="18" customHeight="1" x14ac:dyDescent="0.3">
      <c r="P1630" s="4" t="s">
        <v>91</v>
      </c>
      <c r="Q1630" s="4">
        <v>2022</v>
      </c>
      <c r="R1630" s="4" t="s">
        <v>40</v>
      </c>
      <c r="S1630" s="4" t="s">
        <v>92</v>
      </c>
      <c r="T1630" s="4" t="s">
        <v>93</v>
      </c>
      <c r="U1630" s="4" t="s">
        <v>94</v>
      </c>
      <c r="V1630" s="4" t="s">
        <v>95</v>
      </c>
      <c r="W1630" s="4" t="s">
        <v>96</v>
      </c>
      <c r="X1630" s="4" t="s">
        <v>99</v>
      </c>
      <c r="Y1630" s="4">
        <v>356</v>
      </c>
      <c r="Z1630" s="4">
        <v>484.15999999999997</v>
      </c>
    </row>
    <row r="1631" spans="16:26" ht="18" customHeight="1" x14ac:dyDescent="0.3">
      <c r="P1631" s="4" t="s">
        <v>98</v>
      </c>
      <c r="Q1631" s="4">
        <v>2022</v>
      </c>
      <c r="R1631" s="4" t="s">
        <v>40</v>
      </c>
      <c r="S1631" s="4" t="s">
        <v>92</v>
      </c>
      <c r="T1631" s="4" t="s">
        <v>93</v>
      </c>
      <c r="U1631" s="4" t="s">
        <v>94</v>
      </c>
      <c r="V1631" s="4" t="s">
        <v>95</v>
      </c>
      <c r="W1631" s="4" t="s">
        <v>96</v>
      </c>
      <c r="X1631" s="4" t="s">
        <v>99</v>
      </c>
      <c r="Y1631" s="4">
        <v>152</v>
      </c>
      <c r="Z1631" s="4">
        <v>217.36</v>
      </c>
    </row>
    <row r="1632" spans="16:26" ht="18" customHeight="1" x14ac:dyDescent="0.3">
      <c r="P1632" s="4" t="s">
        <v>100</v>
      </c>
      <c r="Q1632" s="4">
        <v>2022</v>
      </c>
      <c r="R1632" s="4" t="s">
        <v>40</v>
      </c>
      <c r="S1632" s="4" t="s">
        <v>92</v>
      </c>
      <c r="T1632" s="4" t="s">
        <v>106</v>
      </c>
      <c r="U1632" s="4" t="s">
        <v>94</v>
      </c>
      <c r="V1632" s="4" t="s">
        <v>95</v>
      </c>
      <c r="W1632" s="4" t="s">
        <v>96</v>
      </c>
      <c r="X1632" s="4" t="s">
        <v>99</v>
      </c>
      <c r="Y1632" s="4">
        <v>352</v>
      </c>
      <c r="Z1632" s="4">
        <v>503.36</v>
      </c>
    </row>
    <row r="1633" spans="16:26" ht="18" customHeight="1" x14ac:dyDescent="0.3">
      <c r="P1633" s="4" t="s">
        <v>91</v>
      </c>
      <c r="Q1633" s="4">
        <v>2022</v>
      </c>
      <c r="R1633" s="4" t="s">
        <v>40</v>
      </c>
      <c r="S1633" s="4" t="s">
        <v>92</v>
      </c>
      <c r="T1633" s="4" t="s">
        <v>106</v>
      </c>
      <c r="U1633" s="4" t="s">
        <v>94</v>
      </c>
      <c r="V1633" s="4" t="s">
        <v>95</v>
      </c>
      <c r="W1633" s="4" t="s">
        <v>96</v>
      </c>
      <c r="X1633" s="4" t="s">
        <v>99</v>
      </c>
      <c r="Y1633" s="4">
        <v>154</v>
      </c>
      <c r="Z1633" s="4">
        <v>220.22</v>
      </c>
    </row>
    <row r="1634" spans="16:26" ht="18" customHeight="1" x14ac:dyDescent="0.3">
      <c r="P1634" s="4" t="s">
        <v>102</v>
      </c>
      <c r="Q1634" s="4">
        <v>2022</v>
      </c>
      <c r="R1634" s="4" t="s">
        <v>40</v>
      </c>
      <c r="S1634" s="4" t="s">
        <v>92</v>
      </c>
      <c r="T1634" s="4" t="s">
        <v>106</v>
      </c>
      <c r="U1634" s="4" t="s">
        <v>94</v>
      </c>
      <c r="V1634" s="4" t="s">
        <v>95</v>
      </c>
      <c r="W1634" s="4" t="s">
        <v>96</v>
      </c>
      <c r="X1634" s="4" t="s">
        <v>99</v>
      </c>
      <c r="Y1634" s="4">
        <v>698</v>
      </c>
      <c r="Z1634" s="4">
        <v>998.14</v>
      </c>
    </row>
    <row r="1635" spans="16:26" ht="18" customHeight="1" x14ac:dyDescent="0.3">
      <c r="P1635" s="4" t="s">
        <v>100</v>
      </c>
      <c r="Q1635" s="4">
        <v>2022</v>
      </c>
      <c r="R1635" s="4" t="s">
        <v>40</v>
      </c>
      <c r="S1635" s="4" t="s">
        <v>92</v>
      </c>
      <c r="T1635" s="4" t="s">
        <v>106</v>
      </c>
      <c r="U1635" s="4" t="s">
        <v>94</v>
      </c>
      <c r="V1635" s="4" t="s">
        <v>95</v>
      </c>
      <c r="W1635" s="4" t="s">
        <v>96</v>
      </c>
      <c r="X1635" s="4" t="s">
        <v>99</v>
      </c>
      <c r="Y1635" s="4">
        <v>731</v>
      </c>
      <c r="Z1635" s="4">
        <v>1045.33</v>
      </c>
    </row>
    <row r="1636" spans="16:26" ht="18" customHeight="1" x14ac:dyDescent="0.3">
      <c r="P1636" s="4" t="s">
        <v>100</v>
      </c>
      <c r="Q1636" s="4">
        <v>2022</v>
      </c>
      <c r="R1636" s="4" t="s">
        <v>40</v>
      </c>
      <c r="S1636" s="4" t="s">
        <v>92</v>
      </c>
      <c r="T1636" s="4" t="s">
        <v>106</v>
      </c>
      <c r="U1636" s="4" t="s">
        <v>94</v>
      </c>
      <c r="V1636" s="4" t="s">
        <v>95</v>
      </c>
      <c r="W1636" s="4" t="s">
        <v>96</v>
      </c>
      <c r="X1636" s="4" t="s">
        <v>99</v>
      </c>
      <c r="Y1636" s="4">
        <v>771</v>
      </c>
      <c r="Z1636" s="4">
        <v>526.24</v>
      </c>
    </row>
    <row r="1637" spans="16:26" ht="18" customHeight="1" x14ac:dyDescent="0.3">
      <c r="P1637" s="4" t="s">
        <v>100</v>
      </c>
      <c r="Q1637" s="4">
        <v>2022</v>
      </c>
      <c r="R1637" s="4" t="s">
        <v>40</v>
      </c>
      <c r="S1637" s="4" t="s">
        <v>92</v>
      </c>
      <c r="T1637" s="4" t="s">
        <v>106</v>
      </c>
      <c r="U1637" s="4" t="s">
        <v>94</v>
      </c>
      <c r="V1637" s="4" t="s">
        <v>95</v>
      </c>
      <c r="W1637" s="4" t="s">
        <v>96</v>
      </c>
      <c r="X1637" s="4" t="s">
        <v>99</v>
      </c>
      <c r="Y1637" s="4">
        <v>355</v>
      </c>
      <c r="Z1637" s="4">
        <v>507.65</v>
      </c>
    </row>
    <row r="1638" spans="16:26" ht="18" customHeight="1" x14ac:dyDescent="0.3">
      <c r="P1638" s="4" t="s">
        <v>100</v>
      </c>
      <c r="Q1638" s="4">
        <v>2022</v>
      </c>
      <c r="R1638" s="4" t="s">
        <v>40</v>
      </c>
      <c r="S1638" s="4" t="s">
        <v>92</v>
      </c>
      <c r="T1638" s="4" t="s">
        <v>106</v>
      </c>
      <c r="U1638" s="4" t="s">
        <v>94</v>
      </c>
      <c r="V1638" s="4" t="s">
        <v>95</v>
      </c>
      <c r="W1638" s="4" t="s">
        <v>96</v>
      </c>
      <c r="X1638" s="4" t="s">
        <v>99</v>
      </c>
      <c r="Y1638" s="4">
        <v>157</v>
      </c>
      <c r="Z1638" s="4">
        <v>224.51</v>
      </c>
    </row>
    <row r="1639" spans="16:26" ht="18" customHeight="1" x14ac:dyDescent="0.3">
      <c r="P1639" s="4" t="s">
        <v>98</v>
      </c>
      <c r="Q1639" s="4">
        <v>2022</v>
      </c>
      <c r="R1639" s="4" t="s">
        <v>40</v>
      </c>
      <c r="S1639" s="4" t="s">
        <v>92</v>
      </c>
      <c r="T1639" s="4" t="s">
        <v>106</v>
      </c>
      <c r="U1639" s="4" t="s">
        <v>94</v>
      </c>
      <c r="V1639" s="4" t="s">
        <v>95</v>
      </c>
      <c r="W1639" s="4" t="s">
        <v>96</v>
      </c>
      <c r="X1639" s="4" t="s">
        <v>99</v>
      </c>
      <c r="Y1639" s="4">
        <v>353</v>
      </c>
      <c r="Z1639" s="4">
        <v>504.78999999999996</v>
      </c>
    </row>
    <row r="1640" spans="16:26" ht="18" customHeight="1" x14ac:dyDescent="0.3">
      <c r="P1640" s="4" t="s">
        <v>98</v>
      </c>
      <c r="Q1640" s="4">
        <v>2022</v>
      </c>
      <c r="R1640" s="4" t="s">
        <v>40</v>
      </c>
      <c r="S1640" s="4" t="s">
        <v>92</v>
      </c>
      <c r="T1640" s="4" t="s">
        <v>106</v>
      </c>
      <c r="U1640" s="4" t="s">
        <v>94</v>
      </c>
      <c r="V1640" s="4" t="s">
        <v>95</v>
      </c>
      <c r="W1640" s="4" t="s">
        <v>96</v>
      </c>
      <c r="X1640" s="4" t="s">
        <v>99</v>
      </c>
      <c r="Y1640" s="4">
        <v>155</v>
      </c>
      <c r="Z1640" s="4">
        <v>221.65</v>
      </c>
    </row>
    <row r="1641" spans="16:26" ht="18" customHeight="1" x14ac:dyDescent="0.3">
      <c r="P1641" s="4" t="s">
        <v>98</v>
      </c>
      <c r="Q1641" s="4">
        <v>2022</v>
      </c>
      <c r="R1641" s="4" t="s">
        <v>36</v>
      </c>
      <c r="S1641" s="4" t="s">
        <v>92</v>
      </c>
      <c r="T1641" s="4" t="s">
        <v>106</v>
      </c>
      <c r="U1641" s="4" t="s">
        <v>94</v>
      </c>
      <c r="V1641" s="4" t="s">
        <v>95</v>
      </c>
      <c r="W1641" s="4" t="s">
        <v>96</v>
      </c>
      <c r="X1641" s="4" t="s">
        <v>99</v>
      </c>
      <c r="Y1641" s="4">
        <v>332</v>
      </c>
      <c r="Z1641" s="4">
        <v>451.52</v>
      </c>
    </row>
    <row r="1642" spans="16:26" ht="18" customHeight="1" x14ac:dyDescent="0.3">
      <c r="P1642" s="4" t="s">
        <v>98</v>
      </c>
      <c r="Q1642" s="4">
        <v>2022</v>
      </c>
      <c r="R1642" s="4" t="s">
        <v>36</v>
      </c>
      <c r="S1642" s="4" t="s">
        <v>92</v>
      </c>
      <c r="T1642" s="4" t="s">
        <v>106</v>
      </c>
      <c r="U1642" s="4" t="s">
        <v>94</v>
      </c>
      <c r="V1642" s="4" t="s">
        <v>95</v>
      </c>
      <c r="W1642" s="4" t="s">
        <v>96</v>
      </c>
      <c r="X1642" s="4" t="s">
        <v>99</v>
      </c>
      <c r="Y1642" s="4">
        <v>134</v>
      </c>
      <c r="Z1642" s="4">
        <v>191.62</v>
      </c>
    </row>
    <row r="1643" spans="16:26" ht="18" customHeight="1" x14ac:dyDescent="0.3">
      <c r="P1643" s="4" t="s">
        <v>91</v>
      </c>
      <c r="Q1643" s="4">
        <v>2022</v>
      </c>
      <c r="R1643" s="4" t="s">
        <v>36</v>
      </c>
      <c r="S1643" s="4" t="s">
        <v>92</v>
      </c>
      <c r="T1643" s="4" t="s">
        <v>106</v>
      </c>
      <c r="U1643" s="4" t="s">
        <v>94</v>
      </c>
      <c r="V1643" s="4" t="s">
        <v>95</v>
      </c>
      <c r="W1643" s="4" t="s">
        <v>96</v>
      </c>
      <c r="X1643" s="4" t="s">
        <v>99</v>
      </c>
      <c r="Y1643" s="4">
        <v>334</v>
      </c>
      <c r="Z1643" s="4">
        <v>477.62</v>
      </c>
    </row>
    <row r="1644" spans="16:26" ht="18" customHeight="1" x14ac:dyDescent="0.3">
      <c r="P1644" s="4" t="s">
        <v>98</v>
      </c>
      <c r="Q1644" s="4">
        <v>2022</v>
      </c>
      <c r="R1644" s="4" t="s">
        <v>36</v>
      </c>
      <c r="S1644" s="4" t="s">
        <v>92</v>
      </c>
      <c r="T1644" s="4" t="s">
        <v>106</v>
      </c>
      <c r="U1644" s="4" t="s">
        <v>94</v>
      </c>
      <c r="V1644" s="4" t="s">
        <v>95</v>
      </c>
      <c r="W1644" s="4" t="s">
        <v>96</v>
      </c>
      <c r="X1644" s="4" t="s">
        <v>99</v>
      </c>
      <c r="Y1644" s="4">
        <v>702</v>
      </c>
      <c r="Z1644" s="4">
        <v>1003.86</v>
      </c>
    </row>
    <row r="1645" spans="16:26" ht="18" customHeight="1" x14ac:dyDescent="0.3">
      <c r="P1645" s="4" t="s">
        <v>91</v>
      </c>
      <c r="Q1645" s="4">
        <v>2022</v>
      </c>
      <c r="R1645" s="4" t="s">
        <v>36</v>
      </c>
      <c r="S1645" s="4" t="s">
        <v>92</v>
      </c>
      <c r="T1645" s="4" t="s">
        <v>106</v>
      </c>
      <c r="U1645" s="4" t="s">
        <v>94</v>
      </c>
      <c r="V1645" s="4" t="s">
        <v>95</v>
      </c>
      <c r="W1645" s="4" t="s">
        <v>96</v>
      </c>
      <c r="X1645" s="4" t="s">
        <v>99</v>
      </c>
      <c r="Y1645" s="4">
        <v>735</v>
      </c>
      <c r="Z1645" s="4">
        <v>1051.05</v>
      </c>
    </row>
    <row r="1646" spans="16:26" ht="18" customHeight="1" x14ac:dyDescent="0.3">
      <c r="P1646" s="4" t="s">
        <v>98</v>
      </c>
      <c r="Q1646" s="4">
        <v>2022</v>
      </c>
      <c r="R1646" s="4" t="s">
        <v>36</v>
      </c>
      <c r="S1646" s="4" t="s">
        <v>92</v>
      </c>
      <c r="T1646" s="4" t="s">
        <v>106</v>
      </c>
      <c r="U1646" s="4" t="s">
        <v>94</v>
      </c>
      <c r="V1646" s="4" t="s">
        <v>95</v>
      </c>
      <c r="W1646" s="4" t="s">
        <v>96</v>
      </c>
      <c r="X1646" s="4" t="s">
        <v>99</v>
      </c>
      <c r="Y1646" s="4">
        <v>333</v>
      </c>
      <c r="Z1646" s="4">
        <v>526.24</v>
      </c>
    </row>
    <row r="1647" spans="16:26" ht="18" customHeight="1" x14ac:dyDescent="0.3">
      <c r="P1647" s="4" t="s">
        <v>102</v>
      </c>
      <c r="Q1647" s="4">
        <v>2022</v>
      </c>
      <c r="R1647" s="4" t="s">
        <v>36</v>
      </c>
      <c r="S1647" s="4" t="s">
        <v>92</v>
      </c>
      <c r="T1647" s="4" t="s">
        <v>106</v>
      </c>
      <c r="U1647" s="4" t="s">
        <v>94</v>
      </c>
      <c r="V1647" s="4" t="s">
        <v>95</v>
      </c>
      <c r="W1647" s="4" t="s">
        <v>96</v>
      </c>
      <c r="X1647" s="4" t="s">
        <v>99</v>
      </c>
      <c r="Y1647" s="4">
        <v>774</v>
      </c>
      <c r="Z1647" s="4">
        <v>526.24</v>
      </c>
    </row>
    <row r="1648" spans="16:26" ht="18" customHeight="1" x14ac:dyDescent="0.3">
      <c r="P1648" s="4" t="s">
        <v>98</v>
      </c>
      <c r="Q1648" s="4">
        <v>2022</v>
      </c>
      <c r="R1648" s="4" t="s">
        <v>36</v>
      </c>
      <c r="S1648" s="4" t="s">
        <v>92</v>
      </c>
      <c r="T1648" s="4" t="s">
        <v>106</v>
      </c>
      <c r="U1648" s="4" t="s">
        <v>94</v>
      </c>
      <c r="V1648" s="4" t="s">
        <v>95</v>
      </c>
      <c r="W1648" s="4" t="s">
        <v>96</v>
      </c>
      <c r="X1648" s="4" t="s">
        <v>99</v>
      </c>
      <c r="Y1648" s="4">
        <v>331</v>
      </c>
      <c r="Z1648" s="4">
        <v>473.33</v>
      </c>
    </row>
    <row r="1649" spans="16:26" ht="18" customHeight="1" x14ac:dyDescent="0.3">
      <c r="P1649" s="4" t="s">
        <v>98</v>
      </c>
      <c r="Q1649" s="4">
        <v>2022</v>
      </c>
      <c r="R1649" s="4" t="s">
        <v>36</v>
      </c>
      <c r="S1649" s="4" t="s">
        <v>92</v>
      </c>
      <c r="T1649" s="4" t="s">
        <v>106</v>
      </c>
      <c r="U1649" s="4" t="s">
        <v>94</v>
      </c>
      <c r="V1649" s="4" t="s">
        <v>95</v>
      </c>
      <c r="W1649" s="4" t="s">
        <v>96</v>
      </c>
      <c r="X1649" s="4" t="s">
        <v>99</v>
      </c>
      <c r="Y1649" s="4">
        <v>133</v>
      </c>
      <c r="Z1649" s="4">
        <v>190.19</v>
      </c>
    </row>
    <row r="1650" spans="16:26" ht="18" customHeight="1" x14ac:dyDescent="0.3">
      <c r="P1650" s="4" t="s">
        <v>101</v>
      </c>
      <c r="Q1650" s="4">
        <v>2022</v>
      </c>
      <c r="R1650" s="4" t="s">
        <v>36</v>
      </c>
      <c r="S1650" s="4" t="s">
        <v>92</v>
      </c>
      <c r="T1650" s="4" t="s">
        <v>106</v>
      </c>
      <c r="U1650" s="4" t="s">
        <v>94</v>
      </c>
      <c r="V1650" s="4" t="s">
        <v>95</v>
      </c>
      <c r="W1650" s="4" t="s">
        <v>96</v>
      </c>
      <c r="X1650" s="4" t="s">
        <v>99</v>
      </c>
      <c r="Y1650" s="4">
        <v>335</v>
      </c>
      <c r="Z1650" s="4">
        <v>479.05</v>
      </c>
    </row>
    <row r="1651" spans="16:26" ht="18" customHeight="1" x14ac:dyDescent="0.3">
      <c r="P1651" s="4" t="s">
        <v>98</v>
      </c>
      <c r="Q1651" s="4">
        <v>2022</v>
      </c>
      <c r="R1651" s="4" t="s">
        <v>36</v>
      </c>
      <c r="S1651" s="4" t="s">
        <v>92</v>
      </c>
      <c r="T1651" s="4" t="s">
        <v>106</v>
      </c>
      <c r="U1651" s="4" t="s">
        <v>94</v>
      </c>
      <c r="V1651" s="4" t="s">
        <v>95</v>
      </c>
      <c r="W1651" s="4" t="s">
        <v>96</v>
      </c>
      <c r="X1651" s="4" t="s">
        <v>99</v>
      </c>
      <c r="Y1651" s="4">
        <v>131</v>
      </c>
      <c r="Z1651" s="4">
        <v>187.32999999999998</v>
      </c>
    </row>
    <row r="1652" spans="16:26" ht="18" customHeight="1" x14ac:dyDescent="0.3">
      <c r="P1652" s="4" t="s">
        <v>101</v>
      </c>
      <c r="Q1652" s="4">
        <v>2022</v>
      </c>
      <c r="R1652" s="4" t="s">
        <v>12</v>
      </c>
      <c r="S1652" s="4" t="s">
        <v>92</v>
      </c>
      <c r="T1652" s="4" t="s">
        <v>106</v>
      </c>
      <c r="U1652" s="4" t="s">
        <v>94</v>
      </c>
      <c r="V1652" s="4" t="s">
        <v>95</v>
      </c>
      <c r="W1652" s="4" t="s">
        <v>96</v>
      </c>
      <c r="X1652" s="4" t="s">
        <v>99</v>
      </c>
      <c r="Y1652" s="4">
        <v>140</v>
      </c>
      <c r="Z1652" s="4">
        <v>200.2</v>
      </c>
    </row>
    <row r="1653" spans="16:26" ht="18" customHeight="1" x14ac:dyDescent="0.3">
      <c r="P1653" s="4" t="s">
        <v>98</v>
      </c>
      <c r="Q1653" s="4">
        <v>2022</v>
      </c>
      <c r="R1653" s="4" t="s">
        <v>12</v>
      </c>
      <c r="S1653" s="4" t="s">
        <v>92</v>
      </c>
      <c r="T1653" s="4" t="s">
        <v>106</v>
      </c>
      <c r="U1653" s="4" t="s">
        <v>94</v>
      </c>
      <c r="V1653" s="4" t="s">
        <v>95</v>
      </c>
      <c r="W1653" s="4" t="s">
        <v>96</v>
      </c>
      <c r="X1653" s="4" t="s">
        <v>99</v>
      </c>
      <c r="Y1653" s="4">
        <v>356</v>
      </c>
      <c r="Z1653" s="4">
        <v>509.08</v>
      </c>
    </row>
    <row r="1654" spans="16:26" ht="18" customHeight="1" x14ac:dyDescent="0.3">
      <c r="P1654" s="4" t="s">
        <v>98</v>
      </c>
      <c r="Q1654" s="4">
        <v>2022</v>
      </c>
      <c r="R1654" s="4" t="s">
        <v>12</v>
      </c>
      <c r="S1654" s="4" t="s">
        <v>92</v>
      </c>
      <c r="T1654" s="4" t="s">
        <v>106</v>
      </c>
      <c r="U1654" s="4" t="s">
        <v>94</v>
      </c>
      <c r="V1654" s="4" t="s">
        <v>95</v>
      </c>
      <c r="W1654" s="4" t="s">
        <v>96</v>
      </c>
      <c r="X1654" s="4" t="s">
        <v>99</v>
      </c>
      <c r="Y1654" s="4">
        <v>310</v>
      </c>
      <c r="Z1654" s="4">
        <v>443.3</v>
      </c>
    </row>
    <row r="1655" spans="16:26" ht="18" customHeight="1" x14ac:dyDescent="0.3">
      <c r="P1655" s="4" t="s">
        <v>91</v>
      </c>
      <c r="Q1655" s="4">
        <v>2022</v>
      </c>
      <c r="R1655" s="4" t="s">
        <v>12</v>
      </c>
      <c r="S1655" s="4" t="s">
        <v>92</v>
      </c>
      <c r="T1655" s="4" t="s">
        <v>106</v>
      </c>
      <c r="U1655" s="4" t="s">
        <v>94</v>
      </c>
      <c r="V1655" s="4" t="s">
        <v>95</v>
      </c>
      <c r="W1655" s="4" t="s">
        <v>96</v>
      </c>
      <c r="X1655" s="4" t="s">
        <v>99</v>
      </c>
      <c r="Y1655" s="4">
        <v>358</v>
      </c>
      <c r="Z1655" s="4">
        <v>511.94</v>
      </c>
    </row>
    <row r="1656" spans="16:26" ht="18" customHeight="1" x14ac:dyDescent="0.3">
      <c r="P1656" s="4" t="s">
        <v>102</v>
      </c>
      <c r="Q1656" s="4">
        <v>2022</v>
      </c>
      <c r="R1656" s="4" t="s">
        <v>12</v>
      </c>
      <c r="S1656" s="4" t="s">
        <v>92</v>
      </c>
      <c r="T1656" s="4" t="s">
        <v>106</v>
      </c>
      <c r="U1656" s="4" t="s">
        <v>94</v>
      </c>
      <c r="V1656" s="4" t="s">
        <v>95</v>
      </c>
      <c r="W1656" s="4" t="s">
        <v>96</v>
      </c>
      <c r="X1656" s="4" t="s">
        <v>99</v>
      </c>
      <c r="Y1656" s="4">
        <v>138</v>
      </c>
      <c r="Z1656" s="4">
        <v>197.34</v>
      </c>
    </row>
    <row r="1657" spans="16:26" ht="18" customHeight="1" x14ac:dyDescent="0.3">
      <c r="P1657" s="4" t="s">
        <v>100</v>
      </c>
      <c r="Q1657" s="4">
        <v>2022</v>
      </c>
      <c r="R1657" s="4" t="s">
        <v>12</v>
      </c>
      <c r="S1657" s="4" t="s">
        <v>92</v>
      </c>
      <c r="T1657" s="4" t="s">
        <v>106</v>
      </c>
      <c r="U1657" s="4" t="s">
        <v>94</v>
      </c>
      <c r="V1657" s="4" t="s">
        <v>95</v>
      </c>
      <c r="W1657" s="4" t="s">
        <v>96</v>
      </c>
      <c r="X1657" s="4" t="s">
        <v>99</v>
      </c>
      <c r="Y1657" s="4">
        <v>705</v>
      </c>
      <c r="Z1657" s="4">
        <v>1008.15</v>
      </c>
    </row>
    <row r="1658" spans="16:26" ht="18" customHeight="1" x14ac:dyDescent="0.3">
      <c r="P1658" s="4" t="s">
        <v>91</v>
      </c>
      <c r="Q1658" s="4">
        <v>2022</v>
      </c>
      <c r="R1658" s="4" t="s">
        <v>12</v>
      </c>
      <c r="S1658" s="4" t="s">
        <v>92</v>
      </c>
      <c r="T1658" s="4" t="s">
        <v>106</v>
      </c>
      <c r="U1658" s="4" t="s">
        <v>94</v>
      </c>
      <c r="V1658" s="4" t="s">
        <v>95</v>
      </c>
      <c r="W1658" s="4" t="s">
        <v>96</v>
      </c>
      <c r="X1658" s="4" t="s">
        <v>99</v>
      </c>
      <c r="Y1658" s="4">
        <v>738</v>
      </c>
      <c r="Z1658" s="4">
        <v>1055.3399999999999</v>
      </c>
    </row>
    <row r="1659" spans="16:26" ht="18" customHeight="1" x14ac:dyDescent="0.3">
      <c r="P1659" s="4" t="s">
        <v>91</v>
      </c>
      <c r="Q1659" s="4">
        <v>2022</v>
      </c>
      <c r="R1659" s="4" t="s">
        <v>12</v>
      </c>
      <c r="S1659" s="4" t="s">
        <v>92</v>
      </c>
      <c r="T1659" s="4" t="s">
        <v>106</v>
      </c>
      <c r="U1659" s="4" t="s">
        <v>94</v>
      </c>
      <c r="V1659" s="4" t="s">
        <v>95</v>
      </c>
      <c r="W1659" s="4" t="s">
        <v>96</v>
      </c>
      <c r="X1659" s="4" t="s">
        <v>99</v>
      </c>
      <c r="Y1659" s="4">
        <v>141</v>
      </c>
      <c r="Z1659" s="4">
        <v>201.63</v>
      </c>
    </row>
    <row r="1660" spans="16:26" ht="18" customHeight="1" x14ac:dyDescent="0.3">
      <c r="P1660" s="4" t="s">
        <v>100</v>
      </c>
      <c r="Q1660" s="4">
        <v>2022</v>
      </c>
      <c r="R1660" s="4" t="s">
        <v>12</v>
      </c>
      <c r="S1660" s="4" t="s">
        <v>92</v>
      </c>
      <c r="T1660" s="4" t="s">
        <v>106</v>
      </c>
      <c r="U1660" s="4" t="s">
        <v>94</v>
      </c>
      <c r="V1660" s="4" t="s">
        <v>95</v>
      </c>
      <c r="W1660" s="4" t="s">
        <v>96</v>
      </c>
      <c r="X1660" s="4" t="s">
        <v>99</v>
      </c>
      <c r="Y1660" s="4">
        <v>309</v>
      </c>
      <c r="Z1660" s="4">
        <v>526.24</v>
      </c>
    </row>
    <row r="1661" spans="16:26" ht="18" customHeight="1" x14ac:dyDescent="0.3">
      <c r="P1661" s="4" t="s">
        <v>102</v>
      </c>
      <c r="Q1661" s="4">
        <v>2022</v>
      </c>
      <c r="R1661" s="4" t="s">
        <v>12</v>
      </c>
      <c r="S1661" s="4" t="s">
        <v>92</v>
      </c>
      <c r="T1661" s="4" t="s">
        <v>106</v>
      </c>
      <c r="U1661" s="4" t="s">
        <v>94</v>
      </c>
      <c r="V1661" s="4" t="s">
        <v>95</v>
      </c>
      <c r="W1661" s="4" t="s">
        <v>96</v>
      </c>
      <c r="X1661" s="4" t="s">
        <v>99</v>
      </c>
      <c r="Y1661" s="4">
        <v>778</v>
      </c>
      <c r="Z1661" s="4">
        <v>526.24</v>
      </c>
    </row>
    <row r="1662" spans="16:26" ht="18" customHeight="1" x14ac:dyDescent="0.3">
      <c r="P1662" s="4" t="s">
        <v>91</v>
      </c>
      <c r="Q1662" s="4">
        <v>2022</v>
      </c>
      <c r="R1662" s="4" t="s">
        <v>12</v>
      </c>
      <c r="S1662" s="4" t="s">
        <v>92</v>
      </c>
      <c r="T1662" s="4" t="s">
        <v>106</v>
      </c>
      <c r="U1662" s="4" t="s">
        <v>94</v>
      </c>
      <c r="V1662" s="4" t="s">
        <v>95</v>
      </c>
      <c r="W1662" s="4" t="s">
        <v>96</v>
      </c>
      <c r="X1662" s="4" t="s">
        <v>99</v>
      </c>
      <c r="Y1662" s="4">
        <v>139</v>
      </c>
      <c r="Z1662" s="4">
        <v>198.76999999999998</v>
      </c>
    </row>
    <row r="1663" spans="16:26" ht="18" customHeight="1" x14ac:dyDescent="0.3">
      <c r="P1663" s="4" t="s">
        <v>98</v>
      </c>
      <c r="Q1663" s="4">
        <v>2022</v>
      </c>
      <c r="R1663" s="4" t="s">
        <v>12</v>
      </c>
      <c r="S1663" s="4" t="s">
        <v>92</v>
      </c>
      <c r="T1663" s="4" t="s">
        <v>106</v>
      </c>
      <c r="U1663" s="4" t="s">
        <v>94</v>
      </c>
      <c r="V1663" s="4" t="s">
        <v>95</v>
      </c>
      <c r="W1663" s="4" t="s">
        <v>96</v>
      </c>
      <c r="X1663" s="4" t="s">
        <v>99</v>
      </c>
      <c r="Y1663" s="4">
        <v>313</v>
      </c>
      <c r="Z1663" s="4">
        <v>447.59000000000003</v>
      </c>
    </row>
    <row r="1664" spans="16:26" ht="18" customHeight="1" x14ac:dyDescent="0.3">
      <c r="P1664" s="4" t="s">
        <v>98</v>
      </c>
      <c r="Q1664" s="4">
        <v>2022</v>
      </c>
      <c r="R1664" s="4" t="s">
        <v>12</v>
      </c>
      <c r="S1664" s="4" t="s">
        <v>92</v>
      </c>
      <c r="T1664" s="4" t="s">
        <v>106</v>
      </c>
      <c r="U1664" s="4" t="s">
        <v>94</v>
      </c>
      <c r="V1664" s="4" t="s">
        <v>95</v>
      </c>
      <c r="W1664" s="4" t="s">
        <v>96</v>
      </c>
      <c r="X1664" s="4" t="s">
        <v>99</v>
      </c>
      <c r="Y1664" s="4">
        <v>137</v>
      </c>
      <c r="Z1664" s="4">
        <v>195.91</v>
      </c>
    </row>
    <row r="1665" spans="16:26" ht="18" customHeight="1" x14ac:dyDescent="0.3">
      <c r="P1665" s="4" t="s">
        <v>91</v>
      </c>
      <c r="Q1665" s="4">
        <v>2022</v>
      </c>
      <c r="R1665" s="4" t="s">
        <v>12</v>
      </c>
      <c r="S1665" s="4" t="s">
        <v>92</v>
      </c>
      <c r="T1665" s="4" t="s">
        <v>106</v>
      </c>
      <c r="U1665" s="4" t="s">
        <v>94</v>
      </c>
      <c r="V1665" s="4" t="s">
        <v>95</v>
      </c>
      <c r="W1665" s="4" t="s">
        <v>96</v>
      </c>
      <c r="X1665" s="4" t="s">
        <v>99</v>
      </c>
      <c r="Y1665" s="4">
        <v>311</v>
      </c>
      <c r="Z1665" s="4">
        <v>444.73</v>
      </c>
    </row>
    <row r="1666" spans="16:26" ht="18" customHeight="1" x14ac:dyDescent="0.3">
      <c r="P1666" s="4" t="s">
        <v>101</v>
      </c>
      <c r="Q1666" s="4">
        <v>2022</v>
      </c>
      <c r="R1666" s="4" t="s">
        <v>12</v>
      </c>
      <c r="S1666" s="4" t="s">
        <v>92</v>
      </c>
      <c r="T1666" s="4" t="s">
        <v>106</v>
      </c>
      <c r="U1666" s="4" t="s">
        <v>94</v>
      </c>
      <c r="V1666" s="4" t="s">
        <v>95</v>
      </c>
      <c r="W1666" s="4" t="s">
        <v>96</v>
      </c>
      <c r="X1666" s="4" t="s">
        <v>99</v>
      </c>
      <c r="Y1666" s="4">
        <v>747</v>
      </c>
      <c r="Z1666" s="4">
        <v>1068.21</v>
      </c>
    </row>
    <row r="1667" spans="16:26" ht="18" customHeight="1" x14ac:dyDescent="0.3">
      <c r="P1667" s="4" t="s">
        <v>91</v>
      </c>
      <c r="Q1667" s="4">
        <v>2022</v>
      </c>
      <c r="R1667" s="4" t="s">
        <v>42</v>
      </c>
      <c r="S1667" s="4" t="s">
        <v>92</v>
      </c>
      <c r="T1667" s="4" t="s">
        <v>106</v>
      </c>
      <c r="U1667" s="4" t="s">
        <v>94</v>
      </c>
      <c r="V1667" s="4" t="s">
        <v>95</v>
      </c>
      <c r="W1667" s="4" t="s">
        <v>96</v>
      </c>
      <c r="X1667" s="4" t="s">
        <v>99</v>
      </c>
      <c r="Y1667" s="4">
        <v>362</v>
      </c>
      <c r="Z1667" s="4">
        <v>492.32</v>
      </c>
    </row>
    <row r="1668" spans="16:26" ht="18" customHeight="1" x14ac:dyDescent="0.3">
      <c r="P1668" s="4" t="s">
        <v>98</v>
      </c>
      <c r="Q1668" s="4">
        <v>2022</v>
      </c>
      <c r="R1668" s="4" t="s">
        <v>42</v>
      </c>
      <c r="S1668" s="4" t="s">
        <v>92</v>
      </c>
      <c r="T1668" s="4" t="s">
        <v>106</v>
      </c>
      <c r="U1668" s="4" t="s">
        <v>94</v>
      </c>
      <c r="V1668" s="4" t="s">
        <v>95</v>
      </c>
      <c r="W1668" s="4" t="s">
        <v>96</v>
      </c>
      <c r="X1668" s="4" t="s">
        <v>99</v>
      </c>
      <c r="Y1668" s="4">
        <v>164</v>
      </c>
      <c r="Z1668" s="4">
        <v>234.51999999999998</v>
      </c>
    </row>
    <row r="1669" spans="16:26" ht="18" customHeight="1" x14ac:dyDescent="0.3">
      <c r="P1669" s="4" t="s">
        <v>100</v>
      </c>
      <c r="Q1669" s="4">
        <v>2022</v>
      </c>
      <c r="R1669" s="4" t="s">
        <v>42</v>
      </c>
      <c r="S1669" s="4" t="s">
        <v>92</v>
      </c>
      <c r="T1669" s="4" t="s">
        <v>106</v>
      </c>
      <c r="U1669" s="4" t="s">
        <v>94</v>
      </c>
      <c r="V1669" s="4" t="s">
        <v>95</v>
      </c>
      <c r="W1669" s="4" t="s">
        <v>96</v>
      </c>
      <c r="X1669" s="4" t="s">
        <v>99</v>
      </c>
      <c r="Y1669" s="4">
        <v>364</v>
      </c>
      <c r="Z1669" s="4">
        <v>520.52</v>
      </c>
    </row>
    <row r="1670" spans="16:26" ht="18" customHeight="1" x14ac:dyDescent="0.3">
      <c r="P1670" s="4" t="s">
        <v>91</v>
      </c>
      <c r="Q1670" s="4">
        <v>2022</v>
      </c>
      <c r="R1670" s="4" t="s">
        <v>42</v>
      </c>
      <c r="S1670" s="4" t="s">
        <v>92</v>
      </c>
      <c r="T1670" s="4" t="s">
        <v>106</v>
      </c>
      <c r="U1670" s="4" t="s">
        <v>94</v>
      </c>
      <c r="V1670" s="4" t="s">
        <v>95</v>
      </c>
      <c r="W1670" s="4" t="s">
        <v>96</v>
      </c>
      <c r="X1670" s="4" t="s">
        <v>99</v>
      </c>
      <c r="Y1670" s="4">
        <v>166</v>
      </c>
      <c r="Z1670" s="4">
        <v>237.38</v>
      </c>
    </row>
    <row r="1671" spans="16:26" ht="18" customHeight="1" x14ac:dyDescent="0.3">
      <c r="P1671" s="4" t="s">
        <v>91</v>
      </c>
      <c r="Q1671" s="4">
        <v>2022</v>
      </c>
      <c r="R1671" s="4" t="s">
        <v>42</v>
      </c>
      <c r="S1671" s="4" t="s">
        <v>92</v>
      </c>
      <c r="T1671" s="4" t="s">
        <v>106</v>
      </c>
      <c r="U1671" s="4" t="s">
        <v>94</v>
      </c>
      <c r="V1671" s="4" t="s">
        <v>95</v>
      </c>
      <c r="W1671" s="4" t="s">
        <v>96</v>
      </c>
      <c r="X1671" s="4" t="s">
        <v>99</v>
      </c>
      <c r="Y1671" s="4">
        <v>696</v>
      </c>
      <c r="Z1671" s="4">
        <v>995.28</v>
      </c>
    </row>
    <row r="1672" spans="16:26" ht="18" customHeight="1" x14ac:dyDescent="0.3">
      <c r="P1672" s="4" t="s">
        <v>100</v>
      </c>
      <c r="Q1672" s="4">
        <v>2022</v>
      </c>
      <c r="R1672" s="4" t="s">
        <v>42</v>
      </c>
      <c r="S1672" s="4" t="s">
        <v>92</v>
      </c>
      <c r="T1672" s="4" t="s">
        <v>106</v>
      </c>
      <c r="U1672" s="4" t="s">
        <v>94</v>
      </c>
      <c r="V1672" s="4" t="s">
        <v>95</v>
      </c>
      <c r="W1672" s="4" t="s">
        <v>96</v>
      </c>
      <c r="X1672" s="4" t="s">
        <v>99</v>
      </c>
      <c r="Y1672" s="4">
        <v>363</v>
      </c>
      <c r="Z1672" s="4">
        <v>519.09</v>
      </c>
    </row>
    <row r="1673" spans="16:26" ht="18" customHeight="1" x14ac:dyDescent="0.3">
      <c r="P1673" s="4" t="s">
        <v>91</v>
      </c>
      <c r="Q1673" s="4">
        <v>2022</v>
      </c>
      <c r="R1673" s="4" t="s">
        <v>42</v>
      </c>
      <c r="S1673" s="4" t="s">
        <v>92</v>
      </c>
      <c r="T1673" s="4" t="s">
        <v>106</v>
      </c>
      <c r="U1673" s="4" t="s">
        <v>94</v>
      </c>
      <c r="V1673" s="4" t="s">
        <v>95</v>
      </c>
      <c r="W1673" s="4" t="s">
        <v>96</v>
      </c>
      <c r="X1673" s="4" t="s">
        <v>99</v>
      </c>
      <c r="Y1673" s="4">
        <v>769</v>
      </c>
      <c r="Z1673" s="4">
        <v>526.24</v>
      </c>
    </row>
    <row r="1674" spans="16:26" ht="18" customHeight="1" x14ac:dyDescent="0.3">
      <c r="P1674" s="4" t="s">
        <v>91</v>
      </c>
      <c r="Q1674" s="4">
        <v>2022</v>
      </c>
      <c r="R1674" s="4" t="s">
        <v>42</v>
      </c>
      <c r="S1674" s="4" t="s">
        <v>92</v>
      </c>
      <c r="T1674" s="4" t="s">
        <v>106</v>
      </c>
      <c r="U1674" s="4" t="s">
        <v>94</v>
      </c>
      <c r="V1674" s="4" t="s">
        <v>95</v>
      </c>
      <c r="W1674" s="4" t="s">
        <v>96</v>
      </c>
      <c r="X1674" s="4" t="s">
        <v>99</v>
      </c>
      <c r="Y1674" s="4">
        <v>367</v>
      </c>
      <c r="Z1674" s="4">
        <v>524.80999999999995</v>
      </c>
    </row>
    <row r="1675" spans="16:26" ht="18" customHeight="1" x14ac:dyDescent="0.3">
      <c r="P1675" s="4" t="s">
        <v>100</v>
      </c>
      <c r="Q1675" s="4">
        <v>2022</v>
      </c>
      <c r="R1675" s="4" t="s">
        <v>42</v>
      </c>
      <c r="S1675" s="4" t="s">
        <v>92</v>
      </c>
      <c r="T1675" s="4" t="s">
        <v>106</v>
      </c>
      <c r="U1675" s="4" t="s">
        <v>94</v>
      </c>
      <c r="V1675" s="4" t="s">
        <v>95</v>
      </c>
      <c r="W1675" s="4" t="s">
        <v>96</v>
      </c>
      <c r="X1675" s="4" t="s">
        <v>99</v>
      </c>
      <c r="Y1675" s="4">
        <v>163</v>
      </c>
      <c r="Z1675" s="4">
        <v>233.09</v>
      </c>
    </row>
    <row r="1676" spans="16:26" ht="18" customHeight="1" x14ac:dyDescent="0.3">
      <c r="P1676" s="4" t="s">
        <v>98</v>
      </c>
      <c r="Q1676" s="4">
        <v>2022</v>
      </c>
      <c r="R1676" s="4" t="s">
        <v>42</v>
      </c>
      <c r="S1676" s="4" t="s">
        <v>92</v>
      </c>
      <c r="T1676" s="4" t="s">
        <v>106</v>
      </c>
      <c r="U1676" s="4" t="s">
        <v>94</v>
      </c>
      <c r="V1676" s="4" t="s">
        <v>95</v>
      </c>
      <c r="W1676" s="4" t="s">
        <v>96</v>
      </c>
      <c r="X1676" s="4" t="s">
        <v>99</v>
      </c>
      <c r="Y1676" s="4">
        <v>365</v>
      </c>
      <c r="Z1676" s="4">
        <v>521.95000000000005</v>
      </c>
    </row>
    <row r="1677" spans="16:26" ht="18" customHeight="1" x14ac:dyDescent="0.3">
      <c r="P1677" s="4" t="s">
        <v>100</v>
      </c>
      <c r="Q1677" s="4">
        <v>2022</v>
      </c>
      <c r="R1677" s="4" t="s">
        <v>42</v>
      </c>
      <c r="S1677" s="4" t="s">
        <v>92</v>
      </c>
      <c r="T1677" s="4" t="s">
        <v>106</v>
      </c>
      <c r="U1677" s="4" t="s">
        <v>94</v>
      </c>
      <c r="V1677" s="4" t="s">
        <v>95</v>
      </c>
      <c r="W1677" s="4" t="s">
        <v>96</v>
      </c>
      <c r="X1677" s="4" t="s">
        <v>99</v>
      </c>
      <c r="Y1677" s="4">
        <v>167</v>
      </c>
      <c r="Z1677" s="4">
        <v>238.81</v>
      </c>
    </row>
    <row r="1678" spans="16:26" ht="18" customHeight="1" x14ac:dyDescent="0.3">
      <c r="P1678" s="4" t="s">
        <v>91</v>
      </c>
      <c r="Q1678" s="4">
        <v>2022</v>
      </c>
      <c r="R1678" s="4" t="s">
        <v>43</v>
      </c>
      <c r="S1678" s="4" t="s">
        <v>92</v>
      </c>
      <c r="T1678" s="4" t="s">
        <v>106</v>
      </c>
      <c r="U1678" s="4" t="s">
        <v>94</v>
      </c>
      <c r="V1678" s="4" t="s">
        <v>95</v>
      </c>
      <c r="W1678" s="4" t="s">
        <v>96</v>
      </c>
      <c r="X1678" s="4" t="s">
        <v>99</v>
      </c>
      <c r="Y1678" s="4">
        <v>368</v>
      </c>
      <c r="Z1678" s="4">
        <v>500.48</v>
      </c>
    </row>
    <row r="1679" spans="16:26" ht="18" customHeight="1" x14ac:dyDescent="0.3">
      <c r="P1679" s="4" t="s">
        <v>98</v>
      </c>
      <c r="Q1679" s="4">
        <v>2022</v>
      </c>
      <c r="R1679" s="4" t="s">
        <v>43</v>
      </c>
      <c r="S1679" s="4" t="s">
        <v>92</v>
      </c>
      <c r="T1679" s="4" t="s">
        <v>106</v>
      </c>
      <c r="U1679" s="4" t="s">
        <v>94</v>
      </c>
      <c r="V1679" s="4" t="s">
        <v>95</v>
      </c>
      <c r="W1679" s="4" t="s">
        <v>96</v>
      </c>
      <c r="X1679" s="4" t="s">
        <v>99</v>
      </c>
      <c r="Y1679" s="4">
        <v>170</v>
      </c>
      <c r="Z1679" s="4">
        <v>243.1</v>
      </c>
    </row>
    <row r="1680" spans="16:26" ht="18" customHeight="1" x14ac:dyDescent="0.3">
      <c r="P1680" s="4" t="s">
        <v>98</v>
      </c>
      <c r="Q1680" s="4">
        <v>2022</v>
      </c>
      <c r="R1680" s="4" t="s">
        <v>43</v>
      </c>
      <c r="S1680" s="4" t="s">
        <v>92</v>
      </c>
      <c r="T1680" s="4" t="s">
        <v>106</v>
      </c>
      <c r="U1680" s="4" t="s">
        <v>94</v>
      </c>
      <c r="V1680" s="4" t="s">
        <v>95</v>
      </c>
      <c r="W1680" s="4" t="s">
        <v>96</v>
      </c>
      <c r="X1680" s="4" t="s">
        <v>99</v>
      </c>
      <c r="Y1680" s="4">
        <v>370</v>
      </c>
      <c r="Z1680" s="4">
        <v>529.1</v>
      </c>
    </row>
    <row r="1681" spans="16:26" ht="18" customHeight="1" x14ac:dyDescent="0.3">
      <c r="P1681" s="4" t="s">
        <v>91</v>
      </c>
      <c r="Q1681" s="4">
        <v>2022</v>
      </c>
      <c r="R1681" s="4" t="s">
        <v>43</v>
      </c>
      <c r="S1681" s="4" t="s">
        <v>92</v>
      </c>
      <c r="T1681" s="4" t="s">
        <v>106</v>
      </c>
      <c r="U1681" s="4" t="s">
        <v>94</v>
      </c>
      <c r="V1681" s="4" t="s">
        <v>95</v>
      </c>
      <c r="W1681" s="4" t="s">
        <v>96</v>
      </c>
      <c r="X1681" s="4" t="s">
        <v>99</v>
      </c>
      <c r="Y1681" s="4">
        <v>172</v>
      </c>
      <c r="Z1681" s="4">
        <v>245.95999999999998</v>
      </c>
    </row>
    <row r="1682" spans="16:26" ht="18" customHeight="1" x14ac:dyDescent="0.3">
      <c r="P1682" s="4" t="s">
        <v>98</v>
      </c>
      <c r="Q1682" s="4">
        <v>2022</v>
      </c>
      <c r="R1682" s="4" t="s">
        <v>43</v>
      </c>
      <c r="S1682" s="4" t="s">
        <v>92</v>
      </c>
      <c r="T1682" s="4" t="s">
        <v>106</v>
      </c>
      <c r="U1682" s="4" t="s">
        <v>94</v>
      </c>
      <c r="V1682" s="4" t="s">
        <v>95</v>
      </c>
      <c r="W1682" s="4" t="s">
        <v>96</v>
      </c>
      <c r="X1682" s="4" t="s">
        <v>99</v>
      </c>
      <c r="Y1682" s="4">
        <v>695</v>
      </c>
      <c r="Z1682" s="4">
        <v>993.85</v>
      </c>
    </row>
    <row r="1683" spans="16:26" ht="18" customHeight="1" x14ac:dyDescent="0.3">
      <c r="P1683" s="4" t="s">
        <v>91</v>
      </c>
      <c r="Q1683" s="4">
        <v>2022</v>
      </c>
      <c r="R1683" s="4" t="s">
        <v>43</v>
      </c>
      <c r="S1683" s="4" t="s">
        <v>92</v>
      </c>
      <c r="T1683" s="4" t="s">
        <v>106</v>
      </c>
      <c r="U1683" s="4" t="s">
        <v>94</v>
      </c>
      <c r="V1683" s="4" t="s">
        <v>95</v>
      </c>
      <c r="W1683" s="4" t="s">
        <v>96</v>
      </c>
      <c r="X1683" s="4" t="s">
        <v>99</v>
      </c>
      <c r="Y1683" s="4">
        <v>729</v>
      </c>
      <c r="Z1683" s="4">
        <v>1042.47</v>
      </c>
    </row>
    <row r="1684" spans="16:26" ht="18" customHeight="1" x14ac:dyDescent="0.3">
      <c r="P1684" s="4" t="s">
        <v>91</v>
      </c>
      <c r="Q1684" s="4">
        <v>2022</v>
      </c>
      <c r="R1684" s="4" t="s">
        <v>43</v>
      </c>
      <c r="S1684" s="4" t="s">
        <v>92</v>
      </c>
      <c r="T1684" s="4" t="s">
        <v>106</v>
      </c>
      <c r="U1684" s="4" t="s">
        <v>94</v>
      </c>
      <c r="V1684" s="4" t="s">
        <v>95</v>
      </c>
      <c r="W1684" s="4" t="s">
        <v>96</v>
      </c>
      <c r="X1684" s="4" t="s">
        <v>99</v>
      </c>
      <c r="Y1684" s="4">
        <v>369</v>
      </c>
      <c r="Z1684" s="4">
        <v>527.66999999999996</v>
      </c>
    </row>
    <row r="1685" spans="16:26" ht="18" customHeight="1" x14ac:dyDescent="0.3">
      <c r="P1685" s="4" t="s">
        <v>100</v>
      </c>
      <c r="Q1685" s="4">
        <v>2022</v>
      </c>
      <c r="R1685" s="4" t="s">
        <v>43</v>
      </c>
      <c r="S1685" s="4" t="s">
        <v>92</v>
      </c>
      <c r="T1685" s="4" t="s">
        <v>106</v>
      </c>
      <c r="U1685" s="4" t="s">
        <v>94</v>
      </c>
      <c r="V1685" s="4" t="s">
        <v>95</v>
      </c>
      <c r="W1685" s="4" t="s">
        <v>96</v>
      </c>
      <c r="X1685" s="4" t="s">
        <v>99</v>
      </c>
      <c r="Y1685" s="4">
        <v>768</v>
      </c>
      <c r="Z1685" s="4">
        <v>526.24</v>
      </c>
    </row>
    <row r="1686" spans="16:26" ht="18" customHeight="1" x14ac:dyDescent="0.3">
      <c r="P1686" s="4" t="s">
        <v>98</v>
      </c>
      <c r="Q1686" s="4">
        <v>2022</v>
      </c>
      <c r="R1686" s="4" t="s">
        <v>43</v>
      </c>
      <c r="S1686" s="4" t="s">
        <v>92</v>
      </c>
      <c r="T1686" s="4" t="s">
        <v>106</v>
      </c>
      <c r="U1686" s="4" t="s">
        <v>94</v>
      </c>
      <c r="V1686" s="4" t="s">
        <v>95</v>
      </c>
      <c r="W1686" s="4" t="s">
        <v>96</v>
      </c>
      <c r="X1686" s="4" t="s">
        <v>99</v>
      </c>
      <c r="Y1686" s="4">
        <v>169</v>
      </c>
      <c r="Z1686" s="4">
        <v>241.67000000000002</v>
      </c>
    </row>
    <row r="1687" spans="16:26" ht="18" customHeight="1" x14ac:dyDescent="0.3">
      <c r="P1687" s="4" t="s">
        <v>98</v>
      </c>
      <c r="Q1687" s="4">
        <v>2022</v>
      </c>
      <c r="R1687" s="4" t="s">
        <v>43</v>
      </c>
      <c r="S1687" s="4" t="s">
        <v>92</v>
      </c>
      <c r="T1687" s="4" t="s">
        <v>106</v>
      </c>
      <c r="U1687" s="4" t="s">
        <v>94</v>
      </c>
      <c r="V1687" s="4" t="s">
        <v>95</v>
      </c>
      <c r="W1687" s="4" t="s">
        <v>96</v>
      </c>
      <c r="X1687" s="4" t="s">
        <v>99</v>
      </c>
      <c r="Y1687" s="4">
        <v>371</v>
      </c>
      <c r="Z1687" s="4">
        <v>530.53</v>
      </c>
    </row>
    <row r="1688" spans="16:26" ht="18" customHeight="1" x14ac:dyDescent="0.3">
      <c r="P1688" s="4" t="s">
        <v>91</v>
      </c>
      <c r="Q1688" s="4">
        <v>2022</v>
      </c>
      <c r="R1688" s="4" t="s">
        <v>43</v>
      </c>
      <c r="S1688" s="4" t="s">
        <v>92</v>
      </c>
      <c r="T1688" s="4" t="s">
        <v>106</v>
      </c>
      <c r="U1688" s="4" t="s">
        <v>94</v>
      </c>
      <c r="V1688" s="4" t="s">
        <v>95</v>
      </c>
      <c r="W1688" s="4" t="s">
        <v>96</v>
      </c>
      <c r="X1688" s="4" t="s">
        <v>99</v>
      </c>
      <c r="Y1688" s="4">
        <v>173</v>
      </c>
      <c r="Z1688" s="4">
        <v>247.39</v>
      </c>
    </row>
    <row r="1689" spans="16:26" ht="18" customHeight="1" x14ac:dyDescent="0.3">
      <c r="P1689" s="4" t="s">
        <v>91</v>
      </c>
      <c r="Q1689" s="4">
        <v>2022</v>
      </c>
      <c r="R1689" s="4" t="s">
        <v>37</v>
      </c>
      <c r="S1689" s="4" t="s">
        <v>92</v>
      </c>
      <c r="T1689" s="4" t="s">
        <v>106</v>
      </c>
      <c r="U1689" s="4" t="s">
        <v>94</v>
      </c>
      <c r="V1689" s="4" t="s">
        <v>95</v>
      </c>
      <c r="W1689" s="4" t="s">
        <v>96</v>
      </c>
      <c r="X1689" s="4" t="s">
        <v>99</v>
      </c>
      <c r="Y1689" s="4">
        <v>338</v>
      </c>
      <c r="Z1689" s="4">
        <v>459.68</v>
      </c>
    </row>
    <row r="1690" spans="16:26" ht="18" customHeight="1" x14ac:dyDescent="0.3">
      <c r="P1690" s="4" t="s">
        <v>102</v>
      </c>
      <c r="Q1690" s="4">
        <v>2022</v>
      </c>
      <c r="R1690" s="4" t="s">
        <v>37</v>
      </c>
      <c r="S1690" s="4" t="s">
        <v>92</v>
      </c>
      <c r="T1690" s="4" t="s">
        <v>106</v>
      </c>
      <c r="U1690" s="4" t="s">
        <v>94</v>
      </c>
      <c r="V1690" s="4" t="s">
        <v>95</v>
      </c>
      <c r="W1690" s="4" t="s">
        <v>96</v>
      </c>
      <c r="X1690" s="4" t="s">
        <v>99</v>
      </c>
      <c r="Y1690" s="4">
        <v>140</v>
      </c>
      <c r="Z1690" s="4">
        <v>200.2</v>
      </c>
    </row>
    <row r="1691" spans="16:26" ht="18" customHeight="1" x14ac:dyDescent="0.3">
      <c r="P1691" s="4" t="s">
        <v>98</v>
      </c>
      <c r="Q1691" s="4">
        <v>2022</v>
      </c>
      <c r="R1691" s="4" t="s">
        <v>37</v>
      </c>
      <c r="S1691" s="4" t="s">
        <v>92</v>
      </c>
      <c r="T1691" s="4" t="s">
        <v>106</v>
      </c>
      <c r="U1691" s="4" t="s">
        <v>94</v>
      </c>
      <c r="V1691" s="4" t="s">
        <v>95</v>
      </c>
      <c r="W1691" s="4" t="s">
        <v>96</v>
      </c>
      <c r="X1691" s="4" t="s">
        <v>99</v>
      </c>
      <c r="Y1691" s="4">
        <v>340</v>
      </c>
      <c r="Z1691" s="4">
        <v>486.2</v>
      </c>
    </row>
    <row r="1692" spans="16:26" ht="18" customHeight="1" x14ac:dyDescent="0.3">
      <c r="P1692" s="4" t="s">
        <v>98</v>
      </c>
      <c r="Q1692" s="4">
        <v>2022</v>
      </c>
      <c r="R1692" s="4" t="s">
        <v>37</v>
      </c>
      <c r="S1692" s="4" t="s">
        <v>92</v>
      </c>
      <c r="T1692" s="4" t="s">
        <v>106</v>
      </c>
      <c r="U1692" s="4" t="s">
        <v>94</v>
      </c>
      <c r="V1692" s="4" t="s">
        <v>95</v>
      </c>
      <c r="W1692" s="4" t="s">
        <v>96</v>
      </c>
      <c r="X1692" s="4" t="s">
        <v>99</v>
      </c>
      <c r="Y1692" s="4">
        <v>136</v>
      </c>
      <c r="Z1692" s="4">
        <v>194.48</v>
      </c>
    </row>
    <row r="1693" spans="16:26" ht="18" customHeight="1" x14ac:dyDescent="0.3">
      <c r="P1693" s="4" t="s">
        <v>91</v>
      </c>
      <c r="Q1693" s="4">
        <v>2022</v>
      </c>
      <c r="R1693" s="4" t="s">
        <v>37</v>
      </c>
      <c r="S1693" s="4" t="s">
        <v>92</v>
      </c>
      <c r="T1693" s="4" t="s">
        <v>106</v>
      </c>
      <c r="U1693" s="4" t="s">
        <v>94</v>
      </c>
      <c r="V1693" s="4" t="s">
        <v>95</v>
      </c>
      <c r="W1693" s="4" t="s">
        <v>96</v>
      </c>
      <c r="X1693" s="4" t="s">
        <v>99</v>
      </c>
      <c r="Y1693" s="4">
        <v>701</v>
      </c>
      <c r="Z1693" s="4">
        <v>1002.4300000000001</v>
      </c>
    </row>
    <row r="1694" spans="16:26" ht="18" customHeight="1" x14ac:dyDescent="0.3">
      <c r="P1694" s="4" t="s">
        <v>100</v>
      </c>
      <c r="Q1694" s="4">
        <v>2022</v>
      </c>
      <c r="R1694" s="4" t="s">
        <v>37</v>
      </c>
      <c r="S1694" s="4" t="s">
        <v>92</v>
      </c>
      <c r="T1694" s="4" t="s">
        <v>106</v>
      </c>
      <c r="U1694" s="4" t="s">
        <v>94</v>
      </c>
      <c r="V1694" s="4" t="s">
        <v>95</v>
      </c>
      <c r="W1694" s="4" t="s">
        <v>96</v>
      </c>
      <c r="X1694" s="4" t="s">
        <v>99</v>
      </c>
      <c r="Y1694" s="4">
        <v>734</v>
      </c>
      <c r="Z1694" s="4">
        <v>1049.6199999999999</v>
      </c>
    </row>
    <row r="1695" spans="16:26" ht="18" customHeight="1" x14ac:dyDescent="0.3">
      <c r="P1695" s="4" t="s">
        <v>91</v>
      </c>
      <c r="Q1695" s="4">
        <v>2022</v>
      </c>
      <c r="R1695" s="4" t="s">
        <v>37</v>
      </c>
      <c r="S1695" s="4" t="s">
        <v>92</v>
      </c>
      <c r="T1695" s="4" t="s">
        <v>106</v>
      </c>
      <c r="U1695" s="4" t="s">
        <v>94</v>
      </c>
      <c r="V1695" s="4" t="s">
        <v>95</v>
      </c>
      <c r="W1695" s="4" t="s">
        <v>96</v>
      </c>
      <c r="X1695" s="4" t="s">
        <v>99</v>
      </c>
      <c r="Y1695" s="4">
        <v>339</v>
      </c>
      <c r="Z1695" s="4">
        <v>526.24</v>
      </c>
    </row>
    <row r="1696" spans="16:26" ht="18" customHeight="1" x14ac:dyDescent="0.3">
      <c r="P1696" s="4" t="s">
        <v>98</v>
      </c>
      <c r="Q1696" s="4">
        <v>2022</v>
      </c>
      <c r="R1696" s="4" t="s">
        <v>37</v>
      </c>
      <c r="S1696" s="4" t="s">
        <v>92</v>
      </c>
      <c r="T1696" s="4" t="s">
        <v>106</v>
      </c>
      <c r="U1696" s="4" t="s">
        <v>94</v>
      </c>
      <c r="V1696" s="4" t="s">
        <v>95</v>
      </c>
      <c r="W1696" s="4" t="s">
        <v>96</v>
      </c>
      <c r="X1696" s="4" t="s">
        <v>99</v>
      </c>
      <c r="Y1696" s="4">
        <v>773</v>
      </c>
      <c r="Z1696" s="4">
        <v>526.24</v>
      </c>
    </row>
    <row r="1697" spans="16:26" ht="18" customHeight="1" x14ac:dyDescent="0.3">
      <c r="P1697" s="4" t="s">
        <v>91</v>
      </c>
      <c r="Q1697" s="4">
        <v>2022</v>
      </c>
      <c r="R1697" s="4" t="s">
        <v>37</v>
      </c>
      <c r="S1697" s="4" t="s">
        <v>92</v>
      </c>
      <c r="T1697" s="4" t="s">
        <v>106</v>
      </c>
      <c r="U1697" s="4" t="s">
        <v>94</v>
      </c>
      <c r="V1697" s="4" t="s">
        <v>95</v>
      </c>
      <c r="W1697" s="4" t="s">
        <v>96</v>
      </c>
      <c r="X1697" s="4" t="s">
        <v>99</v>
      </c>
      <c r="Y1697" s="4">
        <v>337</v>
      </c>
      <c r="Z1697" s="4">
        <v>481.90999999999997</v>
      </c>
    </row>
    <row r="1698" spans="16:26" ht="18" customHeight="1" x14ac:dyDescent="0.3">
      <c r="P1698" s="4" t="s">
        <v>98</v>
      </c>
      <c r="Q1698" s="4">
        <v>2022</v>
      </c>
      <c r="R1698" s="4" t="s">
        <v>37</v>
      </c>
      <c r="S1698" s="4" t="s">
        <v>92</v>
      </c>
      <c r="T1698" s="4" t="s">
        <v>106</v>
      </c>
      <c r="U1698" s="4" t="s">
        <v>94</v>
      </c>
      <c r="V1698" s="4" t="s">
        <v>95</v>
      </c>
      <c r="W1698" s="4" t="s">
        <v>96</v>
      </c>
      <c r="X1698" s="4" t="s">
        <v>99</v>
      </c>
      <c r="Y1698" s="4">
        <v>139</v>
      </c>
      <c r="Z1698" s="4">
        <v>198.76999999999998</v>
      </c>
    </row>
    <row r="1699" spans="16:26" ht="18" customHeight="1" x14ac:dyDescent="0.3">
      <c r="P1699" s="4" t="s">
        <v>102</v>
      </c>
      <c r="Q1699" s="4">
        <v>2022</v>
      </c>
      <c r="R1699" s="4" t="s">
        <v>37</v>
      </c>
      <c r="S1699" s="4" t="s">
        <v>92</v>
      </c>
      <c r="T1699" s="4" t="s">
        <v>106</v>
      </c>
      <c r="U1699" s="4" t="s">
        <v>94</v>
      </c>
      <c r="V1699" s="4" t="s">
        <v>95</v>
      </c>
      <c r="W1699" s="4" t="s">
        <v>96</v>
      </c>
      <c r="X1699" s="4" t="s">
        <v>99</v>
      </c>
      <c r="Y1699" s="4">
        <v>137</v>
      </c>
      <c r="Z1699" s="4">
        <v>195.91</v>
      </c>
    </row>
    <row r="1700" spans="16:26" ht="18" customHeight="1" x14ac:dyDescent="0.3">
      <c r="P1700" s="4" t="s">
        <v>102</v>
      </c>
      <c r="Q1700" s="4">
        <v>2022</v>
      </c>
      <c r="R1700" s="4" t="s">
        <v>38</v>
      </c>
      <c r="S1700" s="4" t="s">
        <v>92</v>
      </c>
      <c r="T1700" s="4" t="s">
        <v>106</v>
      </c>
      <c r="U1700" s="4" t="s">
        <v>94</v>
      </c>
      <c r="V1700" s="4" t="s">
        <v>95</v>
      </c>
      <c r="W1700" s="4" t="s">
        <v>96</v>
      </c>
      <c r="X1700" s="4" t="s">
        <v>99</v>
      </c>
      <c r="Y1700" s="4">
        <v>344</v>
      </c>
      <c r="Z1700" s="4">
        <v>467.84</v>
      </c>
    </row>
    <row r="1701" spans="16:26" ht="18" customHeight="1" x14ac:dyDescent="0.3">
      <c r="P1701" s="4" t="s">
        <v>91</v>
      </c>
      <c r="Q1701" s="4">
        <v>2022</v>
      </c>
      <c r="R1701" s="4" t="s">
        <v>38</v>
      </c>
      <c r="S1701" s="4" t="s">
        <v>92</v>
      </c>
      <c r="T1701" s="4" t="s">
        <v>106</v>
      </c>
      <c r="U1701" s="4" t="s">
        <v>94</v>
      </c>
      <c r="V1701" s="4" t="s">
        <v>95</v>
      </c>
      <c r="W1701" s="4" t="s">
        <v>96</v>
      </c>
      <c r="X1701" s="4" t="s">
        <v>99</v>
      </c>
      <c r="Y1701" s="4">
        <v>146</v>
      </c>
      <c r="Z1701" s="4">
        <v>208.78</v>
      </c>
    </row>
    <row r="1702" spans="16:26" ht="18" customHeight="1" x14ac:dyDescent="0.3">
      <c r="P1702" s="4" t="s">
        <v>98</v>
      </c>
      <c r="Q1702" s="4">
        <v>2022</v>
      </c>
      <c r="R1702" s="4" t="s">
        <v>38</v>
      </c>
      <c r="S1702" s="4" t="s">
        <v>92</v>
      </c>
      <c r="T1702" s="4" t="s">
        <v>106</v>
      </c>
      <c r="U1702" s="4" t="s">
        <v>94</v>
      </c>
      <c r="V1702" s="4" t="s">
        <v>95</v>
      </c>
      <c r="W1702" s="4" t="s">
        <v>96</v>
      </c>
      <c r="X1702" s="4" t="s">
        <v>99</v>
      </c>
      <c r="Y1702" s="4">
        <v>142</v>
      </c>
      <c r="Z1702" s="4">
        <v>203.06</v>
      </c>
    </row>
    <row r="1703" spans="16:26" ht="18" customHeight="1" x14ac:dyDescent="0.3">
      <c r="P1703" s="4" t="s">
        <v>91</v>
      </c>
      <c r="Q1703" s="4">
        <v>2022</v>
      </c>
      <c r="R1703" s="4" t="s">
        <v>38</v>
      </c>
      <c r="S1703" s="4" t="s">
        <v>92</v>
      </c>
      <c r="T1703" s="4" t="s">
        <v>106</v>
      </c>
      <c r="U1703" s="4" t="s">
        <v>94</v>
      </c>
      <c r="V1703" s="4" t="s">
        <v>95</v>
      </c>
      <c r="W1703" s="4" t="s">
        <v>96</v>
      </c>
      <c r="X1703" s="4" t="s">
        <v>99</v>
      </c>
      <c r="Y1703" s="4">
        <v>700</v>
      </c>
      <c r="Z1703" s="4">
        <v>1001</v>
      </c>
    </row>
    <row r="1704" spans="16:26" ht="18" customHeight="1" x14ac:dyDescent="0.3">
      <c r="P1704" s="4" t="s">
        <v>98</v>
      </c>
      <c r="Q1704" s="4">
        <v>2022</v>
      </c>
      <c r="R1704" s="4" t="s">
        <v>38</v>
      </c>
      <c r="S1704" s="4" t="s">
        <v>92</v>
      </c>
      <c r="T1704" s="4" t="s">
        <v>106</v>
      </c>
      <c r="U1704" s="4" t="s">
        <v>94</v>
      </c>
      <c r="V1704" s="4" t="s">
        <v>95</v>
      </c>
      <c r="W1704" s="4" t="s">
        <v>96</v>
      </c>
      <c r="X1704" s="4" t="s">
        <v>99</v>
      </c>
      <c r="Y1704" s="4">
        <v>733</v>
      </c>
      <c r="Z1704" s="4">
        <v>1048.19</v>
      </c>
    </row>
    <row r="1705" spans="16:26" ht="18" customHeight="1" x14ac:dyDescent="0.3">
      <c r="P1705" s="4" t="s">
        <v>98</v>
      </c>
      <c r="Q1705" s="4">
        <v>2022</v>
      </c>
      <c r="R1705" s="4" t="s">
        <v>38</v>
      </c>
      <c r="S1705" s="4" t="s">
        <v>92</v>
      </c>
      <c r="T1705" s="4" t="s">
        <v>106</v>
      </c>
      <c r="U1705" s="4" t="s">
        <v>94</v>
      </c>
      <c r="V1705" s="4" t="s">
        <v>95</v>
      </c>
      <c r="W1705" s="4" t="s">
        <v>96</v>
      </c>
      <c r="X1705" s="4" t="s">
        <v>99</v>
      </c>
      <c r="Y1705" s="4">
        <v>345</v>
      </c>
      <c r="Z1705" s="4">
        <v>526.24</v>
      </c>
    </row>
    <row r="1706" spans="16:26" ht="18" customHeight="1" x14ac:dyDescent="0.3">
      <c r="P1706" s="4" t="s">
        <v>98</v>
      </c>
      <c r="Q1706" s="4">
        <v>2022</v>
      </c>
      <c r="R1706" s="4" t="s">
        <v>38</v>
      </c>
      <c r="S1706" s="4" t="s">
        <v>92</v>
      </c>
      <c r="T1706" s="4" t="s">
        <v>106</v>
      </c>
      <c r="U1706" s="4" t="s">
        <v>94</v>
      </c>
      <c r="V1706" s="4" t="s">
        <v>95</v>
      </c>
      <c r="W1706" s="4" t="s">
        <v>96</v>
      </c>
      <c r="X1706" s="4" t="s">
        <v>99</v>
      </c>
      <c r="Y1706" s="4">
        <v>343</v>
      </c>
      <c r="Z1706" s="4">
        <v>490.49</v>
      </c>
    </row>
    <row r="1707" spans="16:26" ht="18" customHeight="1" x14ac:dyDescent="0.3">
      <c r="P1707" s="4" t="s">
        <v>98</v>
      </c>
      <c r="Q1707" s="4">
        <v>2022</v>
      </c>
      <c r="R1707" s="4" t="s">
        <v>38</v>
      </c>
      <c r="S1707" s="4" t="s">
        <v>92</v>
      </c>
      <c r="T1707" s="4" t="s">
        <v>106</v>
      </c>
      <c r="U1707" s="4" t="s">
        <v>94</v>
      </c>
      <c r="V1707" s="4" t="s">
        <v>95</v>
      </c>
      <c r="W1707" s="4" t="s">
        <v>96</v>
      </c>
      <c r="X1707" s="4" t="s">
        <v>99</v>
      </c>
      <c r="Y1707" s="4">
        <v>145</v>
      </c>
      <c r="Z1707" s="4">
        <v>207.35</v>
      </c>
    </row>
    <row r="1708" spans="16:26" ht="18" customHeight="1" x14ac:dyDescent="0.3">
      <c r="P1708" s="4" t="s">
        <v>98</v>
      </c>
      <c r="Q1708" s="4">
        <v>2022</v>
      </c>
      <c r="R1708" s="4" t="s">
        <v>38</v>
      </c>
      <c r="S1708" s="4" t="s">
        <v>92</v>
      </c>
      <c r="T1708" s="4" t="s">
        <v>106</v>
      </c>
      <c r="U1708" s="4" t="s">
        <v>94</v>
      </c>
      <c r="V1708" s="4" t="s">
        <v>95</v>
      </c>
      <c r="W1708" s="4" t="s">
        <v>96</v>
      </c>
      <c r="X1708" s="4" t="s">
        <v>99</v>
      </c>
      <c r="Y1708" s="4">
        <v>341</v>
      </c>
      <c r="Z1708" s="4">
        <v>487.63</v>
      </c>
    </row>
    <row r="1709" spans="16:26" ht="18" customHeight="1" x14ac:dyDescent="0.3">
      <c r="P1709" s="4" t="s">
        <v>91</v>
      </c>
      <c r="Q1709" s="4">
        <v>2022</v>
      </c>
      <c r="R1709" s="4" t="s">
        <v>38</v>
      </c>
      <c r="S1709" s="4" t="s">
        <v>92</v>
      </c>
      <c r="T1709" s="4" t="s">
        <v>106</v>
      </c>
      <c r="U1709" s="4" t="s">
        <v>94</v>
      </c>
      <c r="V1709" s="4" t="s">
        <v>95</v>
      </c>
      <c r="W1709" s="4" t="s">
        <v>96</v>
      </c>
      <c r="X1709" s="4" t="s">
        <v>99</v>
      </c>
      <c r="Y1709" s="4">
        <v>143</v>
      </c>
      <c r="Z1709" s="4">
        <v>204.49</v>
      </c>
    </row>
    <row r="1710" spans="16:26" ht="18" customHeight="1" x14ac:dyDescent="0.3">
      <c r="P1710" s="4" t="s">
        <v>102</v>
      </c>
      <c r="Q1710" s="4">
        <v>2022</v>
      </c>
      <c r="R1710" s="4" t="s">
        <v>41</v>
      </c>
      <c r="S1710" s="4" t="s">
        <v>92</v>
      </c>
      <c r="T1710" s="4" t="s">
        <v>106</v>
      </c>
      <c r="U1710" s="4" t="s">
        <v>94</v>
      </c>
      <c r="V1710" s="4" t="s">
        <v>95</v>
      </c>
      <c r="W1710" s="4" t="s">
        <v>96</v>
      </c>
      <c r="X1710" s="4" t="s">
        <v>99</v>
      </c>
      <c r="Y1710" s="4">
        <v>158</v>
      </c>
      <c r="Z1710" s="4">
        <v>225.94</v>
      </c>
    </row>
    <row r="1711" spans="16:26" ht="18" customHeight="1" x14ac:dyDescent="0.3">
      <c r="P1711" s="4" t="s">
        <v>100</v>
      </c>
      <c r="Q1711" s="4">
        <v>2022</v>
      </c>
      <c r="R1711" s="4" t="s">
        <v>41</v>
      </c>
      <c r="S1711" s="4" t="s">
        <v>92</v>
      </c>
      <c r="T1711" s="4" t="s">
        <v>106</v>
      </c>
      <c r="U1711" s="4" t="s">
        <v>94</v>
      </c>
      <c r="V1711" s="4" t="s">
        <v>95</v>
      </c>
      <c r="W1711" s="4" t="s">
        <v>96</v>
      </c>
      <c r="X1711" s="4" t="s">
        <v>99</v>
      </c>
      <c r="Y1711" s="4">
        <v>358</v>
      </c>
      <c r="Z1711" s="4">
        <v>511.94</v>
      </c>
    </row>
    <row r="1712" spans="16:26" ht="18" customHeight="1" x14ac:dyDescent="0.3">
      <c r="P1712" s="4" t="s">
        <v>100</v>
      </c>
      <c r="Q1712" s="4">
        <v>2022</v>
      </c>
      <c r="R1712" s="4" t="s">
        <v>41</v>
      </c>
      <c r="S1712" s="4" t="s">
        <v>92</v>
      </c>
      <c r="T1712" s="4" t="s">
        <v>106</v>
      </c>
      <c r="U1712" s="4" t="s">
        <v>94</v>
      </c>
      <c r="V1712" s="4" t="s">
        <v>95</v>
      </c>
      <c r="W1712" s="4" t="s">
        <v>96</v>
      </c>
      <c r="X1712" s="4" t="s">
        <v>99</v>
      </c>
      <c r="Y1712" s="4">
        <v>160</v>
      </c>
      <c r="Z1712" s="4">
        <v>228.8</v>
      </c>
    </row>
    <row r="1713" spans="16:26" ht="18" customHeight="1" x14ac:dyDescent="0.3">
      <c r="P1713" s="4" t="s">
        <v>101</v>
      </c>
      <c r="Q1713" s="4">
        <v>2022</v>
      </c>
      <c r="R1713" s="4" t="s">
        <v>41</v>
      </c>
      <c r="S1713" s="4" t="s">
        <v>92</v>
      </c>
      <c r="T1713" s="4" t="s">
        <v>106</v>
      </c>
      <c r="U1713" s="4" t="s">
        <v>94</v>
      </c>
      <c r="V1713" s="4" t="s">
        <v>95</v>
      </c>
      <c r="W1713" s="4" t="s">
        <v>96</v>
      </c>
      <c r="X1713" s="4" t="s">
        <v>99</v>
      </c>
      <c r="Y1713" s="4">
        <v>697</v>
      </c>
      <c r="Z1713" s="4">
        <v>996.71</v>
      </c>
    </row>
    <row r="1714" spans="16:26" ht="18" customHeight="1" x14ac:dyDescent="0.3">
      <c r="P1714" s="4" t="s">
        <v>101</v>
      </c>
      <c r="Q1714" s="4">
        <v>2022</v>
      </c>
      <c r="R1714" s="4" t="s">
        <v>41</v>
      </c>
      <c r="S1714" s="4" t="s">
        <v>92</v>
      </c>
      <c r="T1714" s="4" t="s">
        <v>106</v>
      </c>
      <c r="U1714" s="4" t="s">
        <v>94</v>
      </c>
      <c r="V1714" s="4" t="s">
        <v>95</v>
      </c>
      <c r="W1714" s="4" t="s">
        <v>96</v>
      </c>
      <c r="X1714" s="4" t="s">
        <v>99</v>
      </c>
      <c r="Y1714" s="4">
        <v>730</v>
      </c>
      <c r="Z1714" s="4">
        <v>1043.9000000000001</v>
      </c>
    </row>
    <row r="1715" spans="16:26" ht="18" customHeight="1" x14ac:dyDescent="0.3">
      <c r="P1715" s="4" t="s">
        <v>91</v>
      </c>
      <c r="Q1715" s="4">
        <v>2022</v>
      </c>
      <c r="R1715" s="4" t="s">
        <v>41</v>
      </c>
      <c r="S1715" s="4" t="s">
        <v>92</v>
      </c>
      <c r="T1715" s="4" t="s">
        <v>106</v>
      </c>
      <c r="U1715" s="4" t="s">
        <v>94</v>
      </c>
      <c r="V1715" s="4" t="s">
        <v>95</v>
      </c>
      <c r="W1715" s="4" t="s">
        <v>96</v>
      </c>
      <c r="X1715" s="4" t="s">
        <v>99</v>
      </c>
      <c r="Y1715" s="4">
        <v>357</v>
      </c>
      <c r="Z1715" s="4">
        <v>510.51</v>
      </c>
    </row>
    <row r="1716" spans="16:26" ht="18" customHeight="1" x14ac:dyDescent="0.3">
      <c r="P1716" s="4" t="s">
        <v>98</v>
      </c>
      <c r="Q1716" s="4">
        <v>2022</v>
      </c>
      <c r="R1716" s="4" t="s">
        <v>41</v>
      </c>
      <c r="S1716" s="4" t="s">
        <v>92</v>
      </c>
      <c r="T1716" s="4" t="s">
        <v>106</v>
      </c>
      <c r="U1716" s="4" t="s">
        <v>94</v>
      </c>
      <c r="V1716" s="4" t="s">
        <v>95</v>
      </c>
      <c r="W1716" s="4" t="s">
        <v>96</v>
      </c>
      <c r="X1716" s="4" t="s">
        <v>99</v>
      </c>
      <c r="Y1716" s="4">
        <v>770</v>
      </c>
      <c r="Z1716" s="4">
        <v>526.24</v>
      </c>
    </row>
    <row r="1717" spans="16:26" ht="18" customHeight="1" x14ac:dyDescent="0.3">
      <c r="P1717" s="4" t="s">
        <v>98</v>
      </c>
      <c r="Q1717" s="4">
        <v>2022</v>
      </c>
      <c r="R1717" s="4" t="s">
        <v>41</v>
      </c>
      <c r="S1717" s="4" t="s">
        <v>92</v>
      </c>
      <c r="T1717" s="4" t="s">
        <v>106</v>
      </c>
      <c r="U1717" s="4" t="s">
        <v>94</v>
      </c>
      <c r="V1717" s="4" t="s">
        <v>95</v>
      </c>
      <c r="W1717" s="4" t="s">
        <v>96</v>
      </c>
      <c r="X1717" s="4" t="s">
        <v>99</v>
      </c>
      <c r="Y1717" s="4">
        <v>361</v>
      </c>
      <c r="Z1717" s="4">
        <v>516.23</v>
      </c>
    </row>
    <row r="1718" spans="16:26" ht="18" customHeight="1" x14ac:dyDescent="0.3">
      <c r="P1718" s="4" t="s">
        <v>98</v>
      </c>
      <c r="Q1718" s="4">
        <v>2022</v>
      </c>
      <c r="R1718" s="4" t="s">
        <v>41</v>
      </c>
      <c r="S1718" s="4" t="s">
        <v>92</v>
      </c>
      <c r="T1718" s="4" t="s">
        <v>106</v>
      </c>
      <c r="U1718" s="4" t="s">
        <v>94</v>
      </c>
      <c r="V1718" s="4" t="s">
        <v>95</v>
      </c>
      <c r="W1718" s="4" t="s">
        <v>96</v>
      </c>
      <c r="X1718" s="4" t="s">
        <v>99</v>
      </c>
      <c r="Y1718" s="4">
        <v>359</v>
      </c>
      <c r="Z1718" s="4">
        <v>513.37</v>
      </c>
    </row>
    <row r="1719" spans="16:26" ht="18" customHeight="1" x14ac:dyDescent="0.3">
      <c r="P1719" s="4" t="s">
        <v>98</v>
      </c>
      <c r="Q1719" s="4">
        <v>2022</v>
      </c>
      <c r="R1719" s="4" t="s">
        <v>41</v>
      </c>
      <c r="S1719" s="4" t="s">
        <v>92</v>
      </c>
      <c r="T1719" s="4" t="s">
        <v>106</v>
      </c>
      <c r="U1719" s="4" t="s">
        <v>94</v>
      </c>
      <c r="V1719" s="4" t="s">
        <v>95</v>
      </c>
      <c r="W1719" s="4" t="s">
        <v>96</v>
      </c>
      <c r="X1719" s="4" t="s">
        <v>99</v>
      </c>
      <c r="Y1719" s="4">
        <v>161</v>
      </c>
      <c r="Z1719" s="4">
        <v>230.23000000000002</v>
      </c>
    </row>
    <row r="1720" spans="16:26" ht="18" customHeight="1" x14ac:dyDescent="0.3">
      <c r="P1720" s="4" t="s">
        <v>98</v>
      </c>
      <c r="Q1720" s="4">
        <v>2022</v>
      </c>
      <c r="R1720" s="4" t="s">
        <v>39</v>
      </c>
      <c r="S1720" s="4" t="s">
        <v>92</v>
      </c>
      <c r="T1720" s="4" t="s">
        <v>106</v>
      </c>
      <c r="U1720" s="4" t="s">
        <v>94</v>
      </c>
      <c r="V1720" s="4" t="s">
        <v>95</v>
      </c>
      <c r="W1720" s="4" t="s">
        <v>96</v>
      </c>
      <c r="X1720" s="4" t="s">
        <v>99</v>
      </c>
      <c r="Y1720" s="4">
        <v>350</v>
      </c>
      <c r="Z1720" s="4">
        <v>476</v>
      </c>
    </row>
    <row r="1721" spans="16:26" ht="18" customHeight="1" x14ac:dyDescent="0.3">
      <c r="P1721" s="4" t="s">
        <v>98</v>
      </c>
      <c r="Q1721" s="4">
        <v>2022</v>
      </c>
      <c r="R1721" s="4" t="s">
        <v>39</v>
      </c>
      <c r="S1721" s="4" t="s">
        <v>92</v>
      </c>
      <c r="T1721" s="4" t="s">
        <v>106</v>
      </c>
      <c r="U1721" s="4" t="s">
        <v>94</v>
      </c>
      <c r="V1721" s="4" t="s">
        <v>95</v>
      </c>
      <c r="W1721" s="4" t="s">
        <v>96</v>
      </c>
      <c r="X1721" s="4" t="s">
        <v>99</v>
      </c>
      <c r="Y1721" s="4">
        <v>346</v>
      </c>
      <c r="Z1721" s="4">
        <v>494.78</v>
      </c>
    </row>
    <row r="1722" spans="16:26" ht="18" customHeight="1" x14ac:dyDescent="0.3">
      <c r="P1722" s="4" t="s">
        <v>100</v>
      </c>
      <c r="Q1722" s="4">
        <v>2022</v>
      </c>
      <c r="R1722" s="4" t="s">
        <v>39</v>
      </c>
      <c r="S1722" s="4" t="s">
        <v>92</v>
      </c>
      <c r="T1722" s="4" t="s">
        <v>106</v>
      </c>
      <c r="U1722" s="4" t="s">
        <v>94</v>
      </c>
      <c r="V1722" s="4" t="s">
        <v>95</v>
      </c>
      <c r="W1722" s="4" t="s">
        <v>96</v>
      </c>
      <c r="X1722" s="4" t="s">
        <v>99</v>
      </c>
      <c r="Y1722" s="4">
        <v>148</v>
      </c>
      <c r="Z1722" s="4">
        <v>211.64</v>
      </c>
    </row>
    <row r="1723" spans="16:26" ht="18" customHeight="1" x14ac:dyDescent="0.3">
      <c r="P1723" s="4" t="s">
        <v>98</v>
      </c>
      <c r="Q1723" s="4">
        <v>2022</v>
      </c>
      <c r="R1723" s="4" t="s">
        <v>39</v>
      </c>
      <c r="S1723" s="4" t="s">
        <v>92</v>
      </c>
      <c r="T1723" s="4" t="s">
        <v>106</v>
      </c>
      <c r="U1723" s="4" t="s">
        <v>94</v>
      </c>
      <c r="V1723" s="4" t="s">
        <v>95</v>
      </c>
      <c r="W1723" s="4" t="s">
        <v>96</v>
      </c>
      <c r="X1723" s="4" t="s">
        <v>99</v>
      </c>
      <c r="Y1723" s="4">
        <v>699</v>
      </c>
      <c r="Z1723" s="4">
        <v>999.56999999999994</v>
      </c>
    </row>
    <row r="1724" spans="16:26" ht="18" customHeight="1" x14ac:dyDescent="0.3">
      <c r="P1724" s="4" t="s">
        <v>91</v>
      </c>
      <c r="Q1724" s="4">
        <v>2022</v>
      </c>
      <c r="R1724" s="4" t="s">
        <v>39</v>
      </c>
      <c r="S1724" s="4" t="s">
        <v>92</v>
      </c>
      <c r="T1724" s="4" t="s">
        <v>106</v>
      </c>
      <c r="U1724" s="4" t="s">
        <v>94</v>
      </c>
      <c r="V1724" s="4" t="s">
        <v>95</v>
      </c>
      <c r="W1724" s="4" t="s">
        <v>96</v>
      </c>
      <c r="X1724" s="4" t="s">
        <v>99</v>
      </c>
      <c r="Y1724" s="4">
        <v>732</v>
      </c>
      <c r="Z1724" s="4">
        <v>1046.76</v>
      </c>
    </row>
    <row r="1725" spans="16:26" ht="18" customHeight="1" x14ac:dyDescent="0.3">
      <c r="P1725" s="4" t="s">
        <v>91</v>
      </c>
      <c r="Q1725" s="4">
        <v>2022</v>
      </c>
      <c r="R1725" s="4" t="s">
        <v>39</v>
      </c>
      <c r="S1725" s="4" t="s">
        <v>92</v>
      </c>
      <c r="T1725" s="4" t="s">
        <v>106</v>
      </c>
      <c r="U1725" s="4" t="s">
        <v>94</v>
      </c>
      <c r="V1725" s="4" t="s">
        <v>95</v>
      </c>
      <c r="W1725" s="4" t="s">
        <v>96</v>
      </c>
      <c r="X1725" s="4" t="s">
        <v>99</v>
      </c>
      <c r="Y1725" s="4">
        <v>351</v>
      </c>
      <c r="Z1725" s="4">
        <v>526.24</v>
      </c>
    </row>
    <row r="1726" spans="16:26" ht="18" customHeight="1" x14ac:dyDescent="0.3">
      <c r="P1726" s="4" t="s">
        <v>98</v>
      </c>
      <c r="Q1726" s="4">
        <v>2022</v>
      </c>
      <c r="R1726" s="4" t="s">
        <v>39</v>
      </c>
      <c r="S1726" s="4" t="s">
        <v>92</v>
      </c>
      <c r="T1726" s="4" t="s">
        <v>106</v>
      </c>
      <c r="U1726" s="4" t="s">
        <v>94</v>
      </c>
      <c r="V1726" s="4" t="s">
        <v>95</v>
      </c>
      <c r="W1726" s="4" t="s">
        <v>96</v>
      </c>
      <c r="X1726" s="4" t="s">
        <v>99</v>
      </c>
      <c r="Y1726" s="4">
        <v>772</v>
      </c>
      <c r="Z1726" s="4">
        <v>526.24</v>
      </c>
    </row>
    <row r="1727" spans="16:26" ht="18" customHeight="1" x14ac:dyDescent="0.3">
      <c r="P1727" s="4" t="s">
        <v>100</v>
      </c>
      <c r="Q1727" s="4">
        <v>2022</v>
      </c>
      <c r="R1727" s="4" t="s">
        <v>39</v>
      </c>
      <c r="S1727" s="4" t="s">
        <v>92</v>
      </c>
      <c r="T1727" s="4" t="s">
        <v>106</v>
      </c>
      <c r="U1727" s="4" t="s">
        <v>94</v>
      </c>
      <c r="V1727" s="4" t="s">
        <v>95</v>
      </c>
      <c r="W1727" s="4" t="s">
        <v>96</v>
      </c>
      <c r="X1727" s="4" t="s">
        <v>99</v>
      </c>
      <c r="Y1727" s="4">
        <v>349</v>
      </c>
      <c r="Z1727" s="4">
        <v>499.07</v>
      </c>
    </row>
    <row r="1728" spans="16:26" ht="18" customHeight="1" x14ac:dyDescent="0.3">
      <c r="P1728" s="4" t="s">
        <v>98</v>
      </c>
      <c r="Q1728" s="4">
        <v>2022</v>
      </c>
      <c r="R1728" s="4" t="s">
        <v>39</v>
      </c>
      <c r="S1728" s="4" t="s">
        <v>92</v>
      </c>
      <c r="T1728" s="4" t="s">
        <v>106</v>
      </c>
      <c r="U1728" s="4" t="s">
        <v>94</v>
      </c>
      <c r="V1728" s="4" t="s">
        <v>95</v>
      </c>
      <c r="W1728" s="4" t="s">
        <v>96</v>
      </c>
      <c r="X1728" s="4" t="s">
        <v>99</v>
      </c>
      <c r="Y1728" s="4">
        <v>151</v>
      </c>
      <c r="Z1728" s="4">
        <v>215.93</v>
      </c>
    </row>
    <row r="1729" spans="16:26" ht="18" customHeight="1" x14ac:dyDescent="0.3">
      <c r="P1729" s="4" t="s">
        <v>100</v>
      </c>
      <c r="Q1729" s="4">
        <v>2022</v>
      </c>
      <c r="R1729" s="4" t="s">
        <v>39</v>
      </c>
      <c r="S1729" s="4" t="s">
        <v>92</v>
      </c>
      <c r="T1729" s="4" t="s">
        <v>106</v>
      </c>
      <c r="U1729" s="4" t="s">
        <v>94</v>
      </c>
      <c r="V1729" s="4" t="s">
        <v>95</v>
      </c>
      <c r="W1729" s="4" t="s">
        <v>96</v>
      </c>
      <c r="X1729" s="4" t="s">
        <v>99</v>
      </c>
      <c r="Y1729" s="4">
        <v>347</v>
      </c>
      <c r="Z1729" s="4">
        <v>496.21000000000004</v>
      </c>
    </row>
    <row r="1730" spans="16:26" ht="18" customHeight="1" x14ac:dyDescent="0.3">
      <c r="P1730" s="4" t="s">
        <v>98</v>
      </c>
      <c r="Q1730" s="4">
        <v>2022</v>
      </c>
      <c r="R1730" s="4" t="s">
        <v>39</v>
      </c>
      <c r="S1730" s="4" t="s">
        <v>92</v>
      </c>
      <c r="T1730" s="4" t="s">
        <v>106</v>
      </c>
      <c r="U1730" s="4" t="s">
        <v>94</v>
      </c>
      <c r="V1730" s="4" t="s">
        <v>95</v>
      </c>
      <c r="W1730" s="4" t="s">
        <v>96</v>
      </c>
      <c r="X1730" s="4" t="s">
        <v>99</v>
      </c>
      <c r="Y1730" s="4">
        <v>149</v>
      </c>
      <c r="Z1730" s="4">
        <v>213.07</v>
      </c>
    </row>
    <row r="1731" spans="16:26" ht="18" customHeight="1" x14ac:dyDescent="0.3">
      <c r="P1731" s="4" t="s">
        <v>100</v>
      </c>
      <c r="Q1731" s="4">
        <v>2022</v>
      </c>
      <c r="R1731" s="4" t="s">
        <v>32</v>
      </c>
      <c r="S1731" s="4" t="s">
        <v>92</v>
      </c>
      <c r="T1731" s="4" t="s">
        <v>106</v>
      </c>
      <c r="U1731" s="4" t="s">
        <v>94</v>
      </c>
      <c r="V1731" s="4" t="s">
        <v>95</v>
      </c>
      <c r="W1731" s="4" t="s">
        <v>96</v>
      </c>
      <c r="X1731" s="4" t="s">
        <v>99</v>
      </c>
      <c r="Y1731" s="4">
        <v>146</v>
      </c>
      <c r="Z1731" s="4">
        <v>208.78</v>
      </c>
    </row>
    <row r="1732" spans="16:26" ht="18" customHeight="1" x14ac:dyDescent="0.3">
      <c r="P1732" s="4" t="s">
        <v>102</v>
      </c>
      <c r="Q1732" s="4">
        <v>2022</v>
      </c>
      <c r="R1732" s="4" t="s">
        <v>32</v>
      </c>
      <c r="S1732" s="4" t="s">
        <v>92</v>
      </c>
      <c r="T1732" s="4" t="s">
        <v>106</v>
      </c>
      <c r="U1732" s="4" t="s">
        <v>94</v>
      </c>
      <c r="V1732" s="4" t="s">
        <v>95</v>
      </c>
      <c r="W1732" s="4" t="s">
        <v>96</v>
      </c>
      <c r="X1732" s="4" t="s">
        <v>99</v>
      </c>
      <c r="Y1732" s="4">
        <v>314</v>
      </c>
      <c r="Z1732" s="4">
        <v>449.02</v>
      </c>
    </row>
    <row r="1733" spans="16:26" ht="18" customHeight="1" x14ac:dyDescent="0.3">
      <c r="P1733" s="4" t="s">
        <v>91</v>
      </c>
      <c r="Q1733" s="4">
        <v>2022</v>
      </c>
      <c r="R1733" s="4" t="s">
        <v>32</v>
      </c>
      <c r="S1733" s="4" t="s">
        <v>92</v>
      </c>
      <c r="T1733" s="4" t="s">
        <v>106</v>
      </c>
      <c r="U1733" s="4" t="s">
        <v>94</v>
      </c>
      <c r="V1733" s="4" t="s">
        <v>95</v>
      </c>
      <c r="W1733" s="4" t="s">
        <v>96</v>
      </c>
      <c r="X1733" s="4" t="s">
        <v>99</v>
      </c>
      <c r="Y1733" s="4">
        <v>362</v>
      </c>
      <c r="Z1733" s="4">
        <v>517.66</v>
      </c>
    </row>
    <row r="1734" spans="16:26" ht="18" customHeight="1" x14ac:dyDescent="0.3">
      <c r="P1734" s="4" t="s">
        <v>100</v>
      </c>
      <c r="Q1734" s="4">
        <v>2022</v>
      </c>
      <c r="R1734" s="4" t="s">
        <v>32</v>
      </c>
      <c r="S1734" s="4" t="s">
        <v>92</v>
      </c>
      <c r="T1734" s="4" t="s">
        <v>106</v>
      </c>
      <c r="U1734" s="4" t="s">
        <v>94</v>
      </c>
      <c r="V1734" s="4" t="s">
        <v>95</v>
      </c>
      <c r="W1734" s="4" t="s">
        <v>96</v>
      </c>
      <c r="X1734" s="4" t="s">
        <v>99</v>
      </c>
      <c r="Y1734" s="4">
        <v>142</v>
      </c>
      <c r="Z1734" s="4">
        <v>203.06</v>
      </c>
    </row>
    <row r="1735" spans="16:26" ht="18" customHeight="1" x14ac:dyDescent="0.3">
      <c r="P1735" s="4" t="s">
        <v>91</v>
      </c>
      <c r="Q1735" s="4">
        <v>2022</v>
      </c>
      <c r="R1735" s="4" t="s">
        <v>32</v>
      </c>
      <c r="S1735" s="4" t="s">
        <v>92</v>
      </c>
      <c r="T1735" s="4" t="s">
        <v>106</v>
      </c>
      <c r="U1735" s="4" t="s">
        <v>94</v>
      </c>
      <c r="V1735" s="4" t="s">
        <v>95</v>
      </c>
      <c r="W1735" s="4" t="s">
        <v>96</v>
      </c>
      <c r="X1735" s="4" t="s">
        <v>99</v>
      </c>
      <c r="Y1735" s="4">
        <v>316</v>
      </c>
      <c r="Z1735" s="4">
        <v>451.88</v>
      </c>
    </row>
    <row r="1736" spans="16:26" ht="18" customHeight="1" x14ac:dyDescent="0.3">
      <c r="P1736" s="4" t="s">
        <v>98</v>
      </c>
      <c r="Q1736" s="4">
        <v>2022</v>
      </c>
      <c r="R1736" s="4" t="s">
        <v>32</v>
      </c>
      <c r="S1736" s="4" t="s">
        <v>92</v>
      </c>
      <c r="T1736" s="4" t="s">
        <v>106</v>
      </c>
      <c r="U1736" s="4" t="s">
        <v>94</v>
      </c>
      <c r="V1736" s="4" t="s">
        <v>95</v>
      </c>
      <c r="W1736" s="4" t="s">
        <v>96</v>
      </c>
      <c r="X1736" s="4" t="s">
        <v>99</v>
      </c>
      <c r="Y1736" s="4">
        <v>364</v>
      </c>
      <c r="Z1736" s="4">
        <v>520.52</v>
      </c>
    </row>
    <row r="1737" spans="16:26" ht="18" customHeight="1" x14ac:dyDescent="0.3">
      <c r="P1737" s="4" t="s">
        <v>91</v>
      </c>
      <c r="Q1737" s="4">
        <v>2022</v>
      </c>
      <c r="R1737" s="4" t="s">
        <v>32</v>
      </c>
      <c r="S1737" s="4" t="s">
        <v>92</v>
      </c>
      <c r="T1737" s="4" t="s">
        <v>106</v>
      </c>
      <c r="U1737" s="4" t="s">
        <v>94</v>
      </c>
      <c r="V1737" s="4" t="s">
        <v>95</v>
      </c>
      <c r="W1737" s="4" t="s">
        <v>96</v>
      </c>
      <c r="X1737" s="4" t="s">
        <v>99</v>
      </c>
      <c r="Y1737" s="4">
        <v>144</v>
      </c>
      <c r="Z1737" s="4">
        <v>205.92000000000002</v>
      </c>
    </row>
    <row r="1738" spans="16:26" ht="18" customHeight="1" x14ac:dyDescent="0.3">
      <c r="P1738" s="4" t="s">
        <v>100</v>
      </c>
      <c r="Q1738" s="4">
        <v>2022</v>
      </c>
      <c r="R1738" s="4" t="s">
        <v>32</v>
      </c>
      <c r="S1738" s="4" t="s">
        <v>92</v>
      </c>
      <c r="T1738" s="4" t="s">
        <v>106</v>
      </c>
      <c r="U1738" s="4" t="s">
        <v>94</v>
      </c>
      <c r="V1738" s="4" t="s">
        <v>95</v>
      </c>
      <c r="W1738" s="4" t="s">
        <v>96</v>
      </c>
      <c r="X1738" s="4" t="s">
        <v>99</v>
      </c>
      <c r="Y1738" s="4">
        <v>704</v>
      </c>
      <c r="Z1738" s="4">
        <v>1006.72</v>
      </c>
    </row>
    <row r="1739" spans="16:26" ht="18" customHeight="1" x14ac:dyDescent="0.3">
      <c r="P1739" s="4" t="s">
        <v>100</v>
      </c>
      <c r="Q1739" s="4">
        <v>2022</v>
      </c>
      <c r="R1739" s="4" t="s">
        <v>32</v>
      </c>
      <c r="S1739" s="4" t="s">
        <v>92</v>
      </c>
      <c r="T1739" s="4" t="s">
        <v>106</v>
      </c>
      <c r="U1739" s="4" t="s">
        <v>94</v>
      </c>
      <c r="V1739" s="4" t="s">
        <v>95</v>
      </c>
      <c r="W1739" s="4" t="s">
        <v>96</v>
      </c>
      <c r="X1739" s="4" t="s">
        <v>99</v>
      </c>
      <c r="Y1739" s="4">
        <v>315</v>
      </c>
      <c r="Z1739" s="4">
        <v>526.24</v>
      </c>
    </row>
    <row r="1740" spans="16:26" ht="18" customHeight="1" x14ac:dyDescent="0.3">
      <c r="P1740" s="4" t="s">
        <v>91</v>
      </c>
      <c r="Q1740" s="4">
        <v>2022</v>
      </c>
      <c r="R1740" s="4" t="s">
        <v>32</v>
      </c>
      <c r="S1740" s="4" t="s">
        <v>92</v>
      </c>
      <c r="T1740" s="4" t="s">
        <v>106</v>
      </c>
      <c r="U1740" s="4" t="s">
        <v>94</v>
      </c>
      <c r="V1740" s="4" t="s">
        <v>95</v>
      </c>
      <c r="W1740" s="4" t="s">
        <v>96</v>
      </c>
      <c r="X1740" s="4" t="s">
        <v>99</v>
      </c>
      <c r="Y1740" s="4">
        <v>777</v>
      </c>
      <c r="Z1740" s="4">
        <v>526.24</v>
      </c>
    </row>
    <row r="1741" spans="16:26" ht="18" customHeight="1" x14ac:dyDescent="0.3">
      <c r="P1741" s="4" t="s">
        <v>98</v>
      </c>
      <c r="Q1741" s="4">
        <v>2022</v>
      </c>
      <c r="R1741" s="4" t="s">
        <v>32</v>
      </c>
      <c r="S1741" s="4" t="s">
        <v>92</v>
      </c>
      <c r="T1741" s="4" t="s">
        <v>106</v>
      </c>
      <c r="U1741" s="4" t="s">
        <v>94</v>
      </c>
      <c r="V1741" s="4" t="s">
        <v>95</v>
      </c>
      <c r="W1741" s="4" t="s">
        <v>96</v>
      </c>
      <c r="X1741" s="4" t="s">
        <v>99</v>
      </c>
      <c r="Y1741" s="4">
        <v>145</v>
      </c>
      <c r="Z1741" s="4">
        <v>207.35</v>
      </c>
    </row>
    <row r="1742" spans="16:26" ht="18" customHeight="1" x14ac:dyDescent="0.3">
      <c r="P1742" s="4" t="s">
        <v>98</v>
      </c>
      <c r="Q1742" s="4">
        <v>2022</v>
      </c>
      <c r="R1742" s="4" t="s">
        <v>32</v>
      </c>
      <c r="S1742" s="4" t="s">
        <v>92</v>
      </c>
      <c r="T1742" s="4" t="s">
        <v>106</v>
      </c>
      <c r="U1742" s="4" t="s">
        <v>94</v>
      </c>
      <c r="V1742" s="4" t="s">
        <v>95</v>
      </c>
      <c r="W1742" s="4" t="s">
        <v>96</v>
      </c>
      <c r="X1742" s="4" t="s">
        <v>99</v>
      </c>
      <c r="Y1742" s="4">
        <v>319</v>
      </c>
      <c r="Z1742" s="4">
        <v>456.16999999999996</v>
      </c>
    </row>
    <row r="1743" spans="16:26" ht="18" customHeight="1" x14ac:dyDescent="0.3">
      <c r="P1743" s="4" t="s">
        <v>100</v>
      </c>
      <c r="Q1743" s="4">
        <v>2022</v>
      </c>
      <c r="R1743" s="4" t="s">
        <v>32</v>
      </c>
      <c r="S1743" s="4" t="s">
        <v>92</v>
      </c>
      <c r="T1743" s="4" t="s">
        <v>106</v>
      </c>
      <c r="U1743" s="4" t="s">
        <v>94</v>
      </c>
      <c r="V1743" s="4" t="s">
        <v>95</v>
      </c>
      <c r="W1743" s="4" t="s">
        <v>96</v>
      </c>
      <c r="X1743" s="4" t="s">
        <v>99</v>
      </c>
      <c r="Y1743" s="4">
        <v>361</v>
      </c>
      <c r="Z1743" s="4">
        <v>516.23</v>
      </c>
    </row>
    <row r="1744" spans="16:26" ht="18" customHeight="1" x14ac:dyDescent="0.3">
      <c r="P1744" s="4" t="s">
        <v>91</v>
      </c>
      <c r="Q1744" s="4">
        <v>2022</v>
      </c>
      <c r="R1744" s="4" t="s">
        <v>32</v>
      </c>
      <c r="S1744" s="4" t="s">
        <v>92</v>
      </c>
      <c r="T1744" s="4" t="s">
        <v>106</v>
      </c>
      <c r="U1744" s="4" t="s">
        <v>94</v>
      </c>
      <c r="V1744" s="4" t="s">
        <v>95</v>
      </c>
      <c r="W1744" s="4" t="s">
        <v>96</v>
      </c>
      <c r="X1744" s="4" t="s">
        <v>99</v>
      </c>
      <c r="Y1744" s="4">
        <v>143</v>
      </c>
      <c r="Z1744" s="4">
        <v>204.49</v>
      </c>
    </row>
    <row r="1745" spans="16:26" ht="18" customHeight="1" x14ac:dyDescent="0.3">
      <c r="P1745" s="4" t="s">
        <v>91</v>
      </c>
      <c r="Q1745" s="4">
        <v>2022</v>
      </c>
      <c r="R1745" s="4" t="s">
        <v>32</v>
      </c>
      <c r="S1745" s="4" t="s">
        <v>92</v>
      </c>
      <c r="T1745" s="4" t="s">
        <v>106</v>
      </c>
      <c r="U1745" s="4" t="s">
        <v>94</v>
      </c>
      <c r="V1745" s="4" t="s">
        <v>95</v>
      </c>
      <c r="W1745" s="4" t="s">
        <v>96</v>
      </c>
      <c r="X1745" s="4" t="s">
        <v>99</v>
      </c>
      <c r="Y1745" s="4">
        <v>317</v>
      </c>
      <c r="Z1745" s="4">
        <v>453.31</v>
      </c>
    </row>
    <row r="1746" spans="16:26" ht="18" customHeight="1" x14ac:dyDescent="0.3">
      <c r="P1746" s="4" t="s">
        <v>100</v>
      </c>
      <c r="Q1746" s="4">
        <v>2022</v>
      </c>
      <c r="R1746" s="4" t="s">
        <v>32</v>
      </c>
      <c r="S1746" s="4" t="s">
        <v>92</v>
      </c>
      <c r="T1746" s="4" t="s">
        <v>106</v>
      </c>
      <c r="U1746" s="4" t="s">
        <v>94</v>
      </c>
      <c r="V1746" s="4" t="s">
        <v>95</v>
      </c>
      <c r="W1746" s="4" t="s">
        <v>96</v>
      </c>
      <c r="X1746" s="4" t="s">
        <v>99</v>
      </c>
      <c r="Y1746" s="4">
        <v>746</v>
      </c>
      <c r="Z1746" s="4">
        <v>1066.78</v>
      </c>
    </row>
    <row r="1747" spans="16:26" ht="18" customHeight="1" x14ac:dyDescent="0.3">
      <c r="P1747" s="4" t="s">
        <v>98</v>
      </c>
      <c r="Q1747" s="4">
        <v>2022</v>
      </c>
      <c r="R1747" s="4" t="s">
        <v>34</v>
      </c>
      <c r="S1747" s="4" t="s">
        <v>92</v>
      </c>
      <c r="T1747" s="4" t="s">
        <v>106</v>
      </c>
      <c r="U1747" s="4" t="s">
        <v>94</v>
      </c>
      <c r="V1747" s="4" t="s">
        <v>95</v>
      </c>
      <c r="W1747" s="4" t="s">
        <v>96</v>
      </c>
      <c r="X1747" s="4" t="s">
        <v>99</v>
      </c>
      <c r="Y1747" s="4">
        <v>152</v>
      </c>
      <c r="Z1747" s="4">
        <v>217.36</v>
      </c>
    </row>
    <row r="1748" spans="16:26" ht="18" customHeight="1" x14ac:dyDescent="0.3">
      <c r="P1748" s="4" t="s">
        <v>101</v>
      </c>
      <c r="Q1748" s="4">
        <v>2022</v>
      </c>
      <c r="R1748" s="4" t="s">
        <v>34</v>
      </c>
      <c r="S1748" s="4" t="s">
        <v>92</v>
      </c>
      <c r="T1748" s="4" t="s">
        <v>106</v>
      </c>
      <c r="U1748" s="4" t="s">
        <v>94</v>
      </c>
      <c r="V1748" s="4" t="s">
        <v>95</v>
      </c>
      <c r="W1748" s="4" t="s">
        <v>96</v>
      </c>
      <c r="X1748" s="4" t="s">
        <v>99</v>
      </c>
      <c r="Y1748" s="4">
        <v>320</v>
      </c>
      <c r="Z1748" s="4">
        <v>457.6</v>
      </c>
    </row>
    <row r="1749" spans="16:26" ht="18" customHeight="1" x14ac:dyDescent="0.3">
      <c r="P1749" s="4" t="s">
        <v>100</v>
      </c>
      <c r="Q1749" s="4">
        <v>2022</v>
      </c>
      <c r="R1749" s="4" t="s">
        <v>34</v>
      </c>
      <c r="S1749" s="4" t="s">
        <v>92</v>
      </c>
      <c r="T1749" s="4" t="s">
        <v>106</v>
      </c>
      <c r="U1749" s="4" t="s">
        <v>94</v>
      </c>
      <c r="V1749" s="4" t="s">
        <v>95</v>
      </c>
      <c r="W1749" s="4" t="s">
        <v>96</v>
      </c>
      <c r="X1749" s="4" t="s">
        <v>99</v>
      </c>
      <c r="Y1749" s="4">
        <v>368</v>
      </c>
      <c r="Z1749" s="4">
        <v>526.24</v>
      </c>
    </row>
    <row r="1750" spans="16:26" ht="18" customHeight="1" x14ac:dyDescent="0.3">
      <c r="P1750" s="4" t="s">
        <v>91</v>
      </c>
      <c r="Q1750" s="4">
        <v>2022</v>
      </c>
      <c r="R1750" s="4" t="s">
        <v>34</v>
      </c>
      <c r="S1750" s="4" t="s">
        <v>92</v>
      </c>
      <c r="T1750" s="4" t="s">
        <v>106</v>
      </c>
      <c r="U1750" s="4" t="s">
        <v>94</v>
      </c>
      <c r="V1750" s="4" t="s">
        <v>95</v>
      </c>
      <c r="W1750" s="4" t="s">
        <v>96</v>
      </c>
      <c r="X1750" s="4" t="s">
        <v>99</v>
      </c>
      <c r="Y1750" s="4">
        <v>148</v>
      </c>
      <c r="Z1750" s="4">
        <v>211.64</v>
      </c>
    </row>
    <row r="1751" spans="16:26" ht="18" customHeight="1" x14ac:dyDescent="0.3">
      <c r="P1751" s="4" t="s">
        <v>91</v>
      </c>
      <c r="Q1751" s="4">
        <v>2022</v>
      </c>
      <c r="R1751" s="4" t="s">
        <v>34</v>
      </c>
      <c r="S1751" s="4" t="s">
        <v>92</v>
      </c>
      <c r="T1751" s="4" t="s">
        <v>106</v>
      </c>
      <c r="U1751" s="4" t="s">
        <v>94</v>
      </c>
      <c r="V1751" s="4" t="s">
        <v>95</v>
      </c>
      <c r="W1751" s="4" t="s">
        <v>96</v>
      </c>
      <c r="X1751" s="4" t="s">
        <v>99</v>
      </c>
      <c r="Y1751" s="4">
        <v>322</v>
      </c>
      <c r="Z1751" s="4">
        <v>460.46000000000004</v>
      </c>
    </row>
    <row r="1752" spans="16:26" ht="18" customHeight="1" x14ac:dyDescent="0.3">
      <c r="P1752" s="4" t="s">
        <v>98</v>
      </c>
      <c r="Q1752" s="4">
        <v>2022</v>
      </c>
      <c r="R1752" s="4" t="s">
        <v>34</v>
      </c>
      <c r="S1752" s="4" t="s">
        <v>92</v>
      </c>
      <c r="T1752" s="4" t="s">
        <v>106</v>
      </c>
      <c r="U1752" s="4" t="s">
        <v>94</v>
      </c>
      <c r="V1752" s="4" t="s">
        <v>95</v>
      </c>
      <c r="W1752" s="4" t="s">
        <v>96</v>
      </c>
      <c r="X1752" s="4" t="s">
        <v>99</v>
      </c>
      <c r="Y1752" s="4">
        <v>370</v>
      </c>
      <c r="Z1752" s="4">
        <v>529.1</v>
      </c>
    </row>
    <row r="1753" spans="16:26" ht="18" customHeight="1" x14ac:dyDescent="0.3">
      <c r="P1753" s="4" t="s">
        <v>91</v>
      </c>
      <c r="Q1753" s="4">
        <v>2022</v>
      </c>
      <c r="R1753" s="4" t="s">
        <v>34</v>
      </c>
      <c r="S1753" s="4" t="s">
        <v>92</v>
      </c>
      <c r="T1753" s="4" t="s">
        <v>106</v>
      </c>
      <c r="U1753" s="4" t="s">
        <v>94</v>
      </c>
      <c r="V1753" s="4" t="s">
        <v>95</v>
      </c>
      <c r="W1753" s="4" t="s">
        <v>96</v>
      </c>
      <c r="X1753" s="4" t="s">
        <v>99</v>
      </c>
      <c r="Y1753" s="4">
        <v>150</v>
      </c>
      <c r="Z1753" s="4">
        <v>214.5</v>
      </c>
    </row>
    <row r="1754" spans="16:26" ht="18" customHeight="1" x14ac:dyDescent="0.3">
      <c r="P1754" s="4" t="s">
        <v>100</v>
      </c>
      <c r="Q1754" s="4">
        <v>2022</v>
      </c>
      <c r="R1754" s="4" t="s">
        <v>34</v>
      </c>
      <c r="S1754" s="4" t="s">
        <v>92</v>
      </c>
      <c r="T1754" s="4" t="s">
        <v>106</v>
      </c>
      <c r="U1754" s="4" t="s">
        <v>94</v>
      </c>
      <c r="V1754" s="4" t="s">
        <v>95</v>
      </c>
      <c r="W1754" s="4" t="s">
        <v>96</v>
      </c>
      <c r="X1754" s="4" t="s">
        <v>99</v>
      </c>
      <c r="Y1754" s="4">
        <v>703</v>
      </c>
      <c r="Z1754" s="4">
        <v>1005.29</v>
      </c>
    </row>
    <row r="1755" spans="16:26" ht="18" customHeight="1" x14ac:dyDescent="0.3">
      <c r="P1755" s="4" t="s">
        <v>102</v>
      </c>
      <c r="Q1755" s="4">
        <v>2022</v>
      </c>
      <c r="R1755" s="4" t="s">
        <v>34</v>
      </c>
      <c r="S1755" s="4" t="s">
        <v>92</v>
      </c>
      <c r="T1755" s="4" t="s">
        <v>106</v>
      </c>
      <c r="U1755" s="4" t="s">
        <v>94</v>
      </c>
      <c r="V1755" s="4" t="s">
        <v>95</v>
      </c>
      <c r="W1755" s="4" t="s">
        <v>96</v>
      </c>
      <c r="X1755" s="4" t="s">
        <v>99</v>
      </c>
      <c r="Y1755" s="4">
        <v>737</v>
      </c>
      <c r="Z1755" s="4">
        <v>1053.9099999999999</v>
      </c>
    </row>
    <row r="1756" spans="16:26" ht="18" customHeight="1" x14ac:dyDescent="0.3">
      <c r="P1756" s="4" t="s">
        <v>102</v>
      </c>
      <c r="Q1756" s="4">
        <v>2022</v>
      </c>
      <c r="R1756" s="4" t="s">
        <v>34</v>
      </c>
      <c r="S1756" s="4" t="s">
        <v>92</v>
      </c>
      <c r="T1756" s="4" t="s">
        <v>106</v>
      </c>
      <c r="U1756" s="4" t="s">
        <v>94</v>
      </c>
      <c r="V1756" s="4" t="s">
        <v>95</v>
      </c>
      <c r="W1756" s="4" t="s">
        <v>96</v>
      </c>
      <c r="X1756" s="4" t="s">
        <v>99</v>
      </c>
      <c r="Y1756" s="4">
        <v>147</v>
      </c>
      <c r="Z1756" s="4">
        <v>210.21</v>
      </c>
    </row>
    <row r="1757" spans="16:26" ht="18" customHeight="1" x14ac:dyDescent="0.3">
      <c r="P1757" s="4" t="s">
        <v>98</v>
      </c>
      <c r="Q1757" s="4">
        <v>2022</v>
      </c>
      <c r="R1757" s="4" t="s">
        <v>34</v>
      </c>
      <c r="S1757" s="4" t="s">
        <v>92</v>
      </c>
      <c r="T1757" s="4" t="s">
        <v>106</v>
      </c>
      <c r="U1757" s="4" t="s">
        <v>94</v>
      </c>
      <c r="V1757" s="4" t="s">
        <v>95</v>
      </c>
      <c r="W1757" s="4" t="s">
        <v>96</v>
      </c>
      <c r="X1757" s="4" t="s">
        <v>99</v>
      </c>
      <c r="Y1757" s="4">
        <v>321</v>
      </c>
      <c r="Z1757" s="4">
        <v>526.24</v>
      </c>
    </row>
    <row r="1758" spans="16:26" ht="18" customHeight="1" x14ac:dyDescent="0.3">
      <c r="P1758" s="4" t="s">
        <v>91</v>
      </c>
      <c r="Q1758" s="4">
        <v>2022</v>
      </c>
      <c r="R1758" s="4" t="s">
        <v>34</v>
      </c>
      <c r="S1758" s="4" t="s">
        <v>92</v>
      </c>
      <c r="T1758" s="4" t="s">
        <v>106</v>
      </c>
      <c r="U1758" s="4" t="s">
        <v>94</v>
      </c>
      <c r="V1758" s="4" t="s">
        <v>95</v>
      </c>
      <c r="W1758" s="4" t="s">
        <v>96</v>
      </c>
      <c r="X1758" s="4" t="s">
        <v>99</v>
      </c>
      <c r="Y1758" s="4">
        <v>776</v>
      </c>
      <c r="Z1758" s="4">
        <v>526.24</v>
      </c>
    </row>
    <row r="1759" spans="16:26" ht="18" customHeight="1" x14ac:dyDescent="0.3">
      <c r="P1759" s="4" t="s">
        <v>98</v>
      </c>
      <c r="Q1759" s="4">
        <v>2022</v>
      </c>
      <c r="R1759" s="4" t="s">
        <v>34</v>
      </c>
      <c r="S1759" s="4" t="s">
        <v>92</v>
      </c>
      <c r="T1759" s="4" t="s">
        <v>106</v>
      </c>
      <c r="U1759" s="4" t="s">
        <v>94</v>
      </c>
      <c r="V1759" s="4" t="s">
        <v>95</v>
      </c>
      <c r="W1759" s="4" t="s">
        <v>96</v>
      </c>
      <c r="X1759" s="4" t="s">
        <v>99</v>
      </c>
      <c r="Y1759" s="4">
        <v>151</v>
      </c>
      <c r="Z1759" s="4">
        <v>215.93</v>
      </c>
    </row>
    <row r="1760" spans="16:26" ht="18" customHeight="1" x14ac:dyDescent="0.3">
      <c r="P1760" s="4" t="s">
        <v>91</v>
      </c>
      <c r="Q1760" s="4">
        <v>2022</v>
      </c>
      <c r="R1760" s="4" t="s">
        <v>34</v>
      </c>
      <c r="S1760" s="4" t="s">
        <v>92</v>
      </c>
      <c r="T1760" s="4" t="s">
        <v>106</v>
      </c>
      <c r="U1760" s="4" t="s">
        <v>94</v>
      </c>
      <c r="V1760" s="4" t="s">
        <v>95</v>
      </c>
      <c r="W1760" s="4" t="s">
        <v>96</v>
      </c>
      <c r="X1760" s="4" t="s">
        <v>99</v>
      </c>
      <c r="Y1760" s="4">
        <v>367</v>
      </c>
      <c r="Z1760" s="4">
        <v>524.80999999999995</v>
      </c>
    </row>
    <row r="1761" spans="16:26" ht="18" customHeight="1" x14ac:dyDescent="0.3">
      <c r="P1761" s="4" t="s">
        <v>100</v>
      </c>
      <c r="Q1761" s="4">
        <v>2022</v>
      </c>
      <c r="R1761" s="4" t="s">
        <v>34</v>
      </c>
      <c r="S1761" s="4" t="s">
        <v>92</v>
      </c>
      <c r="T1761" s="4" t="s">
        <v>106</v>
      </c>
      <c r="U1761" s="4" t="s">
        <v>94</v>
      </c>
      <c r="V1761" s="4" t="s">
        <v>95</v>
      </c>
      <c r="W1761" s="4" t="s">
        <v>96</v>
      </c>
      <c r="X1761" s="4" t="s">
        <v>99</v>
      </c>
      <c r="Y1761" s="4">
        <v>149</v>
      </c>
      <c r="Z1761" s="4">
        <v>213.07</v>
      </c>
    </row>
    <row r="1762" spans="16:26" ht="18" customHeight="1" x14ac:dyDescent="0.3">
      <c r="P1762" s="4" t="s">
        <v>100</v>
      </c>
      <c r="Q1762" s="4">
        <v>2022</v>
      </c>
      <c r="R1762" s="4" t="s">
        <v>34</v>
      </c>
      <c r="S1762" s="4" t="s">
        <v>92</v>
      </c>
      <c r="T1762" s="4" t="s">
        <v>106</v>
      </c>
      <c r="U1762" s="4" t="s">
        <v>94</v>
      </c>
      <c r="V1762" s="4" t="s">
        <v>95</v>
      </c>
      <c r="W1762" s="4" t="s">
        <v>96</v>
      </c>
      <c r="X1762" s="4" t="s">
        <v>99</v>
      </c>
      <c r="Y1762" s="4">
        <v>323</v>
      </c>
      <c r="Z1762" s="4">
        <v>461.89</v>
      </c>
    </row>
    <row r="1763" spans="16:26" ht="18" customHeight="1" x14ac:dyDescent="0.3">
      <c r="P1763" s="4" t="s">
        <v>98</v>
      </c>
      <c r="Q1763" s="4">
        <v>2022</v>
      </c>
      <c r="R1763" s="4" t="s">
        <v>34</v>
      </c>
      <c r="S1763" s="4" t="s">
        <v>92</v>
      </c>
      <c r="T1763" s="4" t="s">
        <v>106</v>
      </c>
      <c r="U1763" s="4" t="s">
        <v>94</v>
      </c>
      <c r="V1763" s="4" t="s">
        <v>95</v>
      </c>
      <c r="W1763" s="4" t="s">
        <v>96</v>
      </c>
      <c r="X1763" s="4" t="s">
        <v>99</v>
      </c>
      <c r="Y1763" s="4">
        <v>371</v>
      </c>
      <c r="Z1763" s="4">
        <v>530.53</v>
      </c>
    </row>
    <row r="1764" spans="16:26" ht="18" customHeight="1" x14ac:dyDescent="0.3">
      <c r="P1764" s="4" t="s">
        <v>91</v>
      </c>
      <c r="Q1764" s="4">
        <v>2022</v>
      </c>
      <c r="R1764" s="4" t="s">
        <v>35</v>
      </c>
      <c r="S1764" s="4" t="s">
        <v>92</v>
      </c>
      <c r="T1764" s="4" t="s">
        <v>106</v>
      </c>
      <c r="U1764" s="4" t="s">
        <v>94</v>
      </c>
      <c r="V1764" s="4" t="s">
        <v>95</v>
      </c>
      <c r="W1764" s="4" t="s">
        <v>96</v>
      </c>
      <c r="X1764" s="4" t="s">
        <v>99</v>
      </c>
      <c r="Y1764" s="4">
        <v>326</v>
      </c>
      <c r="Z1764" s="4">
        <v>443.36</v>
      </c>
    </row>
    <row r="1765" spans="16:26" ht="18" customHeight="1" x14ac:dyDescent="0.3">
      <c r="P1765" s="4" t="s">
        <v>101</v>
      </c>
      <c r="Q1765" s="4">
        <v>2022</v>
      </c>
      <c r="R1765" s="4" t="s">
        <v>35</v>
      </c>
      <c r="S1765" s="4" t="s">
        <v>92</v>
      </c>
      <c r="T1765" s="4" t="s">
        <v>106</v>
      </c>
      <c r="U1765" s="4" t="s">
        <v>94</v>
      </c>
      <c r="V1765" s="4" t="s">
        <v>95</v>
      </c>
      <c r="W1765" s="4" t="s">
        <v>96</v>
      </c>
      <c r="X1765" s="4" t="s">
        <v>99</v>
      </c>
      <c r="Y1765" s="4">
        <v>128</v>
      </c>
      <c r="Z1765" s="4">
        <v>183.04</v>
      </c>
    </row>
    <row r="1766" spans="16:26" ht="18" customHeight="1" x14ac:dyDescent="0.3">
      <c r="P1766" s="4" t="s">
        <v>91</v>
      </c>
      <c r="Q1766" s="4">
        <v>2022</v>
      </c>
      <c r="R1766" s="4" t="s">
        <v>35</v>
      </c>
      <c r="S1766" s="4" t="s">
        <v>92</v>
      </c>
      <c r="T1766" s="4" t="s">
        <v>106</v>
      </c>
      <c r="U1766" s="4" t="s">
        <v>94</v>
      </c>
      <c r="V1766" s="4" t="s">
        <v>95</v>
      </c>
      <c r="W1766" s="4" t="s">
        <v>96</v>
      </c>
      <c r="X1766" s="4" t="s">
        <v>99</v>
      </c>
      <c r="Y1766" s="4">
        <v>328</v>
      </c>
      <c r="Z1766" s="4">
        <v>469.03999999999996</v>
      </c>
    </row>
    <row r="1767" spans="16:26" ht="18" customHeight="1" x14ac:dyDescent="0.3">
      <c r="P1767" s="4" t="s">
        <v>91</v>
      </c>
      <c r="Q1767" s="4">
        <v>2022</v>
      </c>
      <c r="R1767" s="4" t="s">
        <v>35</v>
      </c>
      <c r="S1767" s="4" t="s">
        <v>92</v>
      </c>
      <c r="T1767" s="4" t="s">
        <v>106</v>
      </c>
      <c r="U1767" s="4" t="s">
        <v>94</v>
      </c>
      <c r="V1767" s="4" t="s">
        <v>95</v>
      </c>
      <c r="W1767" s="4" t="s">
        <v>96</v>
      </c>
      <c r="X1767" s="4" t="s">
        <v>99</v>
      </c>
      <c r="Y1767" s="4">
        <v>130</v>
      </c>
      <c r="Z1767" s="4">
        <v>185.9</v>
      </c>
    </row>
    <row r="1768" spans="16:26" ht="18" customHeight="1" x14ac:dyDescent="0.3">
      <c r="P1768" s="4" t="s">
        <v>98</v>
      </c>
      <c r="Q1768" s="4">
        <v>2022</v>
      </c>
      <c r="R1768" s="4" t="s">
        <v>35</v>
      </c>
      <c r="S1768" s="4" t="s">
        <v>92</v>
      </c>
      <c r="T1768" s="4" t="s">
        <v>106</v>
      </c>
      <c r="U1768" s="4" t="s">
        <v>94</v>
      </c>
      <c r="V1768" s="4" t="s">
        <v>95</v>
      </c>
      <c r="W1768" s="4" t="s">
        <v>96</v>
      </c>
      <c r="X1768" s="4" t="s">
        <v>99</v>
      </c>
      <c r="Y1768" s="4">
        <v>736</v>
      </c>
      <c r="Z1768" s="4">
        <v>1052.48</v>
      </c>
    </row>
    <row r="1769" spans="16:26" ht="18" customHeight="1" x14ac:dyDescent="0.3">
      <c r="P1769" s="4" t="s">
        <v>91</v>
      </c>
      <c r="Q1769" s="4">
        <v>2022</v>
      </c>
      <c r="R1769" s="4" t="s">
        <v>35</v>
      </c>
      <c r="S1769" s="4" t="s">
        <v>92</v>
      </c>
      <c r="T1769" s="4" t="s">
        <v>106</v>
      </c>
      <c r="U1769" s="4" t="s">
        <v>94</v>
      </c>
      <c r="V1769" s="4" t="s">
        <v>95</v>
      </c>
      <c r="W1769" s="4" t="s">
        <v>96</v>
      </c>
      <c r="X1769" s="4" t="s">
        <v>99</v>
      </c>
      <c r="Y1769" s="4">
        <v>327</v>
      </c>
      <c r="Z1769" s="4">
        <v>526.24</v>
      </c>
    </row>
    <row r="1770" spans="16:26" ht="18" customHeight="1" x14ac:dyDescent="0.3">
      <c r="P1770" s="4" t="s">
        <v>98</v>
      </c>
      <c r="Q1770" s="4">
        <v>2022</v>
      </c>
      <c r="R1770" s="4" t="s">
        <v>35</v>
      </c>
      <c r="S1770" s="4" t="s">
        <v>92</v>
      </c>
      <c r="T1770" s="4" t="s">
        <v>106</v>
      </c>
      <c r="U1770" s="4" t="s">
        <v>94</v>
      </c>
      <c r="V1770" s="4" t="s">
        <v>95</v>
      </c>
      <c r="W1770" s="4" t="s">
        <v>96</v>
      </c>
      <c r="X1770" s="4" t="s">
        <v>99</v>
      </c>
      <c r="Y1770" s="4">
        <v>775</v>
      </c>
      <c r="Z1770" s="4">
        <v>526.24</v>
      </c>
    </row>
    <row r="1771" spans="16:26" ht="18" customHeight="1" x14ac:dyDescent="0.3">
      <c r="P1771" s="4" t="s">
        <v>98</v>
      </c>
      <c r="Q1771" s="4">
        <v>2022</v>
      </c>
      <c r="R1771" s="4" t="s">
        <v>35</v>
      </c>
      <c r="S1771" s="4" t="s">
        <v>92</v>
      </c>
      <c r="T1771" s="4" t="s">
        <v>106</v>
      </c>
      <c r="U1771" s="4" t="s">
        <v>94</v>
      </c>
      <c r="V1771" s="4" t="s">
        <v>95</v>
      </c>
      <c r="W1771" s="4" t="s">
        <v>96</v>
      </c>
      <c r="X1771" s="4" t="s">
        <v>99</v>
      </c>
      <c r="Y1771" s="4">
        <v>325</v>
      </c>
      <c r="Z1771" s="4">
        <v>464.75</v>
      </c>
    </row>
    <row r="1772" spans="16:26" ht="18" customHeight="1" x14ac:dyDescent="0.3">
      <c r="P1772" s="4" t="s">
        <v>91</v>
      </c>
      <c r="Q1772" s="4">
        <v>2022</v>
      </c>
      <c r="R1772" s="4" t="s">
        <v>35</v>
      </c>
      <c r="S1772" s="4" t="s">
        <v>92</v>
      </c>
      <c r="T1772" s="4" t="s">
        <v>106</v>
      </c>
      <c r="U1772" s="4" t="s">
        <v>94</v>
      </c>
      <c r="V1772" s="4" t="s">
        <v>95</v>
      </c>
      <c r="W1772" s="4" t="s">
        <v>96</v>
      </c>
      <c r="X1772" s="4" t="s">
        <v>99</v>
      </c>
      <c r="Y1772" s="4">
        <v>127</v>
      </c>
      <c r="Z1772" s="4">
        <v>181.61</v>
      </c>
    </row>
    <row r="1773" spans="16:26" ht="18" customHeight="1" x14ac:dyDescent="0.3">
      <c r="P1773" s="4" t="s">
        <v>91</v>
      </c>
      <c r="Q1773" s="4">
        <v>2022</v>
      </c>
      <c r="R1773" s="4" t="s">
        <v>35</v>
      </c>
      <c r="S1773" s="4" t="s">
        <v>92</v>
      </c>
      <c r="T1773" s="4" t="s">
        <v>106</v>
      </c>
      <c r="U1773" s="4" t="s">
        <v>94</v>
      </c>
      <c r="V1773" s="4" t="s">
        <v>95</v>
      </c>
      <c r="W1773" s="4" t="s">
        <v>96</v>
      </c>
      <c r="X1773" s="4" t="s">
        <v>99</v>
      </c>
      <c r="Y1773" s="4">
        <v>329</v>
      </c>
      <c r="Z1773" s="4">
        <v>470.47</v>
      </c>
    </row>
    <row r="1774" spans="16:26" ht="18" customHeight="1" x14ac:dyDescent="0.3">
      <c r="P1774" s="4" t="s">
        <v>100</v>
      </c>
      <c r="Q1774" s="4">
        <v>2022</v>
      </c>
      <c r="R1774" s="4" t="s">
        <v>40</v>
      </c>
      <c r="S1774" s="4" t="s">
        <v>104</v>
      </c>
      <c r="T1774" s="4" t="s">
        <v>93</v>
      </c>
      <c r="U1774" s="4" t="s">
        <v>94</v>
      </c>
      <c r="V1774" s="4" t="s">
        <v>95</v>
      </c>
      <c r="W1774" s="4" t="s">
        <v>96</v>
      </c>
      <c r="X1774" s="4" t="s">
        <v>99</v>
      </c>
      <c r="Y1774" s="4">
        <v>182</v>
      </c>
      <c r="Z1774" s="4">
        <v>260.26</v>
      </c>
    </row>
    <row r="1775" spans="16:26" ht="18" customHeight="1" x14ac:dyDescent="0.3">
      <c r="P1775" s="4" t="s">
        <v>98</v>
      </c>
      <c r="Q1775" s="4">
        <v>2022</v>
      </c>
      <c r="R1775" s="4" t="s">
        <v>40</v>
      </c>
      <c r="S1775" s="4" t="s">
        <v>104</v>
      </c>
      <c r="T1775" s="4" t="s">
        <v>93</v>
      </c>
      <c r="U1775" s="4" t="s">
        <v>94</v>
      </c>
      <c r="V1775" s="4" t="s">
        <v>95</v>
      </c>
      <c r="W1775" s="4" t="s">
        <v>96</v>
      </c>
      <c r="X1775" s="4" t="s">
        <v>99</v>
      </c>
      <c r="Y1775" s="4">
        <v>176</v>
      </c>
      <c r="Z1775" s="4">
        <v>251.68</v>
      </c>
    </row>
    <row r="1776" spans="16:26" ht="18" customHeight="1" x14ac:dyDescent="0.3">
      <c r="P1776" s="4" t="s">
        <v>91</v>
      </c>
      <c r="Q1776" s="4">
        <v>2022</v>
      </c>
      <c r="R1776" s="4" t="s">
        <v>40</v>
      </c>
      <c r="S1776" s="4" t="s">
        <v>104</v>
      </c>
      <c r="T1776" s="4" t="s">
        <v>93</v>
      </c>
      <c r="U1776" s="4" t="s">
        <v>94</v>
      </c>
      <c r="V1776" s="4" t="s">
        <v>95</v>
      </c>
      <c r="W1776" s="4" t="s">
        <v>96</v>
      </c>
      <c r="X1776" s="4" t="s">
        <v>97</v>
      </c>
      <c r="Y1776" s="4">
        <v>200</v>
      </c>
      <c r="Z1776" s="4">
        <v>286</v>
      </c>
    </row>
    <row r="1777" spans="16:26" ht="18" customHeight="1" x14ac:dyDescent="0.3">
      <c r="P1777" s="4" t="s">
        <v>98</v>
      </c>
      <c r="Q1777" s="4">
        <v>2022</v>
      </c>
      <c r="R1777" s="4" t="s">
        <v>40</v>
      </c>
      <c r="S1777" s="4" t="s">
        <v>104</v>
      </c>
      <c r="T1777" s="4" t="s">
        <v>93</v>
      </c>
      <c r="U1777" s="4" t="s">
        <v>94</v>
      </c>
      <c r="V1777" s="4" t="s">
        <v>95</v>
      </c>
      <c r="W1777" s="4" t="s">
        <v>96</v>
      </c>
      <c r="X1777" s="4" t="s">
        <v>97</v>
      </c>
      <c r="Y1777" s="4">
        <v>248</v>
      </c>
      <c r="Z1777" s="4">
        <v>354.64</v>
      </c>
    </row>
    <row r="1778" spans="16:26" ht="18" customHeight="1" x14ac:dyDescent="0.3">
      <c r="P1778" s="4" t="s">
        <v>91</v>
      </c>
      <c r="Q1778" s="4">
        <v>2022</v>
      </c>
      <c r="R1778" s="4" t="s">
        <v>40</v>
      </c>
      <c r="S1778" s="4" t="s">
        <v>104</v>
      </c>
      <c r="T1778" s="4" t="s">
        <v>93</v>
      </c>
      <c r="U1778" s="4" t="s">
        <v>94</v>
      </c>
      <c r="V1778" s="4" t="s">
        <v>95</v>
      </c>
      <c r="W1778" s="4" t="s">
        <v>96</v>
      </c>
      <c r="X1778" s="4" t="s">
        <v>97</v>
      </c>
      <c r="Y1778" s="4">
        <v>184</v>
      </c>
      <c r="Z1778" s="4">
        <v>263.12</v>
      </c>
    </row>
    <row r="1779" spans="16:26" ht="18" customHeight="1" x14ac:dyDescent="0.3">
      <c r="P1779" s="4" t="s">
        <v>91</v>
      </c>
      <c r="Q1779" s="4">
        <v>2022</v>
      </c>
      <c r="R1779" s="4" t="s">
        <v>40</v>
      </c>
      <c r="S1779" s="4" t="s">
        <v>104</v>
      </c>
      <c r="T1779" s="4" t="s">
        <v>93</v>
      </c>
      <c r="U1779" s="4" t="s">
        <v>94</v>
      </c>
      <c r="V1779" s="4" t="s">
        <v>95</v>
      </c>
      <c r="W1779" s="4" t="s">
        <v>96</v>
      </c>
      <c r="X1779" s="4" t="s">
        <v>97</v>
      </c>
      <c r="Y1779" s="4">
        <v>178</v>
      </c>
      <c r="Z1779" s="4">
        <v>254.54</v>
      </c>
    </row>
    <row r="1780" spans="16:26" ht="18" customHeight="1" x14ac:dyDescent="0.3">
      <c r="P1780" s="4" t="s">
        <v>98</v>
      </c>
      <c r="Q1780" s="4">
        <v>2022</v>
      </c>
      <c r="R1780" s="4" t="s">
        <v>40</v>
      </c>
      <c r="S1780" s="4" t="s">
        <v>104</v>
      </c>
      <c r="T1780" s="4" t="s">
        <v>93</v>
      </c>
      <c r="U1780" s="4" t="s">
        <v>94</v>
      </c>
      <c r="V1780" s="4" t="s">
        <v>95</v>
      </c>
      <c r="W1780" s="4" t="s">
        <v>96</v>
      </c>
      <c r="X1780" s="4" t="s">
        <v>97</v>
      </c>
      <c r="Y1780" s="4">
        <v>172</v>
      </c>
      <c r="Z1780" s="4">
        <v>245.95999999999998</v>
      </c>
    </row>
    <row r="1781" spans="16:26" ht="18" customHeight="1" x14ac:dyDescent="0.3">
      <c r="P1781" s="4" t="s">
        <v>91</v>
      </c>
      <c r="Q1781" s="4">
        <v>2022</v>
      </c>
      <c r="R1781" s="4" t="s">
        <v>40</v>
      </c>
      <c r="S1781" s="4" t="s">
        <v>104</v>
      </c>
      <c r="T1781" s="4" t="s">
        <v>93</v>
      </c>
      <c r="U1781" s="4" t="s">
        <v>94</v>
      </c>
      <c r="V1781" s="4" t="s">
        <v>95</v>
      </c>
      <c r="W1781" s="4" t="s">
        <v>96</v>
      </c>
      <c r="X1781" s="4" t="s">
        <v>97</v>
      </c>
      <c r="Y1781" s="4">
        <v>202</v>
      </c>
      <c r="Z1781" s="4">
        <v>526.24</v>
      </c>
    </row>
    <row r="1782" spans="16:26" ht="18" customHeight="1" x14ac:dyDescent="0.3">
      <c r="P1782" s="4" t="s">
        <v>98</v>
      </c>
      <c r="Q1782" s="4">
        <v>2022</v>
      </c>
      <c r="R1782" s="4" t="s">
        <v>40</v>
      </c>
      <c r="S1782" s="4" t="s">
        <v>104</v>
      </c>
      <c r="T1782" s="4" t="s">
        <v>93</v>
      </c>
      <c r="U1782" s="4" t="s">
        <v>94</v>
      </c>
      <c r="V1782" s="4" t="s">
        <v>95</v>
      </c>
      <c r="W1782" s="4" t="s">
        <v>96</v>
      </c>
      <c r="X1782" s="4" t="s">
        <v>97</v>
      </c>
      <c r="Y1782" s="4">
        <v>250</v>
      </c>
      <c r="Z1782" s="4">
        <v>526.24</v>
      </c>
    </row>
    <row r="1783" spans="16:26" ht="18" customHeight="1" x14ac:dyDescent="0.3">
      <c r="P1783" s="4" t="s">
        <v>101</v>
      </c>
      <c r="Q1783" s="4">
        <v>2022</v>
      </c>
      <c r="R1783" s="4" t="s">
        <v>40</v>
      </c>
      <c r="S1783" s="4" t="s">
        <v>104</v>
      </c>
      <c r="T1783" s="4" t="s">
        <v>93</v>
      </c>
      <c r="U1783" s="4" t="s">
        <v>94</v>
      </c>
      <c r="V1783" s="4" t="s">
        <v>95</v>
      </c>
      <c r="W1783" s="4" t="s">
        <v>96</v>
      </c>
      <c r="X1783" s="4" t="s">
        <v>97</v>
      </c>
      <c r="Y1783" s="4">
        <v>246</v>
      </c>
      <c r="Z1783" s="4">
        <v>351.78</v>
      </c>
    </row>
    <row r="1784" spans="16:26" ht="18" customHeight="1" x14ac:dyDescent="0.3">
      <c r="P1784" s="4" t="s">
        <v>91</v>
      </c>
      <c r="Q1784" s="4">
        <v>2022</v>
      </c>
      <c r="R1784" s="4" t="s">
        <v>40</v>
      </c>
      <c r="S1784" s="4" t="s">
        <v>104</v>
      </c>
      <c r="T1784" s="4" t="s">
        <v>93</v>
      </c>
      <c r="U1784" s="4" t="s">
        <v>94</v>
      </c>
      <c r="V1784" s="4" t="s">
        <v>95</v>
      </c>
      <c r="W1784" s="4" t="s">
        <v>96</v>
      </c>
      <c r="X1784" s="4" t="s">
        <v>97</v>
      </c>
      <c r="Y1784" s="4">
        <v>201</v>
      </c>
      <c r="Z1784" s="4">
        <v>287.43</v>
      </c>
    </row>
    <row r="1785" spans="16:26" ht="18" customHeight="1" x14ac:dyDescent="0.3">
      <c r="P1785" s="4" t="s">
        <v>100</v>
      </c>
      <c r="Q1785" s="4">
        <v>2022</v>
      </c>
      <c r="R1785" s="4" t="s">
        <v>40</v>
      </c>
      <c r="S1785" s="4" t="s">
        <v>104</v>
      </c>
      <c r="T1785" s="4" t="s">
        <v>93</v>
      </c>
      <c r="U1785" s="4" t="s">
        <v>94</v>
      </c>
      <c r="V1785" s="4" t="s">
        <v>95</v>
      </c>
      <c r="W1785" s="4" t="s">
        <v>96</v>
      </c>
      <c r="X1785" s="4" t="s">
        <v>97</v>
      </c>
      <c r="Y1785" s="4">
        <v>249</v>
      </c>
      <c r="Z1785" s="4">
        <v>356.07</v>
      </c>
    </row>
    <row r="1786" spans="16:26" ht="18" customHeight="1" x14ac:dyDescent="0.3">
      <c r="P1786" s="4" t="s">
        <v>91</v>
      </c>
      <c r="Q1786" s="4">
        <v>2022</v>
      </c>
      <c r="R1786" s="4" t="s">
        <v>40</v>
      </c>
      <c r="S1786" s="4" t="s">
        <v>104</v>
      </c>
      <c r="T1786" s="4" t="s">
        <v>93</v>
      </c>
      <c r="U1786" s="4" t="s">
        <v>94</v>
      </c>
      <c r="V1786" s="4" t="s">
        <v>95</v>
      </c>
      <c r="W1786" s="4" t="s">
        <v>96</v>
      </c>
      <c r="X1786" s="4" t="s">
        <v>97</v>
      </c>
      <c r="Y1786" s="4">
        <v>181</v>
      </c>
      <c r="Z1786" s="4">
        <v>258.83</v>
      </c>
    </row>
    <row r="1787" spans="16:26" ht="18" customHeight="1" x14ac:dyDescent="0.3">
      <c r="P1787" s="4" t="s">
        <v>91</v>
      </c>
      <c r="Q1787" s="4">
        <v>2022</v>
      </c>
      <c r="R1787" s="4" t="s">
        <v>40</v>
      </c>
      <c r="S1787" s="4" t="s">
        <v>104</v>
      </c>
      <c r="T1787" s="4" t="s">
        <v>93</v>
      </c>
      <c r="U1787" s="4" t="s">
        <v>94</v>
      </c>
      <c r="V1787" s="4" t="s">
        <v>95</v>
      </c>
      <c r="W1787" s="4" t="s">
        <v>96</v>
      </c>
      <c r="X1787" s="4" t="s">
        <v>97</v>
      </c>
      <c r="Y1787" s="4">
        <v>175</v>
      </c>
      <c r="Z1787" s="4">
        <v>250.25</v>
      </c>
    </row>
    <row r="1788" spans="16:26" ht="18" customHeight="1" x14ac:dyDescent="0.3">
      <c r="P1788" s="4" t="s">
        <v>98</v>
      </c>
      <c r="Q1788" s="4">
        <v>2022</v>
      </c>
      <c r="R1788" s="4" t="s">
        <v>40</v>
      </c>
      <c r="S1788" s="4" t="s">
        <v>104</v>
      </c>
      <c r="T1788" s="4" t="s">
        <v>93</v>
      </c>
      <c r="U1788" s="4" t="s">
        <v>94</v>
      </c>
      <c r="V1788" s="4" t="s">
        <v>95</v>
      </c>
      <c r="W1788" s="4" t="s">
        <v>96</v>
      </c>
      <c r="X1788" s="4" t="s">
        <v>97</v>
      </c>
      <c r="Y1788" s="4">
        <v>792</v>
      </c>
      <c r="Z1788" s="4">
        <v>1132.56</v>
      </c>
    </row>
    <row r="1789" spans="16:26" ht="18" customHeight="1" x14ac:dyDescent="0.3">
      <c r="P1789" s="4" t="s">
        <v>98</v>
      </c>
      <c r="Q1789" s="4">
        <v>2022</v>
      </c>
      <c r="R1789" s="4" t="s">
        <v>40</v>
      </c>
      <c r="S1789" s="4" t="s">
        <v>104</v>
      </c>
      <c r="T1789" s="4" t="s">
        <v>93</v>
      </c>
      <c r="U1789" s="4" t="s">
        <v>94</v>
      </c>
      <c r="V1789" s="4" t="s">
        <v>95</v>
      </c>
      <c r="W1789" s="4" t="s">
        <v>96</v>
      </c>
      <c r="X1789" s="4" t="s">
        <v>97</v>
      </c>
      <c r="Y1789" s="4">
        <v>825</v>
      </c>
      <c r="Z1789" s="4">
        <v>1179.75</v>
      </c>
    </row>
    <row r="1790" spans="16:26" ht="18" customHeight="1" x14ac:dyDescent="0.3">
      <c r="P1790" s="4" t="s">
        <v>91</v>
      </c>
      <c r="Q1790" s="4">
        <v>2022</v>
      </c>
      <c r="R1790" s="4" t="s">
        <v>40</v>
      </c>
      <c r="S1790" s="4" t="s">
        <v>104</v>
      </c>
      <c r="T1790" s="4" t="s">
        <v>93</v>
      </c>
      <c r="U1790" s="4" t="s">
        <v>94</v>
      </c>
      <c r="V1790" s="4" t="s">
        <v>95</v>
      </c>
      <c r="W1790" s="4" t="s">
        <v>96</v>
      </c>
      <c r="X1790" s="4" t="s">
        <v>99</v>
      </c>
      <c r="Y1790" s="4">
        <v>185</v>
      </c>
      <c r="Z1790" s="4">
        <v>264.55</v>
      </c>
    </row>
    <row r="1791" spans="16:26" ht="18" customHeight="1" x14ac:dyDescent="0.3">
      <c r="P1791" s="4" t="s">
        <v>102</v>
      </c>
      <c r="Q1791" s="4">
        <v>2022</v>
      </c>
      <c r="R1791" s="4" t="s">
        <v>40</v>
      </c>
      <c r="S1791" s="4" t="s">
        <v>104</v>
      </c>
      <c r="T1791" s="4" t="s">
        <v>93</v>
      </c>
      <c r="U1791" s="4" t="s">
        <v>94</v>
      </c>
      <c r="V1791" s="4" t="s">
        <v>95</v>
      </c>
      <c r="W1791" s="4" t="s">
        <v>96</v>
      </c>
      <c r="X1791" s="4" t="s">
        <v>99</v>
      </c>
      <c r="Y1791" s="4">
        <v>179</v>
      </c>
      <c r="Z1791" s="4">
        <v>255.97</v>
      </c>
    </row>
    <row r="1792" spans="16:26" ht="18" customHeight="1" x14ac:dyDescent="0.3">
      <c r="P1792" s="4" t="s">
        <v>100</v>
      </c>
      <c r="Q1792" s="4">
        <v>2022</v>
      </c>
      <c r="R1792" s="4" t="s">
        <v>40</v>
      </c>
      <c r="S1792" s="4" t="s">
        <v>104</v>
      </c>
      <c r="T1792" s="4" t="s">
        <v>93</v>
      </c>
      <c r="U1792" s="4" t="s">
        <v>94</v>
      </c>
      <c r="V1792" s="4" t="s">
        <v>95</v>
      </c>
      <c r="W1792" s="4" t="s">
        <v>96</v>
      </c>
      <c r="X1792" s="4" t="s">
        <v>99</v>
      </c>
      <c r="Y1792" s="4">
        <v>173</v>
      </c>
      <c r="Z1792" s="4">
        <v>247.39</v>
      </c>
    </row>
    <row r="1793" spans="16:26" ht="18" customHeight="1" x14ac:dyDescent="0.3">
      <c r="P1793" s="4" t="s">
        <v>91</v>
      </c>
      <c r="Q1793" s="4">
        <v>2022</v>
      </c>
      <c r="R1793" s="4" t="s">
        <v>40</v>
      </c>
      <c r="S1793" s="4" t="s">
        <v>104</v>
      </c>
      <c r="T1793" s="4" t="s">
        <v>93</v>
      </c>
      <c r="U1793" s="4" t="s">
        <v>94</v>
      </c>
      <c r="V1793" s="4" t="s">
        <v>95</v>
      </c>
      <c r="W1793" s="4" t="s">
        <v>96</v>
      </c>
      <c r="X1793" s="4" t="s">
        <v>97</v>
      </c>
      <c r="Y1793" s="4">
        <v>203</v>
      </c>
      <c r="Z1793" s="4">
        <v>290.28999999999996</v>
      </c>
    </row>
    <row r="1794" spans="16:26" ht="18" customHeight="1" x14ac:dyDescent="0.3">
      <c r="P1794" s="4" t="s">
        <v>101</v>
      </c>
      <c r="Q1794" s="4">
        <v>2022</v>
      </c>
      <c r="R1794" s="4" t="s">
        <v>36</v>
      </c>
      <c r="S1794" s="4" t="s">
        <v>104</v>
      </c>
      <c r="T1794" s="4" t="s">
        <v>93</v>
      </c>
      <c r="U1794" s="4" t="s">
        <v>94</v>
      </c>
      <c r="V1794" s="4" t="s">
        <v>95</v>
      </c>
      <c r="W1794" s="4" t="s">
        <v>96</v>
      </c>
      <c r="X1794" s="4" t="s">
        <v>99</v>
      </c>
      <c r="Y1794" s="4">
        <v>368</v>
      </c>
      <c r="Z1794" s="4">
        <v>526.24</v>
      </c>
    </row>
    <row r="1795" spans="16:26" ht="18" customHeight="1" x14ac:dyDescent="0.3">
      <c r="P1795" s="4" t="s">
        <v>98</v>
      </c>
      <c r="Q1795" s="4">
        <v>2022</v>
      </c>
      <c r="R1795" s="4" t="s">
        <v>36</v>
      </c>
      <c r="S1795" s="4" t="s">
        <v>104</v>
      </c>
      <c r="T1795" s="4" t="s">
        <v>93</v>
      </c>
      <c r="U1795" s="4" t="s">
        <v>94</v>
      </c>
      <c r="V1795" s="4" t="s">
        <v>95</v>
      </c>
      <c r="W1795" s="4" t="s">
        <v>96</v>
      </c>
      <c r="X1795" s="4" t="s">
        <v>99</v>
      </c>
      <c r="Y1795" s="4">
        <v>362</v>
      </c>
      <c r="Z1795" s="4">
        <v>517.66</v>
      </c>
    </row>
    <row r="1796" spans="16:26" ht="18" customHeight="1" x14ac:dyDescent="0.3">
      <c r="P1796" s="4" t="s">
        <v>98</v>
      </c>
      <c r="Q1796" s="4">
        <v>2022</v>
      </c>
      <c r="R1796" s="4" t="s">
        <v>36</v>
      </c>
      <c r="S1796" s="4" t="s">
        <v>104</v>
      </c>
      <c r="T1796" s="4" t="s">
        <v>93</v>
      </c>
      <c r="U1796" s="4" t="s">
        <v>94</v>
      </c>
      <c r="V1796" s="4" t="s">
        <v>95</v>
      </c>
      <c r="W1796" s="4" t="s">
        <v>96</v>
      </c>
      <c r="X1796" s="4" t="s">
        <v>99</v>
      </c>
      <c r="Y1796" s="4">
        <v>356</v>
      </c>
      <c r="Z1796" s="4">
        <v>509.08</v>
      </c>
    </row>
    <row r="1797" spans="16:26" ht="18" customHeight="1" x14ac:dyDescent="0.3">
      <c r="P1797" s="4" t="s">
        <v>98</v>
      </c>
      <c r="Q1797" s="4">
        <v>2022</v>
      </c>
      <c r="R1797" s="4" t="s">
        <v>36</v>
      </c>
      <c r="S1797" s="4" t="s">
        <v>104</v>
      </c>
      <c r="T1797" s="4" t="s">
        <v>93</v>
      </c>
      <c r="U1797" s="4" t="s">
        <v>94</v>
      </c>
      <c r="V1797" s="4" t="s">
        <v>95</v>
      </c>
      <c r="W1797" s="4" t="s">
        <v>96</v>
      </c>
      <c r="X1797" s="4" t="s">
        <v>97</v>
      </c>
      <c r="Y1797" s="4">
        <v>182</v>
      </c>
      <c r="Z1797" s="4">
        <v>260.26</v>
      </c>
    </row>
    <row r="1798" spans="16:26" ht="18" customHeight="1" x14ac:dyDescent="0.3">
      <c r="P1798" s="4" t="s">
        <v>100</v>
      </c>
      <c r="Q1798" s="4">
        <v>2022</v>
      </c>
      <c r="R1798" s="4" t="s">
        <v>36</v>
      </c>
      <c r="S1798" s="4" t="s">
        <v>104</v>
      </c>
      <c r="T1798" s="4" t="s">
        <v>93</v>
      </c>
      <c r="U1798" s="4" t="s">
        <v>94</v>
      </c>
      <c r="V1798" s="4" t="s">
        <v>95</v>
      </c>
      <c r="W1798" s="4" t="s">
        <v>96</v>
      </c>
      <c r="X1798" s="4" t="s">
        <v>97</v>
      </c>
      <c r="Y1798" s="4">
        <v>224</v>
      </c>
      <c r="Z1798" s="4">
        <v>320.32</v>
      </c>
    </row>
    <row r="1799" spans="16:26" ht="18" customHeight="1" x14ac:dyDescent="0.3">
      <c r="P1799" s="4" t="s">
        <v>100</v>
      </c>
      <c r="Q1799" s="4">
        <v>2022</v>
      </c>
      <c r="R1799" s="4" t="s">
        <v>36</v>
      </c>
      <c r="S1799" s="4" t="s">
        <v>104</v>
      </c>
      <c r="T1799" s="4" t="s">
        <v>93</v>
      </c>
      <c r="U1799" s="4" t="s">
        <v>94</v>
      </c>
      <c r="V1799" s="4" t="s">
        <v>95</v>
      </c>
      <c r="W1799" s="4" t="s">
        <v>96</v>
      </c>
      <c r="X1799" s="4" t="s">
        <v>97</v>
      </c>
      <c r="Y1799" s="4">
        <v>364</v>
      </c>
      <c r="Z1799" s="4">
        <v>520.52</v>
      </c>
    </row>
    <row r="1800" spans="16:26" ht="18" customHeight="1" x14ac:dyDescent="0.3">
      <c r="P1800" s="4" t="s">
        <v>98</v>
      </c>
      <c r="Q1800" s="4">
        <v>2022</v>
      </c>
      <c r="R1800" s="4" t="s">
        <v>36</v>
      </c>
      <c r="S1800" s="4" t="s">
        <v>104</v>
      </c>
      <c r="T1800" s="4" t="s">
        <v>93</v>
      </c>
      <c r="U1800" s="4" t="s">
        <v>94</v>
      </c>
      <c r="V1800" s="4" t="s">
        <v>95</v>
      </c>
      <c r="W1800" s="4" t="s">
        <v>96</v>
      </c>
      <c r="X1800" s="4" t="s">
        <v>97</v>
      </c>
      <c r="Y1800" s="4">
        <v>358</v>
      </c>
      <c r="Z1800" s="4">
        <v>511.94</v>
      </c>
    </row>
    <row r="1801" spans="16:26" ht="18" customHeight="1" x14ac:dyDescent="0.3">
      <c r="P1801" s="4" t="s">
        <v>102</v>
      </c>
      <c r="Q1801" s="4">
        <v>2022</v>
      </c>
      <c r="R1801" s="4" t="s">
        <v>36</v>
      </c>
      <c r="S1801" s="4" t="s">
        <v>104</v>
      </c>
      <c r="T1801" s="4" t="s">
        <v>93</v>
      </c>
      <c r="U1801" s="4" t="s">
        <v>94</v>
      </c>
      <c r="V1801" s="4" t="s">
        <v>95</v>
      </c>
      <c r="W1801" s="4" t="s">
        <v>96</v>
      </c>
      <c r="X1801" s="4" t="s">
        <v>97</v>
      </c>
      <c r="Y1801" s="4">
        <v>178</v>
      </c>
      <c r="Z1801" s="4">
        <v>526.24</v>
      </c>
    </row>
    <row r="1802" spans="16:26" ht="18" customHeight="1" x14ac:dyDescent="0.3">
      <c r="P1802" s="4" t="s">
        <v>100</v>
      </c>
      <c r="Q1802" s="4">
        <v>2022</v>
      </c>
      <c r="R1802" s="4" t="s">
        <v>36</v>
      </c>
      <c r="S1802" s="4" t="s">
        <v>104</v>
      </c>
      <c r="T1802" s="4" t="s">
        <v>93</v>
      </c>
      <c r="U1802" s="4" t="s">
        <v>94</v>
      </c>
      <c r="V1802" s="4" t="s">
        <v>95</v>
      </c>
      <c r="W1802" s="4" t="s">
        <v>96</v>
      </c>
      <c r="X1802" s="4" t="s">
        <v>97</v>
      </c>
      <c r="Y1802" s="4">
        <v>226</v>
      </c>
      <c r="Z1802" s="4">
        <v>526.24</v>
      </c>
    </row>
    <row r="1803" spans="16:26" ht="18" customHeight="1" x14ac:dyDescent="0.3">
      <c r="P1803" s="4" t="s">
        <v>98</v>
      </c>
      <c r="Q1803" s="4">
        <v>2022</v>
      </c>
      <c r="R1803" s="4" t="s">
        <v>36</v>
      </c>
      <c r="S1803" s="4" t="s">
        <v>104</v>
      </c>
      <c r="T1803" s="4" t="s">
        <v>93</v>
      </c>
      <c r="U1803" s="4" t="s">
        <v>94</v>
      </c>
      <c r="V1803" s="4" t="s">
        <v>95</v>
      </c>
      <c r="W1803" s="4" t="s">
        <v>96</v>
      </c>
      <c r="X1803" s="4" t="s">
        <v>97</v>
      </c>
      <c r="Y1803" s="4">
        <v>1014</v>
      </c>
      <c r="Z1803" s="4">
        <v>1450.02</v>
      </c>
    </row>
    <row r="1804" spans="16:26" ht="18" customHeight="1" x14ac:dyDescent="0.3">
      <c r="P1804" s="4" t="s">
        <v>98</v>
      </c>
      <c r="Q1804" s="4">
        <v>2022</v>
      </c>
      <c r="R1804" s="4" t="s">
        <v>36</v>
      </c>
      <c r="S1804" s="4" t="s">
        <v>104</v>
      </c>
      <c r="T1804" s="4" t="s">
        <v>93</v>
      </c>
      <c r="U1804" s="4" t="s">
        <v>94</v>
      </c>
      <c r="V1804" s="4" t="s">
        <v>95</v>
      </c>
      <c r="W1804" s="4" t="s">
        <v>96</v>
      </c>
      <c r="X1804" s="4" t="s">
        <v>97</v>
      </c>
      <c r="Y1804" s="4">
        <v>228</v>
      </c>
      <c r="Z1804" s="4">
        <v>326.03999999999996</v>
      </c>
    </row>
    <row r="1805" spans="16:26" ht="18" customHeight="1" x14ac:dyDescent="0.3">
      <c r="P1805" s="4" t="s">
        <v>98</v>
      </c>
      <c r="Q1805" s="4">
        <v>2022</v>
      </c>
      <c r="R1805" s="4" t="s">
        <v>36</v>
      </c>
      <c r="S1805" s="4" t="s">
        <v>104</v>
      </c>
      <c r="T1805" s="4" t="s">
        <v>93</v>
      </c>
      <c r="U1805" s="4" t="s">
        <v>94</v>
      </c>
      <c r="V1805" s="4" t="s">
        <v>95</v>
      </c>
      <c r="W1805" s="4" t="s">
        <v>96</v>
      </c>
      <c r="X1805" s="4" t="s">
        <v>97</v>
      </c>
      <c r="Y1805" s="4">
        <v>225</v>
      </c>
      <c r="Z1805" s="4">
        <v>321.75</v>
      </c>
    </row>
    <row r="1806" spans="16:26" ht="18" customHeight="1" x14ac:dyDescent="0.3">
      <c r="P1806" s="4" t="s">
        <v>98</v>
      </c>
      <c r="Q1806" s="4">
        <v>2022</v>
      </c>
      <c r="R1806" s="4" t="s">
        <v>36</v>
      </c>
      <c r="S1806" s="4" t="s">
        <v>104</v>
      </c>
      <c r="T1806" s="4" t="s">
        <v>93</v>
      </c>
      <c r="U1806" s="4" t="s">
        <v>94</v>
      </c>
      <c r="V1806" s="4" t="s">
        <v>95</v>
      </c>
      <c r="W1806" s="4" t="s">
        <v>96</v>
      </c>
      <c r="X1806" s="4" t="s">
        <v>97</v>
      </c>
      <c r="Y1806" s="4">
        <v>367</v>
      </c>
      <c r="Z1806" s="4">
        <v>524.80999999999995</v>
      </c>
    </row>
    <row r="1807" spans="16:26" ht="18" customHeight="1" x14ac:dyDescent="0.3">
      <c r="P1807" s="4" t="s">
        <v>98</v>
      </c>
      <c r="Q1807" s="4">
        <v>2022</v>
      </c>
      <c r="R1807" s="4" t="s">
        <v>36</v>
      </c>
      <c r="S1807" s="4" t="s">
        <v>104</v>
      </c>
      <c r="T1807" s="4" t="s">
        <v>93</v>
      </c>
      <c r="U1807" s="4" t="s">
        <v>94</v>
      </c>
      <c r="V1807" s="4" t="s">
        <v>95</v>
      </c>
      <c r="W1807" s="4" t="s">
        <v>96</v>
      </c>
      <c r="X1807" s="4" t="s">
        <v>97</v>
      </c>
      <c r="Y1807" s="4">
        <v>361</v>
      </c>
      <c r="Z1807" s="4">
        <v>516.23</v>
      </c>
    </row>
    <row r="1808" spans="16:26" ht="18" customHeight="1" x14ac:dyDescent="0.3">
      <c r="P1808" s="4" t="s">
        <v>102</v>
      </c>
      <c r="Q1808" s="4">
        <v>2022</v>
      </c>
      <c r="R1808" s="4" t="s">
        <v>36</v>
      </c>
      <c r="S1808" s="4" t="s">
        <v>104</v>
      </c>
      <c r="T1808" s="4" t="s">
        <v>93</v>
      </c>
      <c r="U1808" s="4" t="s">
        <v>94</v>
      </c>
      <c r="V1808" s="4" t="s">
        <v>95</v>
      </c>
      <c r="W1808" s="4" t="s">
        <v>96</v>
      </c>
      <c r="X1808" s="4" t="s">
        <v>97</v>
      </c>
      <c r="Y1808" s="4">
        <v>355</v>
      </c>
      <c r="Z1808" s="4">
        <v>507.65</v>
      </c>
    </row>
    <row r="1809" spans="16:26" ht="18" customHeight="1" x14ac:dyDescent="0.3">
      <c r="P1809" s="4" t="s">
        <v>100</v>
      </c>
      <c r="Q1809" s="4">
        <v>2022</v>
      </c>
      <c r="R1809" s="4" t="s">
        <v>36</v>
      </c>
      <c r="S1809" s="4" t="s">
        <v>104</v>
      </c>
      <c r="T1809" s="4" t="s">
        <v>93</v>
      </c>
      <c r="U1809" s="4" t="s">
        <v>94</v>
      </c>
      <c r="V1809" s="4" t="s">
        <v>95</v>
      </c>
      <c r="W1809" s="4" t="s">
        <v>96</v>
      </c>
      <c r="X1809" s="4" t="s">
        <v>97</v>
      </c>
      <c r="Y1809" s="4">
        <v>795</v>
      </c>
      <c r="Z1809" s="4">
        <v>1136.8499999999999</v>
      </c>
    </row>
    <row r="1810" spans="16:26" ht="18" customHeight="1" x14ac:dyDescent="0.3">
      <c r="P1810" s="4" t="s">
        <v>98</v>
      </c>
      <c r="Q1810" s="4">
        <v>2022</v>
      </c>
      <c r="R1810" s="4" t="s">
        <v>36</v>
      </c>
      <c r="S1810" s="4" t="s">
        <v>104</v>
      </c>
      <c r="T1810" s="4" t="s">
        <v>93</v>
      </c>
      <c r="U1810" s="4" t="s">
        <v>94</v>
      </c>
      <c r="V1810" s="4" t="s">
        <v>95</v>
      </c>
      <c r="W1810" s="4" t="s">
        <v>96</v>
      </c>
      <c r="X1810" s="4" t="s">
        <v>97</v>
      </c>
      <c r="Y1810" s="4">
        <v>828</v>
      </c>
      <c r="Z1810" s="4">
        <v>1184.04</v>
      </c>
    </row>
    <row r="1811" spans="16:26" ht="18" customHeight="1" x14ac:dyDescent="0.3">
      <c r="P1811" s="4" t="s">
        <v>91</v>
      </c>
      <c r="Q1811" s="4">
        <v>2022</v>
      </c>
      <c r="R1811" s="4" t="s">
        <v>36</v>
      </c>
      <c r="S1811" s="4" t="s">
        <v>104</v>
      </c>
      <c r="T1811" s="4" t="s">
        <v>93</v>
      </c>
      <c r="U1811" s="4" t="s">
        <v>94</v>
      </c>
      <c r="V1811" s="4" t="s">
        <v>95</v>
      </c>
      <c r="W1811" s="4" t="s">
        <v>96</v>
      </c>
      <c r="X1811" s="4" t="s">
        <v>99</v>
      </c>
      <c r="Y1811" s="4">
        <v>365</v>
      </c>
      <c r="Z1811" s="4">
        <v>521.95000000000005</v>
      </c>
    </row>
    <row r="1812" spans="16:26" ht="18" customHeight="1" x14ac:dyDescent="0.3">
      <c r="P1812" s="4" t="s">
        <v>98</v>
      </c>
      <c r="Q1812" s="4">
        <v>2022</v>
      </c>
      <c r="R1812" s="4" t="s">
        <v>36</v>
      </c>
      <c r="S1812" s="4" t="s">
        <v>104</v>
      </c>
      <c r="T1812" s="4" t="s">
        <v>93</v>
      </c>
      <c r="U1812" s="4" t="s">
        <v>94</v>
      </c>
      <c r="V1812" s="4" t="s">
        <v>95</v>
      </c>
      <c r="W1812" s="4" t="s">
        <v>96</v>
      </c>
      <c r="X1812" s="4" t="s">
        <v>99</v>
      </c>
      <c r="Y1812" s="4">
        <v>359</v>
      </c>
      <c r="Z1812" s="4">
        <v>513.37</v>
      </c>
    </row>
    <row r="1813" spans="16:26" ht="18" customHeight="1" x14ac:dyDescent="0.3">
      <c r="P1813" s="4" t="s">
        <v>98</v>
      </c>
      <c r="Q1813" s="4">
        <v>2022</v>
      </c>
      <c r="R1813" s="4" t="s">
        <v>36</v>
      </c>
      <c r="S1813" s="4" t="s">
        <v>104</v>
      </c>
      <c r="T1813" s="4" t="s">
        <v>93</v>
      </c>
      <c r="U1813" s="4" t="s">
        <v>94</v>
      </c>
      <c r="V1813" s="4" t="s">
        <v>95</v>
      </c>
      <c r="W1813" s="4" t="s">
        <v>96</v>
      </c>
      <c r="X1813" s="4" t="s">
        <v>99</v>
      </c>
      <c r="Y1813" s="4">
        <v>353</v>
      </c>
      <c r="Z1813" s="4">
        <v>504.78999999999996</v>
      </c>
    </row>
    <row r="1814" spans="16:26" ht="18" customHeight="1" x14ac:dyDescent="0.3">
      <c r="P1814" s="4" t="s">
        <v>98</v>
      </c>
      <c r="Q1814" s="4">
        <v>2022</v>
      </c>
      <c r="R1814" s="4" t="s">
        <v>36</v>
      </c>
      <c r="S1814" s="4" t="s">
        <v>104</v>
      </c>
      <c r="T1814" s="4" t="s">
        <v>93</v>
      </c>
      <c r="U1814" s="4" t="s">
        <v>94</v>
      </c>
      <c r="V1814" s="4" t="s">
        <v>95</v>
      </c>
      <c r="W1814" s="4" t="s">
        <v>96</v>
      </c>
      <c r="X1814" s="4" t="s">
        <v>97</v>
      </c>
      <c r="Y1814" s="4">
        <v>179</v>
      </c>
      <c r="Z1814" s="4">
        <v>255.97</v>
      </c>
    </row>
    <row r="1815" spans="16:26" ht="18" customHeight="1" x14ac:dyDescent="0.3">
      <c r="P1815" s="4" t="s">
        <v>91</v>
      </c>
      <c r="Q1815" s="4">
        <v>2022</v>
      </c>
      <c r="R1815" s="4" t="s">
        <v>36</v>
      </c>
      <c r="S1815" s="4" t="s">
        <v>104</v>
      </c>
      <c r="T1815" s="4" t="s">
        <v>93</v>
      </c>
      <c r="U1815" s="4" t="s">
        <v>94</v>
      </c>
      <c r="V1815" s="4" t="s">
        <v>95</v>
      </c>
      <c r="W1815" s="4" t="s">
        <v>96</v>
      </c>
      <c r="X1815" s="4" t="s">
        <v>97</v>
      </c>
      <c r="Y1815" s="4">
        <v>227</v>
      </c>
      <c r="Z1815" s="4">
        <v>324.61</v>
      </c>
    </row>
    <row r="1816" spans="16:26" ht="18" customHeight="1" x14ac:dyDescent="0.3">
      <c r="P1816" s="4" t="s">
        <v>98</v>
      </c>
      <c r="Q1816" s="4">
        <v>2022</v>
      </c>
      <c r="R1816" s="4" t="s">
        <v>12</v>
      </c>
      <c r="S1816" s="4" t="s">
        <v>104</v>
      </c>
      <c r="T1816" s="4" t="s">
        <v>93</v>
      </c>
      <c r="U1816" s="4" t="s">
        <v>94</v>
      </c>
      <c r="V1816" s="4" t="s">
        <v>95</v>
      </c>
      <c r="W1816" s="4" t="s">
        <v>96</v>
      </c>
      <c r="X1816" s="4" t="s">
        <v>99</v>
      </c>
      <c r="Y1816" s="4">
        <v>302</v>
      </c>
      <c r="Z1816" s="4">
        <v>431.86</v>
      </c>
    </row>
    <row r="1817" spans="16:26" ht="18" customHeight="1" x14ac:dyDescent="0.3">
      <c r="P1817" s="4" t="s">
        <v>91</v>
      </c>
      <c r="Q1817" s="4">
        <v>2022</v>
      </c>
      <c r="R1817" s="4" t="s">
        <v>12</v>
      </c>
      <c r="S1817" s="4" t="s">
        <v>104</v>
      </c>
      <c r="T1817" s="4" t="s">
        <v>93</v>
      </c>
      <c r="U1817" s="4" t="s">
        <v>94</v>
      </c>
      <c r="V1817" s="4" t="s">
        <v>95</v>
      </c>
      <c r="W1817" s="4" t="s">
        <v>96</v>
      </c>
      <c r="X1817" s="4" t="s">
        <v>99</v>
      </c>
      <c r="Y1817" s="4">
        <v>296</v>
      </c>
      <c r="Z1817" s="4">
        <v>423.28</v>
      </c>
    </row>
    <row r="1818" spans="16:26" ht="18" customHeight="1" x14ac:dyDescent="0.3">
      <c r="P1818" s="4" t="s">
        <v>100</v>
      </c>
      <c r="Q1818" s="4">
        <v>2022</v>
      </c>
      <c r="R1818" s="4" t="s">
        <v>12</v>
      </c>
      <c r="S1818" s="4" t="s">
        <v>104</v>
      </c>
      <c r="T1818" s="4" t="s">
        <v>93</v>
      </c>
      <c r="U1818" s="4" t="s">
        <v>94</v>
      </c>
      <c r="V1818" s="4" t="s">
        <v>95</v>
      </c>
      <c r="W1818" s="4" t="s">
        <v>96</v>
      </c>
      <c r="X1818" s="4" t="s">
        <v>99</v>
      </c>
      <c r="Y1818" s="4">
        <v>290</v>
      </c>
      <c r="Z1818" s="4">
        <v>414.7</v>
      </c>
    </row>
    <row r="1819" spans="16:26" ht="18" customHeight="1" x14ac:dyDescent="0.3">
      <c r="P1819" s="4" t="s">
        <v>98</v>
      </c>
      <c r="Q1819" s="4">
        <v>2022</v>
      </c>
      <c r="R1819" s="4" t="s">
        <v>12</v>
      </c>
      <c r="S1819" s="4" t="s">
        <v>104</v>
      </c>
      <c r="T1819" s="4" t="s">
        <v>93</v>
      </c>
      <c r="U1819" s="4" t="s">
        <v>94</v>
      </c>
      <c r="V1819" s="4" t="s">
        <v>95</v>
      </c>
      <c r="W1819" s="4" t="s">
        <v>96</v>
      </c>
      <c r="X1819" s="4" t="s">
        <v>97</v>
      </c>
      <c r="Y1819" s="4">
        <v>230</v>
      </c>
      <c r="Z1819" s="4">
        <v>328.9</v>
      </c>
    </row>
    <row r="1820" spans="16:26" ht="18" customHeight="1" x14ac:dyDescent="0.3">
      <c r="P1820" s="4" t="s">
        <v>100</v>
      </c>
      <c r="Q1820" s="4">
        <v>2022</v>
      </c>
      <c r="R1820" s="4" t="s">
        <v>12</v>
      </c>
      <c r="S1820" s="4" t="s">
        <v>104</v>
      </c>
      <c r="T1820" s="4" t="s">
        <v>93</v>
      </c>
      <c r="U1820" s="4" t="s">
        <v>94</v>
      </c>
      <c r="V1820" s="4" t="s">
        <v>95</v>
      </c>
      <c r="W1820" s="4" t="s">
        <v>96</v>
      </c>
      <c r="X1820" s="4" t="s">
        <v>97</v>
      </c>
      <c r="Y1820" s="4">
        <v>158</v>
      </c>
      <c r="Z1820" s="4">
        <v>225.94</v>
      </c>
    </row>
    <row r="1821" spans="16:26" ht="18" customHeight="1" x14ac:dyDescent="0.3">
      <c r="P1821" s="4" t="s">
        <v>91</v>
      </c>
      <c r="Q1821" s="4">
        <v>2022</v>
      </c>
      <c r="R1821" s="4" t="s">
        <v>12</v>
      </c>
      <c r="S1821" s="4" t="s">
        <v>104</v>
      </c>
      <c r="T1821" s="4" t="s">
        <v>93</v>
      </c>
      <c r="U1821" s="4" t="s">
        <v>94</v>
      </c>
      <c r="V1821" s="4" t="s">
        <v>95</v>
      </c>
      <c r="W1821" s="4" t="s">
        <v>96</v>
      </c>
      <c r="X1821" s="4" t="s">
        <v>97</v>
      </c>
      <c r="Y1821" s="4">
        <v>206</v>
      </c>
      <c r="Z1821" s="4">
        <v>294.58</v>
      </c>
    </row>
    <row r="1822" spans="16:26" ht="18" customHeight="1" x14ac:dyDescent="0.3">
      <c r="P1822" s="4" t="s">
        <v>91</v>
      </c>
      <c r="Q1822" s="4">
        <v>2022</v>
      </c>
      <c r="R1822" s="4" t="s">
        <v>12</v>
      </c>
      <c r="S1822" s="4" t="s">
        <v>104</v>
      </c>
      <c r="T1822" s="4" t="s">
        <v>93</v>
      </c>
      <c r="U1822" s="4" t="s">
        <v>94</v>
      </c>
      <c r="V1822" s="4" t="s">
        <v>95</v>
      </c>
      <c r="W1822" s="4" t="s">
        <v>96</v>
      </c>
      <c r="X1822" s="4" t="s">
        <v>97</v>
      </c>
      <c r="Y1822" s="4">
        <v>304</v>
      </c>
      <c r="Z1822" s="4">
        <v>434.72</v>
      </c>
    </row>
    <row r="1823" spans="16:26" ht="18" customHeight="1" x14ac:dyDescent="0.3">
      <c r="P1823" s="4" t="s">
        <v>98</v>
      </c>
      <c r="Q1823" s="4">
        <v>2022</v>
      </c>
      <c r="R1823" s="4" t="s">
        <v>12</v>
      </c>
      <c r="S1823" s="4" t="s">
        <v>104</v>
      </c>
      <c r="T1823" s="4" t="s">
        <v>93</v>
      </c>
      <c r="U1823" s="4" t="s">
        <v>94</v>
      </c>
      <c r="V1823" s="4" t="s">
        <v>95</v>
      </c>
      <c r="W1823" s="4" t="s">
        <v>96</v>
      </c>
      <c r="X1823" s="4" t="s">
        <v>97</v>
      </c>
      <c r="Y1823" s="4">
        <v>298</v>
      </c>
      <c r="Z1823" s="4">
        <v>426.14</v>
      </c>
    </row>
    <row r="1824" spans="16:26" ht="18" customHeight="1" x14ac:dyDescent="0.3">
      <c r="P1824" s="4" t="s">
        <v>100</v>
      </c>
      <c r="Q1824" s="4">
        <v>2022</v>
      </c>
      <c r="R1824" s="4" t="s">
        <v>12</v>
      </c>
      <c r="S1824" s="4" t="s">
        <v>104</v>
      </c>
      <c r="T1824" s="4" t="s">
        <v>93</v>
      </c>
      <c r="U1824" s="4" t="s">
        <v>94</v>
      </c>
      <c r="V1824" s="4" t="s">
        <v>95</v>
      </c>
      <c r="W1824" s="4" t="s">
        <v>96</v>
      </c>
      <c r="X1824" s="4" t="s">
        <v>97</v>
      </c>
      <c r="Y1824" s="4">
        <v>292</v>
      </c>
      <c r="Z1824" s="4">
        <v>417.56</v>
      </c>
    </row>
    <row r="1825" spans="16:26" ht="18" customHeight="1" x14ac:dyDescent="0.3">
      <c r="P1825" s="4" t="s">
        <v>98</v>
      </c>
      <c r="Q1825" s="4">
        <v>2022</v>
      </c>
      <c r="R1825" s="4" t="s">
        <v>12</v>
      </c>
      <c r="S1825" s="4" t="s">
        <v>104</v>
      </c>
      <c r="T1825" s="4" t="s">
        <v>93</v>
      </c>
      <c r="U1825" s="4" t="s">
        <v>94</v>
      </c>
      <c r="V1825" s="4" t="s">
        <v>95</v>
      </c>
      <c r="W1825" s="4" t="s">
        <v>96</v>
      </c>
      <c r="X1825" s="4" t="s">
        <v>97</v>
      </c>
      <c r="Y1825" s="4">
        <v>232</v>
      </c>
      <c r="Z1825" s="4">
        <v>526.24</v>
      </c>
    </row>
    <row r="1826" spans="16:26" ht="18" customHeight="1" x14ac:dyDescent="0.3">
      <c r="P1826" s="4" t="s">
        <v>91</v>
      </c>
      <c r="Q1826" s="4">
        <v>2022</v>
      </c>
      <c r="R1826" s="4" t="s">
        <v>12</v>
      </c>
      <c r="S1826" s="4" t="s">
        <v>104</v>
      </c>
      <c r="T1826" s="4" t="s">
        <v>93</v>
      </c>
      <c r="U1826" s="4" t="s">
        <v>94</v>
      </c>
      <c r="V1826" s="4" t="s">
        <v>95</v>
      </c>
      <c r="W1826" s="4" t="s">
        <v>96</v>
      </c>
      <c r="X1826" s="4" t="s">
        <v>97</v>
      </c>
      <c r="Y1826" s="4">
        <v>160</v>
      </c>
      <c r="Z1826" s="4">
        <v>526.24</v>
      </c>
    </row>
    <row r="1827" spans="16:26" ht="18" customHeight="1" x14ac:dyDescent="0.3">
      <c r="P1827" s="4" t="s">
        <v>98</v>
      </c>
      <c r="Q1827" s="4">
        <v>2022</v>
      </c>
      <c r="R1827" s="4" t="s">
        <v>12</v>
      </c>
      <c r="S1827" s="4" t="s">
        <v>104</v>
      </c>
      <c r="T1827" s="4" t="s">
        <v>93</v>
      </c>
      <c r="U1827" s="4" t="s">
        <v>94</v>
      </c>
      <c r="V1827" s="4" t="s">
        <v>95</v>
      </c>
      <c r="W1827" s="4" t="s">
        <v>96</v>
      </c>
      <c r="X1827" s="4" t="s">
        <v>97</v>
      </c>
      <c r="Y1827" s="4">
        <v>964</v>
      </c>
      <c r="Z1827" s="4">
        <v>1378.52</v>
      </c>
    </row>
    <row r="1828" spans="16:26" ht="18" customHeight="1" x14ac:dyDescent="0.3">
      <c r="P1828" s="4" t="s">
        <v>91</v>
      </c>
      <c r="Q1828" s="4">
        <v>2022</v>
      </c>
      <c r="R1828" s="4" t="s">
        <v>12</v>
      </c>
      <c r="S1828" s="4" t="s">
        <v>104</v>
      </c>
      <c r="T1828" s="4" t="s">
        <v>93</v>
      </c>
      <c r="U1828" s="4" t="s">
        <v>94</v>
      </c>
      <c r="V1828" s="4" t="s">
        <v>95</v>
      </c>
      <c r="W1828" s="4" t="s">
        <v>96</v>
      </c>
      <c r="X1828" s="4" t="s">
        <v>97</v>
      </c>
      <c r="Y1828" s="4">
        <v>1018</v>
      </c>
      <c r="Z1828" s="4">
        <v>1455.74</v>
      </c>
    </row>
    <row r="1829" spans="16:26" ht="18" customHeight="1" x14ac:dyDescent="0.3">
      <c r="P1829" s="4" t="s">
        <v>100</v>
      </c>
      <c r="Q1829" s="4">
        <v>2022</v>
      </c>
      <c r="R1829" s="4" t="s">
        <v>12</v>
      </c>
      <c r="S1829" s="4" t="s">
        <v>104</v>
      </c>
      <c r="T1829" s="4" t="s">
        <v>93</v>
      </c>
      <c r="U1829" s="4" t="s">
        <v>94</v>
      </c>
      <c r="V1829" s="4" t="s">
        <v>95</v>
      </c>
      <c r="W1829" s="4" t="s">
        <v>96</v>
      </c>
      <c r="X1829" s="4" t="s">
        <v>97</v>
      </c>
      <c r="Y1829" s="4">
        <v>204</v>
      </c>
      <c r="Z1829" s="4">
        <v>291.72000000000003</v>
      </c>
    </row>
    <row r="1830" spans="16:26" ht="18" customHeight="1" x14ac:dyDescent="0.3">
      <c r="P1830" s="4" t="s">
        <v>100</v>
      </c>
      <c r="Q1830" s="4">
        <v>2022</v>
      </c>
      <c r="R1830" s="4" t="s">
        <v>12</v>
      </c>
      <c r="S1830" s="4" t="s">
        <v>104</v>
      </c>
      <c r="T1830" s="4" t="s">
        <v>93</v>
      </c>
      <c r="U1830" s="4" t="s">
        <v>94</v>
      </c>
      <c r="V1830" s="4" t="s">
        <v>95</v>
      </c>
      <c r="W1830" s="4" t="s">
        <v>96</v>
      </c>
      <c r="X1830" s="4" t="s">
        <v>97</v>
      </c>
      <c r="Y1830" s="4">
        <v>231</v>
      </c>
      <c r="Z1830" s="4">
        <v>330.33</v>
      </c>
    </row>
    <row r="1831" spans="16:26" ht="18" customHeight="1" x14ac:dyDescent="0.3">
      <c r="P1831" s="4" t="s">
        <v>98</v>
      </c>
      <c r="Q1831" s="4">
        <v>2022</v>
      </c>
      <c r="R1831" s="4" t="s">
        <v>12</v>
      </c>
      <c r="S1831" s="4" t="s">
        <v>104</v>
      </c>
      <c r="T1831" s="4" t="s">
        <v>93</v>
      </c>
      <c r="U1831" s="4" t="s">
        <v>94</v>
      </c>
      <c r="V1831" s="4" t="s">
        <v>95</v>
      </c>
      <c r="W1831" s="4" t="s">
        <v>96</v>
      </c>
      <c r="X1831" s="4" t="s">
        <v>97</v>
      </c>
      <c r="Y1831" s="4">
        <v>159</v>
      </c>
      <c r="Z1831" s="4">
        <v>227.37</v>
      </c>
    </row>
    <row r="1832" spans="16:26" ht="18" customHeight="1" x14ac:dyDescent="0.3">
      <c r="P1832" s="4" t="s">
        <v>98</v>
      </c>
      <c r="Q1832" s="4">
        <v>2022</v>
      </c>
      <c r="R1832" s="4" t="s">
        <v>12</v>
      </c>
      <c r="S1832" s="4" t="s">
        <v>104</v>
      </c>
      <c r="T1832" s="4" t="s">
        <v>93</v>
      </c>
      <c r="U1832" s="4" t="s">
        <v>94</v>
      </c>
      <c r="V1832" s="4" t="s">
        <v>95</v>
      </c>
      <c r="W1832" s="4" t="s">
        <v>96</v>
      </c>
      <c r="X1832" s="4" t="s">
        <v>97</v>
      </c>
      <c r="Y1832" s="4">
        <v>207</v>
      </c>
      <c r="Z1832" s="4">
        <v>296.01</v>
      </c>
    </row>
    <row r="1833" spans="16:26" ht="18" customHeight="1" x14ac:dyDescent="0.3">
      <c r="P1833" s="4" t="s">
        <v>91</v>
      </c>
      <c r="Q1833" s="4">
        <v>2022</v>
      </c>
      <c r="R1833" s="4" t="s">
        <v>12</v>
      </c>
      <c r="S1833" s="4" t="s">
        <v>104</v>
      </c>
      <c r="T1833" s="4" t="s">
        <v>93</v>
      </c>
      <c r="U1833" s="4" t="s">
        <v>94</v>
      </c>
      <c r="V1833" s="4" t="s">
        <v>95</v>
      </c>
      <c r="W1833" s="4" t="s">
        <v>96</v>
      </c>
      <c r="X1833" s="4" t="s">
        <v>97</v>
      </c>
      <c r="Y1833" s="4">
        <v>301</v>
      </c>
      <c r="Z1833" s="4">
        <v>430.43</v>
      </c>
    </row>
    <row r="1834" spans="16:26" ht="18" customHeight="1" x14ac:dyDescent="0.3">
      <c r="P1834" s="4" t="s">
        <v>100</v>
      </c>
      <c r="Q1834" s="4">
        <v>2022</v>
      </c>
      <c r="R1834" s="4" t="s">
        <v>12</v>
      </c>
      <c r="S1834" s="4" t="s">
        <v>104</v>
      </c>
      <c r="T1834" s="4" t="s">
        <v>93</v>
      </c>
      <c r="U1834" s="4" t="s">
        <v>94</v>
      </c>
      <c r="V1834" s="4" t="s">
        <v>95</v>
      </c>
      <c r="W1834" s="4" t="s">
        <v>96</v>
      </c>
      <c r="X1834" s="4" t="s">
        <v>97</v>
      </c>
      <c r="Y1834" s="4">
        <v>295</v>
      </c>
      <c r="Z1834" s="4">
        <v>421.85</v>
      </c>
    </row>
    <row r="1835" spans="16:26" ht="18" customHeight="1" x14ac:dyDescent="0.3">
      <c r="P1835" s="4" t="s">
        <v>91</v>
      </c>
      <c r="Q1835" s="4">
        <v>2022</v>
      </c>
      <c r="R1835" s="4" t="s">
        <v>12</v>
      </c>
      <c r="S1835" s="4" t="s">
        <v>104</v>
      </c>
      <c r="T1835" s="4" t="s">
        <v>93</v>
      </c>
      <c r="U1835" s="4" t="s">
        <v>94</v>
      </c>
      <c r="V1835" s="4" t="s">
        <v>95</v>
      </c>
      <c r="W1835" s="4" t="s">
        <v>96</v>
      </c>
      <c r="X1835" s="4" t="s">
        <v>97</v>
      </c>
      <c r="Y1835" s="4">
        <v>289</v>
      </c>
      <c r="Z1835" s="4">
        <v>413.27</v>
      </c>
    </row>
    <row r="1836" spans="16:26" ht="18" customHeight="1" x14ac:dyDescent="0.3">
      <c r="P1836" s="4" t="s">
        <v>100</v>
      </c>
      <c r="Q1836" s="4">
        <v>2022</v>
      </c>
      <c r="R1836" s="4" t="s">
        <v>12</v>
      </c>
      <c r="S1836" s="4" t="s">
        <v>104</v>
      </c>
      <c r="T1836" s="4" t="s">
        <v>93</v>
      </c>
      <c r="U1836" s="4" t="s">
        <v>94</v>
      </c>
      <c r="V1836" s="4" t="s">
        <v>95</v>
      </c>
      <c r="W1836" s="4" t="s">
        <v>96</v>
      </c>
      <c r="X1836" s="4" t="s">
        <v>97</v>
      </c>
      <c r="Y1836" s="4">
        <v>799</v>
      </c>
      <c r="Z1836" s="4">
        <v>1142.57</v>
      </c>
    </row>
    <row r="1837" spans="16:26" ht="18" customHeight="1" x14ac:dyDescent="0.3">
      <c r="P1837" s="4" t="s">
        <v>98</v>
      </c>
      <c r="Q1837" s="4">
        <v>2022</v>
      </c>
      <c r="R1837" s="4" t="s">
        <v>12</v>
      </c>
      <c r="S1837" s="4" t="s">
        <v>104</v>
      </c>
      <c r="T1837" s="4" t="s">
        <v>93</v>
      </c>
      <c r="U1837" s="4" t="s">
        <v>94</v>
      </c>
      <c r="V1837" s="4" t="s">
        <v>95</v>
      </c>
      <c r="W1837" s="4" t="s">
        <v>96</v>
      </c>
      <c r="X1837" s="4" t="s">
        <v>97</v>
      </c>
      <c r="Y1837" s="4">
        <v>832</v>
      </c>
      <c r="Z1837" s="4">
        <v>1189.76</v>
      </c>
    </row>
    <row r="1838" spans="16:26" ht="18" customHeight="1" x14ac:dyDescent="0.3">
      <c r="P1838" s="4" t="s">
        <v>100</v>
      </c>
      <c r="Q1838" s="4">
        <v>2022</v>
      </c>
      <c r="R1838" s="4" t="s">
        <v>12</v>
      </c>
      <c r="S1838" s="4" t="s">
        <v>104</v>
      </c>
      <c r="T1838" s="4" t="s">
        <v>93</v>
      </c>
      <c r="U1838" s="4" t="s">
        <v>94</v>
      </c>
      <c r="V1838" s="4" t="s">
        <v>95</v>
      </c>
      <c r="W1838" s="4" t="s">
        <v>96</v>
      </c>
      <c r="X1838" s="4" t="s">
        <v>99</v>
      </c>
      <c r="Y1838" s="4">
        <v>299</v>
      </c>
      <c r="Z1838" s="4">
        <v>427.57</v>
      </c>
    </row>
    <row r="1839" spans="16:26" ht="18" customHeight="1" x14ac:dyDescent="0.3">
      <c r="P1839" s="4" t="s">
        <v>98</v>
      </c>
      <c r="Q1839" s="4">
        <v>2022</v>
      </c>
      <c r="R1839" s="4" t="s">
        <v>12</v>
      </c>
      <c r="S1839" s="4" t="s">
        <v>104</v>
      </c>
      <c r="T1839" s="4" t="s">
        <v>93</v>
      </c>
      <c r="U1839" s="4" t="s">
        <v>94</v>
      </c>
      <c r="V1839" s="4" t="s">
        <v>95</v>
      </c>
      <c r="W1839" s="4" t="s">
        <v>96</v>
      </c>
      <c r="X1839" s="4" t="s">
        <v>99</v>
      </c>
      <c r="Y1839" s="4">
        <v>293</v>
      </c>
      <c r="Z1839" s="4">
        <v>418.99</v>
      </c>
    </row>
    <row r="1840" spans="16:26" ht="18" customHeight="1" x14ac:dyDescent="0.3">
      <c r="P1840" s="4" t="s">
        <v>91</v>
      </c>
      <c r="Q1840" s="4">
        <v>2022</v>
      </c>
      <c r="R1840" s="4" t="s">
        <v>12</v>
      </c>
      <c r="S1840" s="4" t="s">
        <v>104</v>
      </c>
      <c r="T1840" s="4" t="s">
        <v>93</v>
      </c>
      <c r="U1840" s="4" t="s">
        <v>94</v>
      </c>
      <c r="V1840" s="4" t="s">
        <v>95</v>
      </c>
      <c r="W1840" s="4" t="s">
        <v>96</v>
      </c>
      <c r="X1840" s="4" t="s">
        <v>97</v>
      </c>
      <c r="Y1840" s="4">
        <v>233</v>
      </c>
      <c r="Z1840" s="4">
        <v>333.19</v>
      </c>
    </row>
    <row r="1841" spans="16:26" ht="18" customHeight="1" x14ac:dyDescent="0.3">
      <c r="P1841" s="4" t="s">
        <v>91</v>
      </c>
      <c r="Q1841" s="4">
        <v>2022</v>
      </c>
      <c r="R1841" s="4" t="s">
        <v>12</v>
      </c>
      <c r="S1841" s="4" t="s">
        <v>104</v>
      </c>
      <c r="T1841" s="4" t="s">
        <v>93</v>
      </c>
      <c r="U1841" s="4" t="s">
        <v>94</v>
      </c>
      <c r="V1841" s="4" t="s">
        <v>95</v>
      </c>
      <c r="W1841" s="4" t="s">
        <v>96</v>
      </c>
      <c r="X1841" s="4" t="s">
        <v>97</v>
      </c>
      <c r="Y1841" s="4">
        <v>161</v>
      </c>
      <c r="Z1841" s="4">
        <v>230.23000000000002</v>
      </c>
    </row>
    <row r="1842" spans="16:26" ht="18" customHeight="1" x14ac:dyDescent="0.3">
      <c r="P1842" s="4" t="s">
        <v>98</v>
      </c>
      <c r="Q1842" s="4">
        <v>2022</v>
      </c>
      <c r="R1842" s="4" t="s">
        <v>12</v>
      </c>
      <c r="S1842" s="4" t="s">
        <v>104</v>
      </c>
      <c r="T1842" s="4" t="s">
        <v>93</v>
      </c>
      <c r="U1842" s="4" t="s">
        <v>94</v>
      </c>
      <c r="V1842" s="4" t="s">
        <v>95</v>
      </c>
      <c r="W1842" s="4" t="s">
        <v>96</v>
      </c>
      <c r="X1842" s="4" t="s">
        <v>97</v>
      </c>
      <c r="Y1842" s="4">
        <v>203</v>
      </c>
      <c r="Z1842" s="4">
        <v>290.28999999999996</v>
      </c>
    </row>
    <row r="1843" spans="16:26" ht="18" customHeight="1" x14ac:dyDescent="0.3">
      <c r="P1843" s="4" t="s">
        <v>91</v>
      </c>
      <c r="Q1843" s="4">
        <v>2022</v>
      </c>
      <c r="R1843" s="4" t="s">
        <v>42</v>
      </c>
      <c r="S1843" s="4" t="s">
        <v>104</v>
      </c>
      <c r="T1843" s="4" t="s">
        <v>93</v>
      </c>
      <c r="U1843" s="4" t="s">
        <v>94</v>
      </c>
      <c r="V1843" s="4" t="s">
        <v>95</v>
      </c>
      <c r="W1843" s="4" t="s">
        <v>96</v>
      </c>
      <c r="X1843" s="4" t="s">
        <v>99</v>
      </c>
      <c r="Y1843" s="4">
        <v>218</v>
      </c>
      <c r="Z1843" s="4">
        <v>311.74</v>
      </c>
    </row>
    <row r="1844" spans="16:26" ht="18" customHeight="1" x14ac:dyDescent="0.3">
      <c r="P1844" s="4" t="s">
        <v>98</v>
      </c>
      <c r="Q1844" s="4">
        <v>2022</v>
      </c>
      <c r="R1844" s="4" t="s">
        <v>42</v>
      </c>
      <c r="S1844" s="4" t="s">
        <v>104</v>
      </c>
      <c r="T1844" s="4" t="s">
        <v>93</v>
      </c>
      <c r="U1844" s="4" t="s">
        <v>94</v>
      </c>
      <c r="V1844" s="4" t="s">
        <v>95</v>
      </c>
      <c r="W1844" s="4" t="s">
        <v>96</v>
      </c>
      <c r="X1844" s="4" t="s">
        <v>99</v>
      </c>
      <c r="Y1844" s="4">
        <v>212</v>
      </c>
      <c r="Z1844" s="4">
        <v>303.15999999999997</v>
      </c>
    </row>
    <row r="1845" spans="16:26" ht="18" customHeight="1" x14ac:dyDescent="0.3">
      <c r="P1845" s="4" t="s">
        <v>100</v>
      </c>
      <c r="Q1845" s="4">
        <v>2022</v>
      </c>
      <c r="R1845" s="4" t="s">
        <v>42</v>
      </c>
      <c r="S1845" s="4" t="s">
        <v>104</v>
      </c>
      <c r="T1845" s="4" t="s">
        <v>93</v>
      </c>
      <c r="U1845" s="4" t="s">
        <v>94</v>
      </c>
      <c r="V1845" s="4" t="s">
        <v>95</v>
      </c>
      <c r="W1845" s="4" t="s">
        <v>96</v>
      </c>
      <c r="X1845" s="4" t="s">
        <v>99</v>
      </c>
      <c r="Y1845" s="4">
        <v>206</v>
      </c>
      <c r="Z1845" s="4">
        <v>294.58</v>
      </c>
    </row>
    <row r="1846" spans="16:26" ht="18" customHeight="1" x14ac:dyDescent="0.3">
      <c r="P1846" s="4" t="s">
        <v>91</v>
      </c>
      <c r="Q1846" s="4">
        <v>2022</v>
      </c>
      <c r="R1846" s="4" t="s">
        <v>42</v>
      </c>
      <c r="S1846" s="4" t="s">
        <v>104</v>
      </c>
      <c r="T1846" s="4" t="s">
        <v>93</v>
      </c>
      <c r="U1846" s="4" t="s">
        <v>94</v>
      </c>
      <c r="V1846" s="4" t="s">
        <v>95</v>
      </c>
      <c r="W1846" s="4" t="s">
        <v>96</v>
      </c>
      <c r="X1846" s="4" t="s">
        <v>97</v>
      </c>
      <c r="Y1846" s="4">
        <v>212</v>
      </c>
      <c r="Z1846" s="4">
        <v>303.15999999999997</v>
      </c>
    </row>
    <row r="1847" spans="16:26" ht="18" customHeight="1" x14ac:dyDescent="0.3">
      <c r="P1847" s="4" t="s">
        <v>100</v>
      </c>
      <c r="Q1847" s="4">
        <v>2022</v>
      </c>
      <c r="R1847" s="4" t="s">
        <v>42</v>
      </c>
      <c r="S1847" s="4" t="s">
        <v>104</v>
      </c>
      <c r="T1847" s="4" t="s">
        <v>93</v>
      </c>
      <c r="U1847" s="4" t="s">
        <v>94</v>
      </c>
      <c r="V1847" s="4" t="s">
        <v>95</v>
      </c>
      <c r="W1847" s="4" t="s">
        <v>96</v>
      </c>
      <c r="X1847" s="4" t="s">
        <v>97</v>
      </c>
      <c r="Y1847" s="4">
        <v>260</v>
      </c>
      <c r="Z1847" s="4">
        <v>371.8</v>
      </c>
    </row>
    <row r="1848" spans="16:26" ht="18" customHeight="1" x14ac:dyDescent="0.3">
      <c r="P1848" s="4" t="s">
        <v>91</v>
      </c>
      <c r="Q1848" s="4">
        <v>2022</v>
      </c>
      <c r="R1848" s="4" t="s">
        <v>42</v>
      </c>
      <c r="S1848" s="4" t="s">
        <v>104</v>
      </c>
      <c r="T1848" s="4" t="s">
        <v>93</v>
      </c>
      <c r="U1848" s="4" t="s">
        <v>94</v>
      </c>
      <c r="V1848" s="4" t="s">
        <v>95</v>
      </c>
      <c r="W1848" s="4" t="s">
        <v>96</v>
      </c>
      <c r="X1848" s="4" t="s">
        <v>97</v>
      </c>
      <c r="Y1848" s="4">
        <v>214</v>
      </c>
      <c r="Z1848" s="4">
        <v>306.02</v>
      </c>
    </row>
    <row r="1849" spans="16:26" ht="18" customHeight="1" x14ac:dyDescent="0.3">
      <c r="P1849" s="4" t="s">
        <v>91</v>
      </c>
      <c r="Q1849" s="4">
        <v>2022</v>
      </c>
      <c r="R1849" s="4" t="s">
        <v>42</v>
      </c>
      <c r="S1849" s="4" t="s">
        <v>104</v>
      </c>
      <c r="T1849" s="4" t="s">
        <v>93</v>
      </c>
      <c r="U1849" s="4" t="s">
        <v>94</v>
      </c>
      <c r="V1849" s="4" t="s">
        <v>95</v>
      </c>
      <c r="W1849" s="4" t="s">
        <v>96</v>
      </c>
      <c r="X1849" s="4" t="s">
        <v>97</v>
      </c>
      <c r="Y1849" s="4">
        <v>208</v>
      </c>
      <c r="Z1849" s="4">
        <v>297.44</v>
      </c>
    </row>
    <row r="1850" spans="16:26" ht="18" customHeight="1" x14ac:dyDescent="0.3">
      <c r="P1850" s="4" t="s">
        <v>98</v>
      </c>
      <c r="Q1850" s="4">
        <v>2022</v>
      </c>
      <c r="R1850" s="4" t="s">
        <v>42</v>
      </c>
      <c r="S1850" s="4" t="s">
        <v>104</v>
      </c>
      <c r="T1850" s="4" t="s">
        <v>93</v>
      </c>
      <c r="U1850" s="4" t="s">
        <v>94</v>
      </c>
      <c r="V1850" s="4" t="s">
        <v>95</v>
      </c>
      <c r="W1850" s="4" t="s">
        <v>96</v>
      </c>
      <c r="X1850" s="4" t="s">
        <v>97</v>
      </c>
      <c r="Y1850" s="4">
        <v>214</v>
      </c>
      <c r="Z1850" s="4">
        <v>526.24</v>
      </c>
    </row>
    <row r="1851" spans="16:26" ht="18" customHeight="1" x14ac:dyDescent="0.3">
      <c r="P1851" s="4" t="s">
        <v>98</v>
      </c>
      <c r="Q1851" s="4">
        <v>2022</v>
      </c>
      <c r="R1851" s="4" t="s">
        <v>42</v>
      </c>
      <c r="S1851" s="4" t="s">
        <v>104</v>
      </c>
      <c r="T1851" s="4" t="s">
        <v>93</v>
      </c>
      <c r="U1851" s="4" t="s">
        <v>94</v>
      </c>
      <c r="V1851" s="4" t="s">
        <v>95</v>
      </c>
      <c r="W1851" s="4" t="s">
        <v>96</v>
      </c>
      <c r="X1851" s="4" t="s">
        <v>97</v>
      </c>
      <c r="Y1851" s="4">
        <v>256</v>
      </c>
      <c r="Z1851" s="4">
        <v>526.24</v>
      </c>
    </row>
    <row r="1852" spans="16:26" ht="18" customHeight="1" x14ac:dyDescent="0.3">
      <c r="P1852" s="4" t="s">
        <v>91</v>
      </c>
      <c r="Q1852" s="4">
        <v>2022</v>
      </c>
      <c r="R1852" s="4" t="s">
        <v>42</v>
      </c>
      <c r="S1852" s="4" t="s">
        <v>104</v>
      </c>
      <c r="T1852" s="4" t="s">
        <v>93</v>
      </c>
      <c r="U1852" s="4" t="s">
        <v>94</v>
      </c>
      <c r="V1852" s="4" t="s">
        <v>95</v>
      </c>
      <c r="W1852" s="4" t="s">
        <v>96</v>
      </c>
      <c r="X1852" s="4" t="s">
        <v>97</v>
      </c>
      <c r="Y1852" s="4">
        <v>1009</v>
      </c>
      <c r="Z1852" s="4">
        <v>1442.87</v>
      </c>
    </row>
    <row r="1853" spans="16:26" ht="18" customHeight="1" x14ac:dyDescent="0.3">
      <c r="P1853" s="4" t="s">
        <v>98</v>
      </c>
      <c r="Q1853" s="4">
        <v>2022</v>
      </c>
      <c r="R1853" s="4" t="s">
        <v>42</v>
      </c>
      <c r="S1853" s="4" t="s">
        <v>104</v>
      </c>
      <c r="T1853" s="4" t="s">
        <v>93</v>
      </c>
      <c r="U1853" s="4" t="s">
        <v>94</v>
      </c>
      <c r="V1853" s="4" t="s">
        <v>95</v>
      </c>
      <c r="W1853" s="4" t="s">
        <v>96</v>
      </c>
      <c r="X1853" s="4" t="s">
        <v>97</v>
      </c>
      <c r="Y1853" s="4">
        <v>258</v>
      </c>
      <c r="Z1853" s="4">
        <v>368.94</v>
      </c>
    </row>
    <row r="1854" spans="16:26" ht="18" customHeight="1" x14ac:dyDescent="0.3">
      <c r="P1854" s="4" t="s">
        <v>91</v>
      </c>
      <c r="Q1854" s="4">
        <v>2022</v>
      </c>
      <c r="R1854" s="4" t="s">
        <v>42</v>
      </c>
      <c r="S1854" s="4" t="s">
        <v>104</v>
      </c>
      <c r="T1854" s="4" t="s">
        <v>93</v>
      </c>
      <c r="U1854" s="4" t="s">
        <v>94</v>
      </c>
      <c r="V1854" s="4" t="s">
        <v>95</v>
      </c>
      <c r="W1854" s="4" t="s">
        <v>96</v>
      </c>
      <c r="X1854" s="4" t="s">
        <v>97</v>
      </c>
      <c r="Y1854" s="4">
        <v>213</v>
      </c>
      <c r="Z1854" s="4">
        <v>304.59000000000003</v>
      </c>
    </row>
    <row r="1855" spans="16:26" ht="18" customHeight="1" x14ac:dyDescent="0.3">
      <c r="P1855" s="4" t="s">
        <v>101</v>
      </c>
      <c r="Q1855" s="4">
        <v>2022</v>
      </c>
      <c r="R1855" s="4" t="s">
        <v>42</v>
      </c>
      <c r="S1855" s="4" t="s">
        <v>104</v>
      </c>
      <c r="T1855" s="4" t="s">
        <v>93</v>
      </c>
      <c r="U1855" s="4" t="s">
        <v>94</v>
      </c>
      <c r="V1855" s="4" t="s">
        <v>95</v>
      </c>
      <c r="W1855" s="4" t="s">
        <v>96</v>
      </c>
      <c r="X1855" s="4" t="s">
        <v>97</v>
      </c>
      <c r="Y1855" s="4">
        <v>261</v>
      </c>
      <c r="Z1855" s="4">
        <v>373.23</v>
      </c>
    </row>
    <row r="1856" spans="16:26" ht="18" customHeight="1" x14ac:dyDescent="0.3">
      <c r="P1856" s="4" t="s">
        <v>98</v>
      </c>
      <c r="Q1856" s="4">
        <v>2022</v>
      </c>
      <c r="R1856" s="4" t="s">
        <v>42</v>
      </c>
      <c r="S1856" s="4" t="s">
        <v>104</v>
      </c>
      <c r="T1856" s="4" t="s">
        <v>93</v>
      </c>
      <c r="U1856" s="4" t="s">
        <v>94</v>
      </c>
      <c r="V1856" s="4" t="s">
        <v>95</v>
      </c>
      <c r="W1856" s="4" t="s">
        <v>96</v>
      </c>
      <c r="X1856" s="4" t="s">
        <v>97</v>
      </c>
      <c r="Y1856" s="4">
        <v>217</v>
      </c>
      <c r="Z1856" s="4">
        <v>310.31</v>
      </c>
    </row>
    <row r="1857" spans="16:26" ht="18" customHeight="1" x14ac:dyDescent="0.3">
      <c r="P1857" s="4" t="s">
        <v>91</v>
      </c>
      <c r="Q1857" s="4">
        <v>2022</v>
      </c>
      <c r="R1857" s="4" t="s">
        <v>42</v>
      </c>
      <c r="S1857" s="4" t="s">
        <v>104</v>
      </c>
      <c r="T1857" s="4" t="s">
        <v>93</v>
      </c>
      <c r="U1857" s="4" t="s">
        <v>94</v>
      </c>
      <c r="V1857" s="4" t="s">
        <v>95</v>
      </c>
      <c r="W1857" s="4" t="s">
        <v>96</v>
      </c>
      <c r="X1857" s="4" t="s">
        <v>97</v>
      </c>
      <c r="Y1857" s="4">
        <v>211</v>
      </c>
      <c r="Z1857" s="4">
        <v>301.73</v>
      </c>
    </row>
    <row r="1858" spans="16:26" ht="18" customHeight="1" x14ac:dyDescent="0.3">
      <c r="P1858" s="4" t="s">
        <v>91</v>
      </c>
      <c r="Q1858" s="4">
        <v>2022</v>
      </c>
      <c r="R1858" s="4" t="s">
        <v>42</v>
      </c>
      <c r="S1858" s="4" t="s">
        <v>104</v>
      </c>
      <c r="T1858" s="4" t="s">
        <v>93</v>
      </c>
      <c r="U1858" s="4" t="s">
        <v>94</v>
      </c>
      <c r="V1858" s="4" t="s">
        <v>95</v>
      </c>
      <c r="W1858" s="4" t="s">
        <v>96</v>
      </c>
      <c r="X1858" s="4" t="s">
        <v>97</v>
      </c>
      <c r="Y1858" s="4">
        <v>205</v>
      </c>
      <c r="Z1858" s="4">
        <v>293.14999999999998</v>
      </c>
    </row>
    <row r="1859" spans="16:26" ht="18" customHeight="1" x14ac:dyDescent="0.3">
      <c r="P1859" s="4" t="s">
        <v>91</v>
      </c>
      <c r="Q1859" s="4">
        <v>2022</v>
      </c>
      <c r="R1859" s="4" t="s">
        <v>42</v>
      </c>
      <c r="S1859" s="4" t="s">
        <v>104</v>
      </c>
      <c r="T1859" s="4" t="s">
        <v>93</v>
      </c>
      <c r="U1859" s="4" t="s">
        <v>94</v>
      </c>
      <c r="V1859" s="4" t="s">
        <v>95</v>
      </c>
      <c r="W1859" s="4" t="s">
        <v>96</v>
      </c>
      <c r="X1859" s="4" t="s">
        <v>97</v>
      </c>
      <c r="Y1859" s="4">
        <v>790</v>
      </c>
      <c r="Z1859" s="4">
        <v>1129.7</v>
      </c>
    </row>
    <row r="1860" spans="16:26" ht="18" customHeight="1" x14ac:dyDescent="0.3">
      <c r="P1860" s="4" t="s">
        <v>98</v>
      </c>
      <c r="Q1860" s="4">
        <v>2022</v>
      </c>
      <c r="R1860" s="4" t="s">
        <v>42</v>
      </c>
      <c r="S1860" s="4" t="s">
        <v>104</v>
      </c>
      <c r="T1860" s="4" t="s">
        <v>93</v>
      </c>
      <c r="U1860" s="4" t="s">
        <v>94</v>
      </c>
      <c r="V1860" s="4" t="s">
        <v>95</v>
      </c>
      <c r="W1860" s="4" t="s">
        <v>96</v>
      </c>
      <c r="X1860" s="4" t="s">
        <v>97</v>
      </c>
      <c r="Y1860" s="4">
        <v>823</v>
      </c>
      <c r="Z1860" s="4">
        <v>1176.8899999999999</v>
      </c>
    </row>
    <row r="1861" spans="16:26" ht="18" customHeight="1" x14ac:dyDescent="0.3">
      <c r="P1861" s="4" t="s">
        <v>91</v>
      </c>
      <c r="Q1861" s="4">
        <v>2022</v>
      </c>
      <c r="R1861" s="4" t="s">
        <v>42</v>
      </c>
      <c r="S1861" s="4" t="s">
        <v>104</v>
      </c>
      <c r="T1861" s="4" t="s">
        <v>93</v>
      </c>
      <c r="U1861" s="4" t="s">
        <v>94</v>
      </c>
      <c r="V1861" s="4" t="s">
        <v>95</v>
      </c>
      <c r="W1861" s="4" t="s">
        <v>96</v>
      </c>
      <c r="X1861" s="4" t="s">
        <v>99</v>
      </c>
      <c r="Y1861" s="4">
        <v>215</v>
      </c>
      <c r="Z1861" s="4">
        <v>307.45</v>
      </c>
    </row>
    <row r="1862" spans="16:26" ht="18" customHeight="1" x14ac:dyDescent="0.3">
      <c r="P1862" s="4" t="s">
        <v>100</v>
      </c>
      <c r="Q1862" s="4">
        <v>2022</v>
      </c>
      <c r="R1862" s="4" t="s">
        <v>42</v>
      </c>
      <c r="S1862" s="4" t="s">
        <v>104</v>
      </c>
      <c r="T1862" s="4" t="s">
        <v>93</v>
      </c>
      <c r="U1862" s="4" t="s">
        <v>94</v>
      </c>
      <c r="V1862" s="4" t="s">
        <v>95</v>
      </c>
      <c r="W1862" s="4" t="s">
        <v>96</v>
      </c>
      <c r="X1862" s="4" t="s">
        <v>99</v>
      </c>
      <c r="Y1862" s="4">
        <v>209</v>
      </c>
      <c r="Z1862" s="4">
        <v>298.87</v>
      </c>
    </row>
    <row r="1863" spans="16:26" ht="18" customHeight="1" x14ac:dyDescent="0.3">
      <c r="P1863" s="4" t="s">
        <v>91</v>
      </c>
      <c r="Q1863" s="4">
        <v>2022</v>
      </c>
      <c r="R1863" s="4" t="s">
        <v>42</v>
      </c>
      <c r="S1863" s="4" t="s">
        <v>104</v>
      </c>
      <c r="T1863" s="4" t="s">
        <v>93</v>
      </c>
      <c r="U1863" s="4" t="s">
        <v>94</v>
      </c>
      <c r="V1863" s="4" t="s">
        <v>95</v>
      </c>
      <c r="W1863" s="4" t="s">
        <v>96</v>
      </c>
      <c r="X1863" s="4" t="s">
        <v>99</v>
      </c>
      <c r="Y1863" s="4">
        <v>203</v>
      </c>
      <c r="Z1863" s="4">
        <v>290.28999999999996</v>
      </c>
    </row>
    <row r="1864" spans="16:26" ht="18" customHeight="1" x14ac:dyDescent="0.3">
      <c r="P1864" s="4" t="s">
        <v>100</v>
      </c>
      <c r="Q1864" s="4">
        <v>2022</v>
      </c>
      <c r="R1864" s="4" t="s">
        <v>42</v>
      </c>
      <c r="S1864" s="4" t="s">
        <v>104</v>
      </c>
      <c r="T1864" s="4" t="s">
        <v>93</v>
      </c>
      <c r="U1864" s="4" t="s">
        <v>94</v>
      </c>
      <c r="V1864" s="4" t="s">
        <v>95</v>
      </c>
      <c r="W1864" s="4" t="s">
        <v>96</v>
      </c>
      <c r="X1864" s="4" t="s">
        <v>97</v>
      </c>
      <c r="Y1864" s="4">
        <v>257</v>
      </c>
      <c r="Z1864" s="4">
        <v>367.51</v>
      </c>
    </row>
    <row r="1865" spans="16:26" ht="18" customHeight="1" x14ac:dyDescent="0.3">
      <c r="P1865" s="4" t="s">
        <v>98</v>
      </c>
      <c r="Q1865" s="4">
        <v>2022</v>
      </c>
      <c r="R1865" s="4" t="s">
        <v>43</v>
      </c>
      <c r="S1865" s="4" t="s">
        <v>104</v>
      </c>
      <c r="T1865" s="4" t="s">
        <v>93</v>
      </c>
      <c r="U1865" s="4" t="s">
        <v>94</v>
      </c>
      <c r="V1865" s="4" t="s">
        <v>95</v>
      </c>
      <c r="W1865" s="4" t="s">
        <v>96</v>
      </c>
      <c r="X1865" s="4" t="s">
        <v>99</v>
      </c>
      <c r="Y1865" s="4">
        <v>230</v>
      </c>
      <c r="Z1865" s="4">
        <v>328.9</v>
      </c>
    </row>
    <row r="1866" spans="16:26" ht="18" customHeight="1" x14ac:dyDescent="0.3">
      <c r="P1866" s="4" t="s">
        <v>91</v>
      </c>
      <c r="Q1866" s="4">
        <v>2022</v>
      </c>
      <c r="R1866" s="4" t="s">
        <v>43</v>
      </c>
      <c r="S1866" s="4" t="s">
        <v>104</v>
      </c>
      <c r="T1866" s="4" t="s">
        <v>93</v>
      </c>
      <c r="U1866" s="4" t="s">
        <v>94</v>
      </c>
      <c r="V1866" s="4" t="s">
        <v>95</v>
      </c>
      <c r="W1866" s="4" t="s">
        <v>96</v>
      </c>
      <c r="X1866" s="4" t="s">
        <v>99</v>
      </c>
      <c r="Y1866" s="4">
        <v>224</v>
      </c>
      <c r="Z1866" s="4">
        <v>320.32</v>
      </c>
    </row>
    <row r="1867" spans="16:26" ht="18" customHeight="1" x14ac:dyDescent="0.3">
      <c r="P1867" s="4" t="s">
        <v>102</v>
      </c>
      <c r="Q1867" s="4">
        <v>2022</v>
      </c>
      <c r="R1867" s="4" t="s">
        <v>43</v>
      </c>
      <c r="S1867" s="4" t="s">
        <v>104</v>
      </c>
      <c r="T1867" s="4" t="s">
        <v>93</v>
      </c>
      <c r="U1867" s="4" t="s">
        <v>94</v>
      </c>
      <c r="V1867" s="4" t="s">
        <v>95</v>
      </c>
      <c r="W1867" s="4" t="s">
        <v>96</v>
      </c>
      <c r="X1867" s="4" t="s">
        <v>97</v>
      </c>
      <c r="Y1867" s="4">
        <v>218</v>
      </c>
      <c r="Z1867" s="4">
        <v>311.74</v>
      </c>
    </row>
    <row r="1868" spans="16:26" ht="18" customHeight="1" x14ac:dyDescent="0.3">
      <c r="P1868" s="4" t="s">
        <v>101</v>
      </c>
      <c r="Q1868" s="4">
        <v>2022</v>
      </c>
      <c r="R1868" s="4" t="s">
        <v>43</v>
      </c>
      <c r="S1868" s="4" t="s">
        <v>104</v>
      </c>
      <c r="T1868" s="4" t="s">
        <v>93</v>
      </c>
      <c r="U1868" s="4" t="s">
        <v>94</v>
      </c>
      <c r="V1868" s="4" t="s">
        <v>95</v>
      </c>
      <c r="W1868" s="4" t="s">
        <v>96</v>
      </c>
      <c r="X1868" s="4" t="s">
        <v>97</v>
      </c>
      <c r="Y1868" s="4">
        <v>266</v>
      </c>
      <c r="Z1868" s="4">
        <v>380.38</v>
      </c>
    </row>
    <row r="1869" spans="16:26" ht="18" customHeight="1" x14ac:dyDescent="0.3">
      <c r="P1869" s="4" t="s">
        <v>98</v>
      </c>
      <c r="Q1869" s="4">
        <v>2022</v>
      </c>
      <c r="R1869" s="4" t="s">
        <v>43</v>
      </c>
      <c r="S1869" s="4" t="s">
        <v>104</v>
      </c>
      <c r="T1869" s="4" t="s">
        <v>93</v>
      </c>
      <c r="U1869" s="4" t="s">
        <v>94</v>
      </c>
      <c r="V1869" s="4" t="s">
        <v>95</v>
      </c>
      <c r="W1869" s="4" t="s">
        <v>96</v>
      </c>
      <c r="X1869" s="4" t="s">
        <v>97</v>
      </c>
      <c r="Y1869" s="4">
        <v>232</v>
      </c>
      <c r="Z1869" s="4">
        <v>331.76</v>
      </c>
    </row>
    <row r="1870" spans="16:26" ht="18" customHeight="1" x14ac:dyDescent="0.3">
      <c r="P1870" s="4" t="s">
        <v>98</v>
      </c>
      <c r="Q1870" s="4">
        <v>2022</v>
      </c>
      <c r="R1870" s="4" t="s">
        <v>43</v>
      </c>
      <c r="S1870" s="4" t="s">
        <v>104</v>
      </c>
      <c r="T1870" s="4" t="s">
        <v>93</v>
      </c>
      <c r="U1870" s="4" t="s">
        <v>94</v>
      </c>
      <c r="V1870" s="4" t="s">
        <v>95</v>
      </c>
      <c r="W1870" s="4" t="s">
        <v>96</v>
      </c>
      <c r="X1870" s="4" t="s">
        <v>97</v>
      </c>
      <c r="Y1870" s="4">
        <v>226</v>
      </c>
      <c r="Z1870" s="4">
        <v>323.18</v>
      </c>
    </row>
    <row r="1871" spans="16:26" ht="18" customHeight="1" x14ac:dyDescent="0.3">
      <c r="P1871" s="4" t="s">
        <v>98</v>
      </c>
      <c r="Q1871" s="4">
        <v>2022</v>
      </c>
      <c r="R1871" s="4" t="s">
        <v>43</v>
      </c>
      <c r="S1871" s="4" t="s">
        <v>104</v>
      </c>
      <c r="T1871" s="4" t="s">
        <v>93</v>
      </c>
      <c r="U1871" s="4" t="s">
        <v>94</v>
      </c>
      <c r="V1871" s="4" t="s">
        <v>95</v>
      </c>
      <c r="W1871" s="4" t="s">
        <v>96</v>
      </c>
      <c r="X1871" s="4" t="s">
        <v>97</v>
      </c>
      <c r="Y1871" s="4">
        <v>220</v>
      </c>
      <c r="Z1871" s="4">
        <v>314.60000000000002</v>
      </c>
    </row>
    <row r="1872" spans="16:26" ht="18" customHeight="1" x14ac:dyDescent="0.3">
      <c r="P1872" s="4" t="s">
        <v>91</v>
      </c>
      <c r="Q1872" s="4">
        <v>2022</v>
      </c>
      <c r="R1872" s="4" t="s">
        <v>43</v>
      </c>
      <c r="S1872" s="4" t="s">
        <v>104</v>
      </c>
      <c r="T1872" s="4" t="s">
        <v>93</v>
      </c>
      <c r="U1872" s="4" t="s">
        <v>94</v>
      </c>
      <c r="V1872" s="4" t="s">
        <v>95</v>
      </c>
      <c r="W1872" s="4" t="s">
        <v>96</v>
      </c>
      <c r="X1872" s="4" t="s">
        <v>97</v>
      </c>
      <c r="Y1872" s="4">
        <v>262</v>
      </c>
      <c r="Z1872" s="4">
        <v>526.24</v>
      </c>
    </row>
    <row r="1873" spans="16:26" ht="18" customHeight="1" x14ac:dyDescent="0.3">
      <c r="P1873" s="4" t="s">
        <v>91</v>
      </c>
      <c r="Q1873" s="4">
        <v>2022</v>
      </c>
      <c r="R1873" s="4" t="s">
        <v>43</v>
      </c>
      <c r="S1873" s="4" t="s">
        <v>104</v>
      </c>
      <c r="T1873" s="4" t="s">
        <v>93</v>
      </c>
      <c r="U1873" s="4" t="s">
        <v>94</v>
      </c>
      <c r="V1873" s="4" t="s">
        <v>95</v>
      </c>
      <c r="W1873" s="4" t="s">
        <v>96</v>
      </c>
      <c r="X1873" s="4" t="s">
        <v>97</v>
      </c>
      <c r="Y1873" s="4">
        <v>1008</v>
      </c>
      <c r="Z1873" s="4">
        <v>1441.44</v>
      </c>
    </row>
    <row r="1874" spans="16:26" ht="18" customHeight="1" x14ac:dyDescent="0.3">
      <c r="P1874" s="4" t="s">
        <v>98</v>
      </c>
      <c r="Q1874" s="4">
        <v>2022</v>
      </c>
      <c r="R1874" s="4" t="s">
        <v>43</v>
      </c>
      <c r="S1874" s="4" t="s">
        <v>104</v>
      </c>
      <c r="T1874" s="4" t="s">
        <v>93</v>
      </c>
      <c r="U1874" s="4" t="s">
        <v>94</v>
      </c>
      <c r="V1874" s="4" t="s">
        <v>95</v>
      </c>
      <c r="W1874" s="4" t="s">
        <v>96</v>
      </c>
      <c r="X1874" s="4" t="s">
        <v>97</v>
      </c>
      <c r="Y1874" s="4">
        <v>1041</v>
      </c>
      <c r="Z1874" s="4">
        <v>1488.63</v>
      </c>
    </row>
    <row r="1875" spans="16:26" ht="18" customHeight="1" x14ac:dyDescent="0.3">
      <c r="P1875" s="4" t="s">
        <v>98</v>
      </c>
      <c r="Q1875" s="4">
        <v>2022</v>
      </c>
      <c r="R1875" s="4" t="s">
        <v>43</v>
      </c>
      <c r="S1875" s="4" t="s">
        <v>104</v>
      </c>
      <c r="T1875" s="4" t="s">
        <v>93</v>
      </c>
      <c r="U1875" s="4" t="s">
        <v>94</v>
      </c>
      <c r="V1875" s="4" t="s">
        <v>95</v>
      </c>
      <c r="W1875" s="4" t="s">
        <v>96</v>
      </c>
      <c r="X1875" s="4" t="s">
        <v>97</v>
      </c>
      <c r="Y1875" s="4">
        <v>219</v>
      </c>
      <c r="Z1875" s="4">
        <v>313.17</v>
      </c>
    </row>
    <row r="1876" spans="16:26" ht="18" customHeight="1" x14ac:dyDescent="0.3">
      <c r="P1876" s="4" t="s">
        <v>102</v>
      </c>
      <c r="Q1876" s="4">
        <v>2022</v>
      </c>
      <c r="R1876" s="4" t="s">
        <v>43</v>
      </c>
      <c r="S1876" s="4" t="s">
        <v>104</v>
      </c>
      <c r="T1876" s="4" t="s">
        <v>93</v>
      </c>
      <c r="U1876" s="4" t="s">
        <v>94</v>
      </c>
      <c r="V1876" s="4" t="s">
        <v>95</v>
      </c>
      <c r="W1876" s="4" t="s">
        <v>96</v>
      </c>
      <c r="X1876" s="4" t="s">
        <v>97</v>
      </c>
      <c r="Y1876" s="4">
        <v>229</v>
      </c>
      <c r="Z1876" s="4">
        <v>327.47000000000003</v>
      </c>
    </row>
    <row r="1877" spans="16:26" ht="18" customHeight="1" x14ac:dyDescent="0.3">
      <c r="P1877" s="4" t="s">
        <v>91</v>
      </c>
      <c r="Q1877" s="4">
        <v>2022</v>
      </c>
      <c r="R1877" s="4" t="s">
        <v>43</v>
      </c>
      <c r="S1877" s="4" t="s">
        <v>104</v>
      </c>
      <c r="T1877" s="4" t="s">
        <v>93</v>
      </c>
      <c r="U1877" s="4" t="s">
        <v>94</v>
      </c>
      <c r="V1877" s="4" t="s">
        <v>95</v>
      </c>
      <c r="W1877" s="4" t="s">
        <v>96</v>
      </c>
      <c r="X1877" s="4" t="s">
        <v>97</v>
      </c>
      <c r="Y1877" s="4">
        <v>223</v>
      </c>
      <c r="Z1877" s="4">
        <v>318.89</v>
      </c>
    </row>
    <row r="1878" spans="16:26" ht="18" customHeight="1" x14ac:dyDescent="0.3">
      <c r="P1878" s="4" t="s">
        <v>98</v>
      </c>
      <c r="Q1878" s="4">
        <v>2022</v>
      </c>
      <c r="R1878" s="4" t="s">
        <v>43</v>
      </c>
      <c r="S1878" s="4" t="s">
        <v>104</v>
      </c>
      <c r="T1878" s="4" t="s">
        <v>93</v>
      </c>
      <c r="U1878" s="4" t="s">
        <v>94</v>
      </c>
      <c r="V1878" s="4" t="s">
        <v>95</v>
      </c>
      <c r="W1878" s="4" t="s">
        <v>96</v>
      </c>
      <c r="X1878" s="4" t="s">
        <v>97</v>
      </c>
      <c r="Y1878" s="4">
        <v>789</v>
      </c>
      <c r="Z1878" s="4">
        <v>1128.27</v>
      </c>
    </row>
    <row r="1879" spans="16:26" ht="18" customHeight="1" x14ac:dyDescent="0.3">
      <c r="P1879" s="4" t="s">
        <v>98</v>
      </c>
      <c r="Q1879" s="4">
        <v>2022</v>
      </c>
      <c r="R1879" s="4" t="s">
        <v>43</v>
      </c>
      <c r="S1879" s="4" t="s">
        <v>104</v>
      </c>
      <c r="T1879" s="4" t="s">
        <v>93</v>
      </c>
      <c r="U1879" s="4" t="s">
        <v>94</v>
      </c>
      <c r="V1879" s="4" t="s">
        <v>95</v>
      </c>
      <c r="W1879" s="4" t="s">
        <v>96</v>
      </c>
      <c r="X1879" s="4" t="s">
        <v>97</v>
      </c>
      <c r="Y1879" s="4">
        <v>822</v>
      </c>
      <c r="Z1879" s="4">
        <v>1175.46</v>
      </c>
    </row>
    <row r="1880" spans="16:26" ht="18" customHeight="1" x14ac:dyDescent="0.3">
      <c r="P1880" s="4" t="s">
        <v>98</v>
      </c>
      <c r="Q1880" s="4">
        <v>2022</v>
      </c>
      <c r="R1880" s="4" t="s">
        <v>43</v>
      </c>
      <c r="S1880" s="4" t="s">
        <v>104</v>
      </c>
      <c r="T1880" s="4" t="s">
        <v>93</v>
      </c>
      <c r="U1880" s="4" t="s">
        <v>94</v>
      </c>
      <c r="V1880" s="4" t="s">
        <v>95</v>
      </c>
      <c r="W1880" s="4" t="s">
        <v>96</v>
      </c>
      <c r="X1880" s="4" t="s">
        <v>99</v>
      </c>
      <c r="Y1880" s="4">
        <v>233</v>
      </c>
      <c r="Z1880" s="4">
        <v>333.19</v>
      </c>
    </row>
    <row r="1881" spans="16:26" ht="18" customHeight="1" x14ac:dyDescent="0.3">
      <c r="P1881" s="4" t="s">
        <v>98</v>
      </c>
      <c r="Q1881" s="4">
        <v>2022</v>
      </c>
      <c r="R1881" s="4" t="s">
        <v>43</v>
      </c>
      <c r="S1881" s="4" t="s">
        <v>104</v>
      </c>
      <c r="T1881" s="4" t="s">
        <v>93</v>
      </c>
      <c r="U1881" s="4" t="s">
        <v>94</v>
      </c>
      <c r="V1881" s="4" t="s">
        <v>95</v>
      </c>
      <c r="W1881" s="4" t="s">
        <v>96</v>
      </c>
      <c r="X1881" s="4" t="s">
        <v>99</v>
      </c>
      <c r="Y1881" s="4">
        <v>227</v>
      </c>
      <c r="Z1881" s="4">
        <v>324.61</v>
      </c>
    </row>
    <row r="1882" spans="16:26" ht="18" customHeight="1" x14ac:dyDescent="0.3">
      <c r="P1882" s="4" t="s">
        <v>91</v>
      </c>
      <c r="Q1882" s="4">
        <v>2022</v>
      </c>
      <c r="R1882" s="4" t="s">
        <v>43</v>
      </c>
      <c r="S1882" s="4" t="s">
        <v>104</v>
      </c>
      <c r="T1882" s="4" t="s">
        <v>93</v>
      </c>
      <c r="U1882" s="4" t="s">
        <v>94</v>
      </c>
      <c r="V1882" s="4" t="s">
        <v>95</v>
      </c>
      <c r="W1882" s="4" t="s">
        <v>96</v>
      </c>
      <c r="X1882" s="4" t="s">
        <v>99</v>
      </c>
      <c r="Y1882" s="4">
        <v>221</v>
      </c>
      <c r="Z1882" s="4">
        <v>316.02999999999997</v>
      </c>
    </row>
    <row r="1883" spans="16:26" ht="18" customHeight="1" x14ac:dyDescent="0.3">
      <c r="P1883" s="4" t="s">
        <v>98</v>
      </c>
      <c r="Q1883" s="4">
        <v>2022</v>
      </c>
      <c r="R1883" s="4" t="s">
        <v>43</v>
      </c>
      <c r="S1883" s="4" t="s">
        <v>104</v>
      </c>
      <c r="T1883" s="4" t="s">
        <v>93</v>
      </c>
      <c r="U1883" s="4" t="s">
        <v>94</v>
      </c>
      <c r="V1883" s="4" t="s">
        <v>95</v>
      </c>
      <c r="W1883" s="4" t="s">
        <v>96</v>
      </c>
      <c r="X1883" s="4" t="s">
        <v>97</v>
      </c>
      <c r="Y1883" s="4">
        <v>215</v>
      </c>
      <c r="Z1883" s="4">
        <v>307.45</v>
      </c>
    </row>
    <row r="1884" spans="16:26" ht="18" customHeight="1" x14ac:dyDescent="0.3">
      <c r="P1884" s="4" t="s">
        <v>100</v>
      </c>
      <c r="Q1884" s="4">
        <v>2022</v>
      </c>
      <c r="R1884" s="4" t="s">
        <v>43</v>
      </c>
      <c r="S1884" s="4" t="s">
        <v>104</v>
      </c>
      <c r="T1884" s="4" t="s">
        <v>93</v>
      </c>
      <c r="U1884" s="4" t="s">
        <v>94</v>
      </c>
      <c r="V1884" s="4" t="s">
        <v>95</v>
      </c>
      <c r="W1884" s="4" t="s">
        <v>96</v>
      </c>
      <c r="X1884" s="4" t="s">
        <v>97</v>
      </c>
      <c r="Y1884" s="4">
        <v>263</v>
      </c>
      <c r="Z1884" s="4">
        <v>376.09000000000003</v>
      </c>
    </row>
    <row r="1885" spans="16:26" ht="18" customHeight="1" x14ac:dyDescent="0.3">
      <c r="P1885" s="4" t="s">
        <v>91</v>
      </c>
      <c r="Q1885" s="4">
        <v>2022</v>
      </c>
      <c r="R1885" s="4" t="s">
        <v>37</v>
      </c>
      <c r="S1885" s="4" t="s">
        <v>104</v>
      </c>
      <c r="T1885" s="4" t="s">
        <v>93</v>
      </c>
      <c r="U1885" s="4" t="s">
        <v>94</v>
      </c>
      <c r="V1885" s="4" t="s">
        <v>95</v>
      </c>
      <c r="W1885" s="4" t="s">
        <v>96</v>
      </c>
      <c r="X1885" s="4" t="s">
        <v>99</v>
      </c>
      <c r="Y1885" s="4">
        <v>134</v>
      </c>
      <c r="Z1885" s="4">
        <v>191.62</v>
      </c>
    </row>
    <row r="1886" spans="16:26" ht="18" customHeight="1" x14ac:dyDescent="0.3">
      <c r="P1886" s="4" t="s">
        <v>91</v>
      </c>
      <c r="Q1886" s="4">
        <v>2022</v>
      </c>
      <c r="R1886" s="4" t="s">
        <v>37</v>
      </c>
      <c r="S1886" s="4" t="s">
        <v>104</v>
      </c>
      <c r="T1886" s="4" t="s">
        <v>93</v>
      </c>
      <c r="U1886" s="4" t="s">
        <v>94</v>
      </c>
      <c r="V1886" s="4" t="s">
        <v>95</v>
      </c>
      <c r="W1886" s="4" t="s">
        <v>96</v>
      </c>
      <c r="X1886" s="4" t="s">
        <v>99</v>
      </c>
      <c r="Y1886" s="4">
        <v>128</v>
      </c>
      <c r="Z1886" s="4">
        <v>183.04</v>
      </c>
    </row>
    <row r="1887" spans="16:26" ht="18" customHeight="1" x14ac:dyDescent="0.3">
      <c r="P1887" s="4" t="s">
        <v>98</v>
      </c>
      <c r="Q1887" s="4">
        <v>2022</v>
      </c>
      <c r="R1887" s="4" t="s">
        <v>37</v>
      </c>
      <c r="S1887" s="4" t="s">
        <v>104</v>
      </c>
      <c r="T1887" s="4" t="s">
        <v>93</v>
      </c>
      <c r="U1887" s="4" t="s">
        <v>94</v>
      </c>
      <c r="V1887" s="4" t="s">
        <v>95</v>
      </c>
      <c r="W1887" s="4" t="s">
        <v>96</v>
      </c>
      <c r="X1887" s="4" t="s">
        <v>97</v>
      </c>
      <c r="Y1887" s="4">
        <v>230</v>
      </c>
      <c r="Z1887" s="4">
        <v>328.9</v>
      </c>
    </row>
    <row r="1888" spans="16:26" ht="18" customHeight="1" x14ac:dyDescent="0.3">
      <c r="P1888" s="4" t="s">
        <v>98</v>
      </c>
      <c r="Q1888" s="4">
        <v>2022</v>
      </c>
      <c r="R1888" s="4" t="s">
        <v>37</v>
      </c>
      <c r="S1888" s="4" t="s">
        <v>104</v>
      </c>
      <c r="T1888" s="4" t="s">
        <v>93</v>
      </c>
      <c r="U1888" s="4" t="s">
        <v>94</v>
      </c>
      <c r="V1888" s="4" t="s">
        <v>95</v>
      </c>
      <c r="W1888" s="4" t="s">
        <v>96</v>
      </c>
      <c r="X1888" s="4" t="s">
        <v>97</v>
      </c>
      <c r="Y1888" s="4">
        <v>136</v>
      </c>
      <c r="Z1888" s="4">
        <v>194.48</v>
      </c>
    </row>
    <row r="1889" spans="16:26" ht="18" customHeight="1" x14ac:dyDescent="0.3">
      <c r="P1889" s="4" t="s">
        <v>91</v>
      </c>
      <c r="Q1889" s="4">
        <v>2022</v>
      </c>
      <c r="R1889" s="4" t="s">
        <v>37</v>
      </c>
      <c r="S1889" s="4" t="s">
        <v>104</v>
      </c>
      <c r="T1889" s="4" t="s">
        <v>93</v>
      </c>
      <c r="U1889" s="4" t="s">
        <v>94</v>
      </c>
      <c r="V1889" s="4" t="s">
        <v>95</v>
      </c>
      <c r="W1889" s="4" t="s">
        <v>96</v>
      </c>
      <c r="X1889" s="4" t="s">
        <v>97</v>
      </c>
      <c r="Y1889" s="4">
        <v>130</v>
      </c>
      <c r="Z1889" s="4">
        <v>185.9</v>
      </c>
    </row>
    <row r="1890" spans="16:26" ht="18" customHeight="1" x14ac:dyDescent="0.3">
      <c r="P1890" s="4" t="s">
        <v>100</v>
      </c>
      <c r="Q1890" s="4">
        <v>2022</v>
      </c>
      <c r="R1890" s="4" t="s">
        <v>37</v>
      </c>
      <c r="S1890" s="4" t="s">
        <v>104</v>
      </c>
      <c r="T1890" s="4" t="s">
        <v>93</v>
      </c>
      <c r="U1890" s="4" t="s">
        <v>94</v>
      </c>
      <c r="V1890" s="4" t="s">
        <v>95</v>
      </c>
      <c r="W1890" s="4" t="s">
        <v>96</v>
      </c>
      <c r="X1890" s="4" t="s">
        <v>97</v>
      </c>
      <c r="Y1890" s="4">
        <v>370</v>
      </c>
      <c r="Z1890" s="4">
        <v>529.1</v>
      </c>
    </row>
    <row r="1891" spans="16:26" ht="18" customHeight="1" x14ac:dyDescent="0.3">
      <c r="P1891" s="4" t="s">
        <v>98</v>
      </c>
      <c r="Q1891" s="4">
        <v>2022</v>
      </c>
      <c r="R1891" s="4" t="s">
        <v>37</v>
      </c>
      <c r="S1891" s="4" t="s">
        <v>104</v>
      </c>
      <c r="T1891" s="4" t="s">
        <v>93</v>
      </c>
      <c r="U1891" s="4" t="s">
        <v>94</v>
      </c>
      <c r="V1891" s="4" t="s">
        <v>95</v>
      </c>
      <c r="W1891" s="4" t="s">
        <v>96</v>
      </c>
      <c r="X1891" s="4" t="s">
        <v>97</v>
      </c>
      <c r="Y1891" s="4">
        <v>184</v>
      </c>
      <c r="Z1891" s="4">
        <v>526.24</v>
      </c>
    </row>
    <row r="1892" spans="16:26" ht="18" customHeight="1" x14ac:dyDescent="0.3">
      <c r="P1892" s="4" t="s">
        <v>98</v>
      </c>
      <c r="Q1892" s="4">
        <v>2022</v>
      </c>
      <c r="R1892" s="4" t="s">
        <v>37</v>
      </c>
      <c r="S1892" s="4" t="s">
        <v>104</v>
      </c>
      <c r="T1892" s="4" t="s">
        <v>93</v>
      </c>
      <c r="U1892" s="4" t="s">
        <v>94</v>
      </c>
      <c r="V1892" s="4" t="s">
        <v>95</v>
      </c>
      <c r="W1892" s="4" t="s">
        <v>96</v>
      </c>
      <c r="X1892" s="4" t="s">
        <v>97</v>
      </c>
      <c r="Y1892" s="4">
        <v>232</v>
      </c>
      <c r="Z1892" s="4">
        <v>526.24</v>
      </c>
    </row>
    <row r="1893" spans="16:26" ht="18" customHeight="1" x14ac:dyDescent="0.3">
      <c r="P1893" s="4" t="s">
        <v>100</v>
      </c>
      <c r="Q1893" s="4">
        <v>2022</v>
      </c>
      <c r="R1893" s="4" t="s">
        <v>37</v>
      </c>
      <c r="S1893" s="4" t="s">
        <v>104</v>
      </c>
      <c r="T1893" s="4" t="s">
        <v>93</v>
      </c>
      <c r="U1893" s="4" t="s">
        <v>94</v>
      </c>
      <c r="V1893" s="4" t="s">
        <v>95</v>
      </c>
      <c r="W1893" s="4" t="s">
        <v>96</v>
      </c>
      <c r="X1893" s="4" t="s">
        <v>97</v>
      </c>
      <c r="Y1893" s="4">
        <v>1013</v>
      </c>
      <c r="Z1893" s="4">
        <v>1448.59</v>
      </c>
    </row>
    <row r="1894" spans="16:26" ht="18" customHeight="1" x14ac:dyDescent="0.3">
      <c r="P1894" s="4" t="s">
        <v>101</v>
      </c>
      <c r="Q1894" s="4">
        <v>2022</v>
      </c>
      <c r="R1894" s="4" t="s">
        <v>37</v>
      </c>
      <c r="S1894" s="4" t="s">
        <v>104</v>
      </c>
      <c r="T1894" s="4" t="s">
        <v>93</v>
      </c>
      <c r="U1894" s="4" t="s">
        <v>94</v>
      </c>
      <c r="V1894" s="4" t="s">
        <v>95</v>
      </c>
      <c r="W1894" s="4" t="s">
        <v>96</v>
      </c>
      <c r="X1894" s="4" t="s">
        <v>97</v>
      </c>
      <c r="Y1894" s="4">
        <v>234</v>
      </c>
      <c r="Z1894" s="4">
        <v>334.62</v>
      </c>
    </row>
    <row r="1895" spans="16:26" ht="18" customHeight="1" x14ac:dyDescent="0.3">
      <c r="P1895" s="4" t="s">
        <v>100</v>
      </c>
      <c r="Q1895" s="4">
        <v>2022</v>
      </c>
      <c r="R1895" s="4" t="s">
        <v>37</v>
      </c>
      <c r="S1895" s="4" t="s">
        <v>104</v>
      </c>
      <c r="T1895" s="4" t="s">
        <v>93</v>
      </c>
      <c r="U1895" s="4" t="s">
        <v>94</v>
      </c>
      <c r="V1895" s="4" t="s">
        <v>95</v>
      </c>
      <c r="W1895" s="4" t="s">
        <v>96</v>
      </c>
      <c r="X1895" s="4" t="s">
        <v>97</v>
      </c>
      <c r="Y1895" s="4">
        <v>183</v>
      </c>
      <c r="Z1895" s="4">
        <v>261.69</v>
      </c>
    </row>
    <row r="1896" spans="16:26" ht="18" customHeight="1" x14ac:dyDescent="0.3">
      <c r="P1896" s="4" t="s">
        <v>98</v>
      </c>
      <c r="Q1896" s="4">
        <v>2022</v>
      </c>
      <c r="R1896" s="4" t="s">
        <v>37</v>
      </c>
      <c r="S1896" s="4" t="s">
        <v>104</v>
      </c>
      <c r="T1896" s="4" t="s">
        <v>93</v>
      </c>
      <c r="U1896" s="4" t="s">
        <v>94</v>
      </c>
      <c r="V1896" s="4" t="s">
        <v>95</v>
      </c>
      <c r="W1896" s="4" t="s">
        <v>96</v>
      </c>
      <c r="X1896" s="4" t="s">
        <v>97</v>
      </c>
      <c r="Y1896" s="4">
        <v>231</v>
      </c>
      <c r="Z1896" s="4">
        <v>330.33</v>
      </c>
    </row>
    <row r="1897" spans="16:26" ht="18" customHeight="1" x14ac:dyDescent="0.3">
      <c r="P1897" s="4" t="s">
        <v>100</v>
      </c>
      <c r="Q1897" s="4">
        <v>2022</v>
      </c>
      <c r="R1897" s="4" t="s">
        <v>37</v>
      </c>
      <c r="S1897" s="4" t="s">
        <v>104</v>
      </c>
      <c r="T1897" s="4" t="s">
        <v>93</v>
      </c>
      <c r="U1897" s="4" t="s">
        <v>94</v>
      </c>
      <c r="V1897" s="4" t="s">
        <v>95</v>
      </c>
      <c r="W1897" s="4" t="s">
        <v>96</v>
      </c>
      <c r="X1897" s="4" t="s">
        <v>97</v>
      </c>
      <c r="Y1897" s="4">
        <v>133</v>
      </c>
      <c r="Z1897" s="4">
        <v>190.19</v>
      </c>
    </row>
    <row r="1898" spans="16:26" ht="18" customHeight="1" x14ac:dyDescent="0.3">
      <c r="P1898" s="4" t="s">
        <v>98</v>
      </c>
      <c r="Q1898" s="4">
        <v>2022</v>
      </c>
      <c r="R1898" s="4" t="s">
        <v>37</v>
      </c>
      <c r="S1898" s="4" t="s">
        <v>104</v>
      </c>
      <c r="T1898" s="4" t="s">
        <v>93</v>
      </c>
      <c r="U1898" s="4" t="s">
        <v>94</v>
      </c>
      <c r="V1898" s="4" t="s">
        <v>95</v>
      </c>
      <c r="W1898" s="4" t="s">
        <v>96</v>
      </c>
      <c r="X1898" s="4" t="s">
        <v>97</v>
      </c>
      <c r="Y1898" s="4">
        <v>127</v>
      </c>
      <c r="Z1898" s="4">
        <v>181.61</v>
      </c>
    </row>
    <row r="1899" spans="16:26" ht="18" customHeight="1" x14ac:dyDescent="0.3">
      <c r="P1899" s="4" t="s">
        <v>98</v>
      </c>
      <c r="Q1899" s="4">
        <v>2022</v>
      </c>
      <c r="R1899" s="4" t="s">
        <v>37</v>
      </c>
      <c r="S1899" s="4" t="s">
        <v>104</v>
      </c>
      <c r="T1899" s="4" t="s">
        <v>93</v>
      </c>
      <c r="U1899" s="4" t="s">
        <v>94</v>
      </c>
      <c r="V1899" s="4" t="s">
        <v>95</v>
      </c>
      <c r="W1899" s="4" t="s">
        <v>96</v>
      </c>
      <c r="X1899" s="4" t="s">
        <v>97</v>
      </c>
      <c r="Y1899" s="4">
        <v>794</v>
      </c>
      <c r="Z1899" s="4">
        <v>1135.42</v>
      </c>
    </row>
    <row r="1900" spans="16:26" ht="18" customHeight="1" x14ac:dyDescent="0.3">
      <c r="P1900" s="4" t="s">
        <v>98</v>
      </c>
      <c r="Q1900" s="4">
        <v>2022</v>
      </c>
      <c r="R1900" s="4" t="s">
        <v>37</v>
      </c>
      <c r="S1900" s="4" t="s">
        <v>104</v>
      </c>
      <c r="T1900" s="4" t="s">
        <v>93</v>
      </c>
      <c r="U1900" s="4" t="s">
        <v>94</v>
      </c>
      <c r="V1900" s="4" t="s">
        <v>95</v>
      </c>
      <c r="W1900" s="4" t="s">
        <v>96</v>
      </c>
      <c r="X1900" s="4" t="s">
        <v>99</v>
      </c>
      <c r="Y1900" s="4">
        <v>137</v>
      </c>
      <c r="Z1900" s="4">
        <v>195.91</v>
      </c>
    </row>
    <row r="1901" spans="16:26" ht="18" customHeight="1" x14ac:dyDescent="0.3">
      <c r="P1901" s="4" t="s">
        <v>91</v>
      </c>
      <c r="Q1901" s="4">
        <v>2022</v>
      </c>
      <c r="R1901" s="4" t="s">
        <v>37</v>
      </c>
      <c r="S1901" s="4" t="s">
        <v>104</v>
      </c>
      <c r="T1901" s="4" t="s">
        <v>93</v>
      </c>
      <c r="U1901" s="4" t="s">
        <v>94</v>
      </c>
      <c r="V1901" s="4" t="s">
        <v>95</v>
      </c>
      <c r="W1901" s="4" t="s">
        <v>96</v>
      </c>
      <c r="X1901" s="4" t="s">
        <v>99</v>
      </c>
      <c r="Y1901" s="4">
        <v>131</v>
      </c>
      <c r="Z1901" s="4">
        <v>187.32999999999998</v>
      </c>
    </row>
    <row r="1902" spans="16:26" ht="18" customHeight="1" x14ac:dyDescent="0.3">
      <c r="P1902" s="4" t="s">
        <v>91</v>
      </c>
      <c r="Q1902" s="4">
        <v>2022</v>
      </c>
      <c r="R1902" s="4" t="s">
        <v>37</v>
      </c>
      <c r="S1902" s="4" t="s">
        <v>104</v>
      </c>
      <c r="T1902" s="4" t="s">
        <v>93</v>
      </c>
      <c r="U1902" s="4" t="s">
        <v>94</v>
      </c>
      <c r="V1902" s="4" t="s">
        <v>95</v>
      </c>
      <c r="W1902" s="4" t="s">
        <v>96</v>
      </c>
      <c r="X1902" s="4" t="s">
        <v>99</v>
      </c>
      <c r="Y1902" s="4">
        <v>371</v>
      </c>
      <c r="Z1902" s="4">
        <v>530.53</v>
      </c>
    </row>
    <row r="1903" spans="16:26" ht="18" customHeight="1" x14ac:dyDescent="0.3">
      <c r="P1903" s="4" t="s">
        <v>91</v>
      </c>
      <c r="Q1903" s="4">
        <v>2022</v>
      </c>
      <c r="R1903" s="4" t="s">
        <v>37</v>
      </c>
      <c r="S1903" s="4" t="s">
        <v>104</v>
      </c>
      <c r="T1903" s="4" t="s">
        <v>93</v>
      </c>
      <c r="U1903" s="4" t="s">
        <v>94</v>
      </c>
      <c r="V1903" s="4" t="s">
        <v>95</v>
      </c>
      <c r="W1903" s="4" t="s">
        <v>96</v>
      </c>
      <c r="X1903" s="4" t="s">
        <v>97</v>
      </c>
      <c r="Y1903" s="4">
        <v>185</v>
      </c>
      <c r="Z1903" s="4">
        <v>264.55</v>
      </c>
    </row>
    <row r="1904" spans="16:26" ht="18" customHeight="1" x14ac:dyDescent="0.3">
      <c r="P1904" s="4" t="s">
        <v>98</v>
      </c>
      <c r="Q1904" s="4">
        <v>2022</v>
      </c>
      <c r="R1904" s="4" t="s">
        <v>37</v>
      </c>
      <c r="S1904" s="4" t="s">
        <v>104</v>
      </c>
      <c r="T1904" s="4" t="s">
        <v>93</v>
      </c>
      <c r="U1904" s="4" t="s">
        <v>94</v>
      </c>
      <c r="V1904" s="4" t="s">
        <v>95</v>
      </c>
      <c r="W1904" s="4" t="s">
        <v>96</v>
      </c>
      <c r="X1904" s="4" t="s">
        <v>97</v>
      </c>
      <c r="Y1904" s="4">
        <v>233</v>
      </c>
      <c r="Z1904" s="4">
        <v>333.19</v>
      </c>
    </row>
    <row r="1905" spans="16:26" ht="18" customHeight="1" x14ac:dyDescent="0.3">
      <c r="P1905" s="4" t="s">
        <v>98</v>
      </c>
      <c r="Q1905" s="4">
        <v>2022</v>
      </c>
      <c r="R1905" s="4" t="s">
        <v>38</v>
      </c>
      <c r="S1905" s="4" t="s">
        <v>104</v>
      </c>
      <c r="T1905" s="4" t="s">
        <v>93</v>
      </c>
      <c r="U1905" s="4" t="s">
        <v>94</v>
      </c>
      <c r="V1905" s="4" t="s">
        <v>95</v>
      </c>
      <c r="W1905" s="4" t="s">
        <v>96</v>
      </c>
      <c r="X1905" s="4" t="s">
        <v>99</v>
      </c>
      <c r="Y1905" s="4">
        <v>152</v>
      </c>
      <c r="Z1905" s="4">
        <v>217.36</v>
      </c>
    </row>
    <row r="1906" spans="16:26" ht="18" customHeight="1" x14ac:dyDescent="0.3">
      <c r="P1906" s="4" t="s">
        <v>98</v>
      </c>
      <c r="Q1906" s="4">
        <v>2022</v>
      </c>
      <c r="R1906" s="4" t="s">
        <v>38</v>
      </c>
      <c r="S1906" s="4" t="s">
        <v>104</v>
      </c>
      <c r="T1906" s="4" t="s">
        <v>93</v>
      </c>
      <c r="U1906" s="4" t="s">
        <v>94</v>
      </c>
      <c r="V1906" s="4" t="s">
        <v>95</v>
      </c>
      <c r="W1906" s="4" t="s">
        <v>96</v>
      </c>
      <c r="X1906" s="4" t="s">
        <v>99</v>
      </c>
      <c r="Y1906" s="4">
        <v>146</v>
      </c>
      <c r="Z1906" s="4">
        <v>208.78</v>
      </c>
    </row>
    <row r="1907" spans="16:26" ht="18" customHeight="1" x14ac:dyDescent="0.3">
      <c r="P1907" s="4" t="s">
        <v>98</v>
      </c>
      <c r="Q1907" s="4">
        <v>2022</v>
      </c>
      <c r="R1907" s="4" t="s">
        <v>38</v>
      </c>
      <c r="S1907" s="4" t="s">
        <v>104</v>
      </c>
      <c r="T1907" s="4" t="s">
        <v>93</v>
      </c>
      <c r="U1907" s="4" t="s">
        <v>94</v>
      </c>
      <c r="V1907" s="4" t="s">
        <v>95</v>
      </c>
      <c r="W1907" s="4" t="s">
        <v>96</v>
      </c>
      <c r="X1907" s="4" t="s">
        <v>99</v>
      </c>
      <c r="Y1907" s="4">
        <v>140</v>
      </c>
      <c r="Z1907" s="4">
        <v>200.2</v>
      </c>
    </row>
    <row r="1908" spans="16:26" ht="18" customHeight="1" x14ac:dyDescent="0.3">
      <c r="P1908" s="4" t="s">
        <v>102</v>
      </c>
      <c r="Q1908" s="4">
        <v>2022</v>
      </c>
      <c r="R1908" s="4" t="s">
        <v>38</v>
      </c>
      <c r="S1908" s="4" t="s">
        <v>104</v>
      </c>
      <c r="T1908" s="4" t="s">
        <v>93</v>
      </c>
      <c r="U1908" s="4" t="s">
        <v>94</v>
      </c>
      <c r="V1908" s="4" t="s">
        <v>95</v>
      </c>
      <c r="W1908" s="4" t="s">
        <v>96</v>
      </c>
      <c r="X1908" s="4" t="s">
        <v>97</v>
      </c>
      <c r="Y1908" s="4">
        <v>188</v>
      </c>
      <c r="Z1908" s="4">
        <v>268.84000000000003</v>
      </c>
    </row>
    <row r="1909" spans="16:26" ht="18" customHeight="1" x14ac:dyDescent="0.3">
      <c r="P1909" s="4" t="s">
        <v>91</v>
      </c>
      <c r="Q1909" s="4">
        <v>2022</v>
      </c>
      <c r="R1909" s="4" t="s">
        <v>38</v>
      </c>
      <c r="S1909" s="4" t="s">
        <v>104</v>
      </c>
      <c r="T1909" s="4" t="s">
        <v>93</v>
      </c>
      <c r="U1909" s="4" t="s">
        <v>94</v>
      </c>
      <c r="V1909" s="4" t="s">
        <v>95</v>
      </c>
      <c r="W1909" s="4" t="s">
        <v>96</v>
      </c>
      <c r="X1909" s="4" t="s">
        <v>97</v>
      </c>
      <c r="Y1909" s="4">
        <v>236</v>
      </c>
      <c r="Z1909" s="4">
        <v>337.48</v>
      </c>
    </row>
    <row r="1910" spans="16:26" ht="18" customHeight="1" x14ac:dyDescent="0.3">
      <c r="P1910" s="4" t="s">
        <v>98</v>
      </c>
      <c r="Q1910" s="4">
        <v>2022</v>
      </c>
      <c r="R1910" s="4" t="s">
        <v>38</v>
      </c>
      <c r="S1910" s="4" t="s">
        <v>104</v>
      </c>
      <c r="T1910" s="4" t="s">
        <v>93</v>
      </c>
      <c r="U1910" s="4" t="s">
        <v>94</v>
      </c>
      <c r="V1910" s="4" t="s">
        <v>95</v>
      </c>
      <c r="W1910" s="4" t="s">
        <v>96</v>
      </c>
      <c r="X1910" s="4" t="s">
        <v>97</v>
      </c>
      <c r="Y1910" s="4">
        <v>154</v>
      </c>
      <c r="Z1910" s="4">
        <v>220.22</v>
      </c>
    </row>
    <row r="1911" spans="16:26" ht="18" customHeight="1" x14ac:dyDescent="0.3">
      <c r="P1911" s="4" t="s">
        <v>91</v>
      </c>
      <c r="Q1911" s="4">
        <v>2022</v>
      </c>
      <c r="R1911" s="4" t="s">
        <v>38</v>
      </c>
      <c r="S1911" s="4" t="s">
        <v>104</v>
      </c>
      <c r="T1911" s="4" t="s">
        <v>93</v>
      </c>
      <c r="U1911" s="4" t="s">
        <v>94</v>
      </c>
      <c r="V1911" s="4" t="s">
        <v>95</v>
      </c>
      <c r="W1911" s="4" t="s">
        <v>96</v>
      </c>
      <c r="X1911" s="4" t="s">
        <v>97</v>
      </c>
      <c r="Y1911" s="4">
        <v>148</v>
      </c>
      <c r="Z1911" s="4">
        <v>211.64</v>
      </c>
    </row>
    <row r="1912" spans="16:26" ht="18" customHeight="1" x14ac:dyDescent="0.3">
      <c r="P1912" s="4" t="s">
        <v>100</v>
      </c>
      <c r="Q1912" s="4">
        <v>2022</v>
      </c>
      <c r="R1912" s="4" t="s">
        <v>38</v>
      </c>
      <c r="S1912" s="4" t="s">
        <v>104</v>
      </c>
      <c r="T1912" s="4" t="s">
        <v>93</v>
      </c>
      <c r="U1912" s="4" t="s">
        <v>94</v>
      </c>
      <c r="V1912" s="4" t="s">
        <v>95</v>
      </c>
      <c r="W1912" s="4" t="s">
        <v>96</v>
      </c>
      <c r="X1912" s="4" t="s">
        <v>97</v>
      </c>
      <c r="Y1912" s="4">
        <v>142</v>
      </c>
      <c r="Z1912" s="4">
        <v>203.06</v>
      </c>
    </row>
    <row r="1913" spans="16:26" ht="18" customHeight="1" x14ac:dyDescent="0.3">
      <c r="P1913" s="4" t="s">
        <v>91</v>
      </c>
      <c r="Q1913" s="4">
        <v>2022</v>
      </c>
      <c r="R1913" s="4" t="s">
        <v>38</v>
      </c>
      <c r="S1913" s="4" t="s">
        <v>104</v>
      </c>
      <c r="T1913" s="4" t="s">
        <v>93</v>
      </c>
      <c r="U1913" s="4" t="s">
        <v>94</v>
      </c>
      <c r="V1913" s="4" t="s">
        <v>95</v>
      </c>
      <c r="W1913" s="4" t="s">
        <v>96</v>
      </c>
      <c r="X1913" s="4" t="s">
        <v>97</v>
      </c>
      <c r="Y1913" s="4">
        <v>190</v>
      </c>
      <c r="Z1913" s="4">
        <v>526.24</v>
      </c>
    </row>
    <row r="1914" spans="16:26" ht="18" customHeight="1" x14ac:dyDescent="0.3">
      <c r="P1914" s="4" t="s">
        <v>101</v>
      </c>
      <c r="Q1914" s="4">
        <v>2022</v>
      </c>
      <c r="R1914" s="4" t="s">
        <v>38</v>
      </c>
      <c r="S1914" s="4" t="s">
        <v>104</v>
      </c>
      <c r="T1914" s="4" t="s">
        <v>93</v>
      </c>
      <c r="U1914" s="4" t="s">
        <v>94</v>
      </c>
      <c r="V1914" s="4" t="s">
        <v>95</v>
      </c>
      <c r="W1914" s="4" t="s">
        <v>96</v>
      </c>
      <c r="X1914" s="4" t="s">
        <v>97</v>
      </c>
      <c r="Y1914" s="4">
        <v>238</v>
      </c>
      <c r="Z1914" s="4">
        <v>526.24</v>
      </c>
    </row>
    <row r="1915" spans="16:26" ht="18" customHeight="1" x14ac:dyDescent="0.3">
      <c r="P1915" s="4" t="s">
        <v>100</v>
      </c>
      <c r="Q1915" s="4">
        <v>2022</v>
      </c>
      <c r="R1915" s="4" t="s">
        <v>38</v>
      </c>
      <c r="S1915" s="4" t="s">
        <v>104</v>
      </c>
      <c r="T1915" s="4" t="s">
        <v>93</v>
      </c>
      <c r="U1915" s="4" t="s">
        <v>94</v>
      </c>
      <c r="V1915" s="4" t="s">
        <v>95</v>
      </c>
      <c r="W1915" s="4" t="s">
        <v>96</v>
      </c>
      <c r="X1915" s="4" t="s">
        <v>97</v>
      </c>
      <c r="Y1915" s="4">
        <v>1012</v>
      </c>
      <c r="Z1915" s="4">
        <v>1447.1599999999999</v>
      </c>
    </row>
    <row r="1916" spans="16:26" ht="18" customHeight="1" x14ac:dyDescent="0.3">
      <c r="P1916" s="4" t="s">
        <v>100</v>
      </c>
      <c r="Q1916" s="4">
        <v>2022</v>
      </c>
      <c r="R1916" s="4" t="s">
        <v>38</v>
      </c>
      <c r="S1916" s="4" t="s">
        <v>104</v>
      </c>
      <c r="T1916" s="4" t="s">
        <v>93</v>
      </c>
      <c r="U1916" s="4" t="s">
        <v>94</v>
      </c>
      <c r="V1916" s="4" t="s">
        <v>95</v>
      </c>
      <c r="W1916" s="4" t="s">
        <v>96</v>
      </c>
      <c r="X1916" s="4" t="s">
        <v>97</v>
      </c>
      <c r="Y1916" s="4">
        <v>189</v>
      </c>
      <c r="Z1916" s="4">
        <v>270.27</v>
      </c>
    </row>
    <row r="1917" spans="16:26" ht="18" customHeight="1" x14ac:dyDescent="0.3">
      <c r="P1917" s="4" t="s">
        <v>98</v>
      </c>
      <c r="Q1917" s="4">
        <v>2022</v>
      </c>
      <c r="R1917" s="4" t="s">
        <v>38</v>
      </c>
      <c r="S1917" s="4" t="s">
        <v>104</v>
      </c>
      <c r="T1917" s="4" t="s">
        <v>93</v>
      </c>
      <c r="U1917" s="4" t="s">
        <v>94</v>
      </c>
      <c r="V1917" s="4" t="s">
        <v>95</v>
      </c>
      <c r="W1917" s="4" t="s">
        <v>96</v>
      </c>
      <c r="X1917" s="4" t="s">
        <v>97</v>
      </c>
      <c r="Y1917" s="4">
        <v>237</v>
      </c>
      <c r="Z1917" s="4">
        <v>338.90999999999997</v>
      </c>
    </row>
    <row r="1918" spans="16:26" ht="18" customHeight="1" x14ac:dyDescent="0.3">
      <c r="P1918" s="4" t="s">
        <v>100</v>
      </c>
      <c r="Q1918" s="4">
        <v>2022</v>
      </c>
      <c r="R1918" s="4" t="s">
        <v>38</v>
      </c>
      <c r="S1918" s="4" t="s">
        <v>104</v>
      </c>
      <c r="T1918" s="4" t="s">
        <v>93</v>
      </c>
      <c r="U1918" s="4" t="s">
        <v>94</v>
      </c>
      <c r="V1918" s="4" t="s">
        <v>95</v>
      </c>
      <c r="W1918" s="4" t="s">
        <v>96</v>
      </c>
      <c r="X1918" s="4" t="s">
        <v>97</v>
      </c>
      <c r="Y1918" s="4">
        <v>151</v>
      </c>
      <c r="Z1918" s="4">
        <v>215.93</v>
      </c>
    </row>
    <row r="1919" spans="16:26" ht="18" customHeight="1" x14ac:dyDescent="0.3">
      <c r="P1919" s="4" t="s">
        <v>91</v>
      </c>
      <c r="Q1919" s="4">
        <v>2022</v>
      </c>
      <c r="R1919" s="4" t="s">
        <v>38</v>
      </c>
      <c r="S1919" s="4" t="s">
        <v>104</v>
      </c>
      <c r="T1919" s="4" t="s">
        <v>93</v>
      </c>
      <c r="U1919" s="4" t="s">
        <v>94</v>
      </c>
      <c r="V1919" s="4" t="s">
        <v>95</v>
      </c>
      <c r="W1919" s="4" t="s">
        <v>96</v>
      </c>
      <c r="X1919" s="4" t="s">
        <v>97</v>
      </c>
      <c r="Y1919" s="4">
        <v>145</v>
      </c>
      <c r="Z1919" s="4">
        <v>207.35</v>
      </c>
    </row>
    <row r="1920" spans="16:26" ht="18" customHeight="1" x14ac:dyDescent="0.3">
      <c r="P1920" s="4" t="s">
        <v>102</v>
      </c>
      <c r="Q1920" s="4">
        <v>2022</v>
      </c>
      <c r="R1920" s="4" t="s">
        <v>38</v>
      </c>
      <c r="S1920" s="4" t="s">
        <v>104</v>
      </c>
      <c r="T1920" s="4" t="s">
        <v>93</v>
      </c>
      <c r="U1920" s="4" t="s">
        <v>94</v>
      </c>
      <c r="V1920" s="4" t="s">
        <v>95</v>
      </c>
      <c r="W1920" s="4" t="s">
        <v>96</v>
      </c>
      <c r="X1920" s="4" t="s">
        <v>97</v>
      </c>
      <c r="Y1920" s="4">
        <v>139</v>
      </c>
      <c r="Z1920" s="4">
        <v>198.76999999999998</v>
      </c>
    </row>
    <row r="1921" spans="16:26" ht="18" customHeight="1" x14ac:dyDescent="0.3">
      <c r="P1921" s="4" t="s">
        <v>98</v>
      </c>
      <c r="Q1921" s="4">
        <v>2022</v>
      </c>
      <c r="R1921" s="4" t="s">
        <v>38</v>
      </c>
      <c r="S1921" s="4" t="s">
        <v>104</v>
      </c>
      <c r="T1921" s="4" t="s">
        <v>93</v>
      </c>
      <c r="U1921" s="4" t="s">
        <v>94</v>
      </c>
      <c r="V1921" s="4" t="s">
        <v>95</v>
      </c>
      <c r="W1921" s="4" t="s">
        <v>96</v>
      </c>
      <c r="X1921" s="4" t="s">
        <v>97</v>
      </c>
      <c r="Y1921" s="4">
        <v>793</v>
      </c>
      <c r="Z1921" s="4">
        <v>1133.99</v>
      </c>
    </row>
    <row r="1922" spans="16:26" ht="18" customHeight="1" x14ac:dyDescent="0.3">
      <c r="P1922" s="4" t="s">
        <v>98</v>
      </c>
      <c r="Q1922" s="4">
        <v>2022</v>
      </c>
      <c r="R1922" s="4" t="s">
        <v>38</v>
      </c>
      <c r="S1922" s="4" t="s">
        <v>104</v>
      </c>
      <c r="T1922" s="4" t="s">
        <v>93</v>
      </c>
      <c r="U1922" s="4" t="s">
        <v>94</v>
      </c>
      <c r="V1922" s="4" t="s">
        <v>95</v>
      </c>
      <c r="W1922" s="4" t="s">
        <v>96</v>
      </c>
      <c r="X1922" s="4" t="s">
        <v>97</v>
      </c>
      <c r="Y1922" s="4">
        <v>827</v>
      </c>
      <c r="Z1922" s="4">
        <v>1182.6100000000001</v>
      </c>
    </row>
    <row r="1923" spans="16:26" ht="18" customHeight="1" x14ac:dyDescent="0.3">
      <c r="P1923" s="4" t="s">
        <v>102</v>
      </c>
      <c r="Q1923" s="4">
        <v>2022</v>
      </c>
      <c r="R1923" s="4" t="s">
        <v>38</v>
      </c>
      <c r="S1923" s="4" t="s">
        <v>104</v>
      </c>
      <c r="T1923" s="4" t="s">
        <v>93</v>
      </c>
      <c r="U1923" s="4" t="s">
        <v>94</v>
      </c>
      <c r="V1923" s="4" t="s">
        <v>95</v>
      </c>
      <c r="W1923" s="4" t="s">
        <v>96</v>
      </c>
      <c r="X1923" s="4" t="s">
        <v>99</v>
      </c>
      <c r="Y1923" s="4">
        <v>149</v>
      </c>
      <c r="Z1923" s="4">
        <v>213.07</v>
      </c>
    </row>
    <row r="1924" spans="16:26" ht="18" customHeight="1" x14ac:dyDescent="0.3">
      <c r="P1924" s="4" t="s">
        <v>91</v>
      </c>
      <c r="Q1924" s="4">
        <v>2022</v>
      </c>
      <c r="R1924" s="4" t="s">
        <v>38</v>
      </c>
      <c r="S1924" s="4" t="s">
        <v>104</v>
      </c>
      <c r="T1924" s="4" t="s">
        <v>93</v>
      </c>
      <c r="U1924" s="4" t="s">
        <v>94</v>
      </c>
      <c r="V1924" s="4" t="s">
        <v>95</v>
      </c>
      <c r="W1924" s="4" t="s">
        <v>96</v>
      </c>
      <c r="X1924" s="4" t="s">
        <v>99</v>
      </c>
      <c r="Y1924" s="4">
        <v>143</v>
      </c>
      <c r="Z1924" s="4">
        <v>204.49</v>
      </c>
    </row>
    <row r="1925" spans="16:26" ht="18" customHeight="1" x14ac:dyDescent="0.3">
      <c r="P1925" s="4" t="s">
        <v>91</v>
      </c>
      <c r="Q1925" s="4">
        <v>2022</v>
      </c>
      <c r="R1925" s="4" t="s">
        <v>38</v>
      </c>
      <c r="S1925" s="4" t="s">
        <v>104</v>
      </c>
      <c r="T1925" s="4" t="s">
        <v>93</v>
      </c>
      <c r="U1925" s="4" t="s">
        <v>94</v>
      </c>
      <c r="V1925" s="4" t="s">
        <v>95</v>
      </c>
      <c r="W1925" s="4" t="s">
        <v>96</v>
      </c>
      <c r="X1925" s="4" t="s">
        <v>97</v>
      </c>
      <c r="Y1925" s="4">
        <v>191</v>
      </c>
      <c r="Z1925" s="4">
        <v>273.13</v>
      </c>
    </row>
    <row r="1926" spans="16:26" ht="18" customHeight="1" x14ac:dyDescent="0.3">
      <c r="P1926" s="4" t="s">
        <v>98</v>
      </c>
      <c r="Q1926" s="4">
        <v>2022</v>
      </c>
      <c r="R1926" s="4" t="s">
        <v>38</v>
      </c>
      <c r="S1926" s="4" t="s">
        <v>104</v>
      </c>
      <c r="T1926" s="4" t="s">
        <v>93</v>
      </c>
      <c r="U1926" s="4" t="s">
        <v>94</v>
      </c>
      <c r="V1926" s="4" t="s">
        <v>95</v>
      </c>
      <c r="W1926" s="4" t="s">
        <v>96</v>
      </c>
      <c r="X1926" s="4" t="s">
        <v>97</v>
      </c>
      <c r="Y1926" s="4">
        <v>239</v>
      </c>
      <c r="Z1926" s="4">
        <v>341.77</v>
      </c>
    </row>
    <row r="1927" spans="16:26" ht="18" customHeight="1" x14ac:dyDescent="0.3">
      <c r="P1927" s="4" t="s">
        <v>98</v>
      </c>
      <c r="Q1927" s="4">
        <v>2022</v>
      </c>
      <c r="R1927" s="4" t="s">
        <v>41</v>
      </c>
      <c r="S1927" s="4" t="s">
        <v>104</v>
      </c>
      <c r="T1927" s="4" t="s">
        <v>93</v>
      </c>
      <c r="U1927" s="4" t="s">
        <v>94</v>
      </c>
      <c r="V1927" s="4" t="s">
        <v>95</v>
      </c>
      <c r="W1927" s="4" t="s">
        <v>96</v>
      </c>
      <c r="X1927" s="4" t="s">
        <v>99</v>
      </c>
      <c r="Y1927" s="4">
        <v>200</v>
      </c>
      <c r="Z1927" s="4">
        <v>286</v>
      </c>
    </row>
    <row r="1928" spans="16:26" ht="18" customHeight="1" x14ac:dyDescent="0.3">
      <c r="P1928" s="4" t="s">
        <v>98</v>
      </c>
      <c r="Q1928" s="4">
        <v>2022</v>
      </c>
      <c r="R1928" s="4" t="s">
        <v>41</v>
      </c>
      <c r="S1928" s="4" t="s">
        <v>104</v>
      </c>
      <c r="T1928" s="4" t="s">
        <v>93</v>
      </c>
      <c r="U1928" s="4" t="s">
        <v>94</v>
      </c>
      <c r="V1928" s="4" t="s">
        <v>95</v>
      </c>
      <c r="W1928" s="4" t="s">
        <v>96</v>
      </c>
      <c r="X1928" s="4" t="s">
        <v>99</v>
      </c>
      <c r="Y1928" s="4">
        <v>194</v>
      </c>
      <c r="Z1928" s="4">
        <v>277.42</v>
      </c>
    </row>
    <row r="1929" spans="16:26" ht="18" customHeight="1" x14ac:dyDescent="0.3">
      <c r="P1929" s="4" t="s">
        <v>91</v>
      </c>
      <c r="Q1929" s="4">
        <v>2022</v>
      </c>
      <c r="R1929" s="4" t="s">
        <v>41</v>
      </c>
      <c r="S1929" s="4" t="s">
        <v>104</v>
      </c>
      <c r="T1929" s="4" t="s">
        <v>93</v>
      </c>
      <c r="U1929" s="4" t="s">
        <v>94</v>
      </c>
      <c r="V1929" s="4" t="s">
        <v>95</v>
      </c>
      <c r="W1929" s="4" t="s">
        <v>96</v>
      </c>
      <c r="X1929" s="4" t="s">
        <v>99</v>
      </c>
      <c r="Y1929" s="4">
        <v>188</v>
      </c>
      <c r="Z1929" s="4">
        <v>268.84000000000003</v>
      </c>
    </row>
    <row r="1930" spans="16:26" ht="18" customHeight="1" x14ac:dyDescent="0.3">
      <c r="P1930" s="4" t="s">
        <v>98</v>
      </c>
      <c r="Q1930" s="4">
        <v>2022</v>
      </c>
      <c r="R1930" s="4" t="s">
        <v>41</v>
      </c>
      <c r="S1930" s="4" t="s">
        <v>104</v>
      </c>
      <c r="T1930" s="4" t="s">
        <v>93</v>
      </c>
      <c r="U1930" s="4" t="s">
        <v>94</v>
      </c>
      <c r="V1930" s="4" t="s">
        <v>95</v>
      </c>
      <c r="W1930" s="4" t="s">
        <v>96</v>
      </c>
      <c r="X1930" s="4" t="s">
        <v>97</v>
      </c>
      <c r="Y1930" s="4">
        <v>206</v>
      </c>
      <c r="Z1930" s="4">
        <v>294.58</v>
      </c>
    </row>
    <row r="1931" spans="16:26" ht="18" customHeight="1" x14ac:dyDescent="0.3">
      <c r="P1931" s="4" t="s">
        <v>91</v>
      </c>
      <c r="Q1931" s="4">
        <v>2022</v>
      </c>
      <c r="R1931" s="4" t="s">
        <v>41</v>
      </c>
      <c r="S1931" s="4" t="s">
        <v>104</v>
      </c>
      <c r="T1931" s="4" t="s">
        <v>93</v>
      </c>
      <c r="U1931" s="4" t="s">
        <v>94</v>
      </c>
      <c r="V1931" s="4" t="s">
        <v>95</v>
      </c>
      <c r="W1931" s="4" t="s">
        <v>96</v>
      </c>
      <c r="X1931" s="4" t="s">
        <v>97</v>
      </c>
      <c r="Y1931" s="4">
        <v>254</v>
      </c>
      <c r="Z1931" s="4">
        <v>363.22</v>
      </c>
    </row>
    <row r="1932" spans="16:26" ht="18" customHeight="1" x14ac:dyDescent="0.3">
      <c r="P1932" s="4" t="s">
        <v>101</v>
      </c>
      <c r="Q1932" s="4">
        <v>2022</v>
      </c>
      <c r="R1932" s="4" t="s">
        <v>41</v>
      </c>
      <c r="S1932" s="4" t="s">
        <v>104</v>
      </c>
      <c r="T1932" s="4" t="s">
        <v>93</v>
      </c>
      <c r="U1932" s="4" t="s">
        <v>94</v>
      </c>
      <c r="V1932" s="4" t="s">
        <v>95</v>
      </c>
      <c r="W1932" s="4" t="s">
        <v>96</v>
      </c>
      <c r="X1932" s="4" t="s">
        <v>97</v>
      </c>
      <c r="Y1932" s="4">
        <v>202</v>
      </c>
      <c r="Z1932" s="4">
        <v>288.86</v>
      </c>
    </row>
    <row r="1933" spans="16:26" ht="18" customHeight="1" x14ac:dyDescent="0.3">
      <c r="P1933" s="4" t="s">
        <v>98</v>
      </c>
      <c r="Q1933" s="4">
        <v>2022</v>
      </c>
      <c r="R1933" s="4" t="s">
        <v>41</v>
      </c>
      <c r="S1933" s="4" t="s">
        <v>104</v>
      </c>
      <c r="T1933" s="4" t="s">
        <v>93</v>
      </c>
      <c r="U1933" s="4" t="s">
        <v>94</v>
      </c>
      <c r="V1933" s="4" t="s">
        <v>95</v>
      </c>
      <c r="W1933" s="4" t="s">
        <v>96</v>
      </c>
      <c r="X1933" s="4" t="s">
        <v>97</v>
      </c>
      <c r="Y1933" s="4">
        <v>196</v>
      </c>
      <c r="Z1933" s="4">
        <v>280.27999999999997</v>
      </c>
    </row>
    <row r="1934" spans="16:26" ht="18" customHeight="1" x14ac:dyDescent="0.3">
      <c r="P1934" s="4" t="s">
        <v>98</v>
      </c>
      <c r="Q1934" s="4">
        <v>2022</v>
      </c>
      <c r="R1934" s="4" t="s">
        <v>41</v>
      </c>
      <c r="S1934" s="4" t="s">
        <v>104</v>
      </c>
      <c r="T1934" s="4" t="s">
        <v>93</v>
      </c>
      <c r="U1934" s="4" t="s">
        <v>94</v>
      </c>
      <c r="V1934" s="4" t="s">
        <v>95</v>
      </c>
      <c r="W1934" s="4" t="s">
        <v>96</v>
      </c>
      <c r="X1934" s="4" t="s">
        <v>97</v>
      </c>
      <c r="Y1934" s="4">
        <v>190</v>
      </c>
      <c r="Z1934" s="4">
        <v>271.7</v>
      </c>
    </row>
    <row r="1935" spans="16:26" ht="18" customHeight="1" x14ac:dyDescent="0.3">
      <c r="P1935" s="4" t="s">
        <v>91</v>
      </c>
      <c r="Q1935" s="4">
        <v>2022</v>
      </c>
      <c r="R1935" s="4" t="s">
        <v>41</v>
      </c>
      <c r="S1935" s="4" t="s">
        <v>104</v>
      </c>
      <c r="T1935" s="4" t="s">
        <v>93</v>
      </c>
      <c r="U1935" s="4" t="s">
        <v>94</v>
      </c>
      <c r="V1935" s="4" t="s">
        <v>95</v>
      </c>
      <c r="W1935" s="4" t="s">
        <v>96</v>
      </c>
      <c r="X1935" s="4" t="s">
        <v>97</v>
      </c>
      <c r="Y1935" s="4">
        <v>208</v>
      </c>
      <c r="Z1935" s="4">
        <v>526.24</v>
      </c>
    </row>
    <row r="1936" spans="16:26" ht="18" customHeight="1" x14ac:dyDescent="0.3">
      <c r="P1936" s="4" t="s">
        <v>98</v>
      </c>
      <c r="Q1936" s="4">
        <v>2022</v>
      </c>
      <c r="R1936" s="4" t="s">
        <v>41</v>
      </c>
      <c r="S1936" s="4" t="s">
        <v>104</v>
      </c>
      <c r="T1936" s="4" t="s">
        <v>93</v>
      </c>
      <c r="U1936" s="4" t="s">
        <v>94</v>
      </c>
      <c r="V1936" s="4" t="s">
        <v>95</v>
      </c>
      <c r="W1936" s="4" t="s">
        <v>96</v>
      </c>
      <c r="X1936" s="4" t="s">
        <v>97</v>
      </c>
      <c r="Y1936" s="4">
        <v>1010</v>
      </c>
      <c r="Z1936" s="4">
        <v>1444.3</v>
      </c>
    </row>
    <row r="1937" spans="16:26" ht="18" customHeight="1" x14ac:dyDescent="0.3">
      <c r="P1937" s="4" t="s">
        <v>91</v>
      </c>
      <c r="Q1937" s="4">
        <v>2022</v>
      </c>
      <c r="R1937" s="4" t="s">
        <v>41</v>
      </c>
      <c r="S1937" s="4" t="s">
        <v>104</v>
      </c>
      <c r="T1937" s="4" t="s">
        <v>93</v>
      </c>
      <c r="U1937" s="4" t="s">
        <v>94</v>
      </c>
      <c r="V1937" s="4" t="s">
        <v>95</v>
      </c>
      <c r="W1937" s="4" t="s">
        <v>96</v>
      </c>
      <c r="X1937" s="4" t="s">
        <v>97</v>
      </c>
      <c r="Y1937" s="4">
        <v>252</v>
      </c>
      <c r="Z1937" s="4">
        <v>360.36</v>
      </c>
    </row>
    <row r="1938" spans="16:26" ht="18" customHeight="1" x14ac:dyDescent="0.3">
      <c r="P1938" s="4" t="s">
        <v>98</v>
      </c>
      <c r="Q1938" s="4">
        <v>2022</v>
      </c>
      <c r="R1938" s="4" t="s">
        <v>41</v>
      </c>
      <c r="S1938" s="4" t="s">
        <v>104</v>
      </c>
      <c r="T1938" s="4" t="s">
        <v>93</v>
      </c>
      <c r="U1938" s="4" t="s">
        <v>94</v>
      </c>
      <c r="V1938" s="4" t="s">
        <v>95</v>
      </c>
      <c r="W1938" s="4" t="s">
        <v>96</v>
      </c>
      <c r="X1938" s="4" t="s">
        <v>97</v>
      </c>
      <c r="Y1938" s="4">
        <v>207</v>
      </c>
      <c r="Z1938" s="4">
        <v>296.01</v>
      </c>
    </row>
    <row r="1939" spans="16:26" ht="18" customHeight="1" x14ac:dyDescent="0.3">
      <c r="P1939" s="4" t="s">
        <v>91</v>
      </c>
      <c r="Q1939" s="4">
        <v>2022</v>
      </c>
      <c r="R1939" s="4" t="s">
        <v>41</v>
      </c>
      <c r="S1939" s="4" t="s">
        <v>104</v>
      </c>
      <c r="T1939" s="4" t="s">
        <v>93</v>
      </c>
      <c r="U1939" s="4" t="s">
        <v>94</v>
      </c>
      <c r="V1939" s="4" t="s">
        <v>95</v>
      </c>
      <c r="W1939" s="4" t="s">
        <v>96</v>
      </c>
      <c r="X1939" s="4" t="s">
        <v>97</v>
      </c>
      <c r="Y1939" s="4">
        <v>255</v>
      </c>
      <c r="Z1939" s="4">
        <v>364.65</v>
      </c>
    </row>
    <row r="1940" spans="16:26" ht="18" customHeight="1" x14ac:dyDescent="0.3">
      <c r="P1940" s="4" t="s">
        <v>91</v>
      </c>
      <c r="Q1940" s="4">
        <v>2022</v>
      </c>
      <c r="R1940" s="4" t="s">
        <v>41</v>
      </c>
      <c r="S1940" s="4" t="s">
        <v>104</v>
      </c>
      <c r="T1940" s="4" t="s">
        <v>93</v>
      </c>
      <c r="U1940" s="4" t="s">
        <v>94</v>
      </c>
      <c r="V1940" s="4" t="s">
        <v>95</v>
      </c>
      <c r="W1940" s="4" t="s">
        <v>96</v>
      </c>
      <c r="X1940" s="4" t="s">
        <v>97</v>
      </c>
      <c r="Y1940" s="4">
        <v>199</v>
      </c>
      <c r="Z1940" s="4">
        <v>284.57</v>
      </c>
    </row>
    <row r="1941" spans="16:26" ht="18" customHeight="1" x14ac:dyDescent="0.3">
      <c r="P1941" s="4" t="s">
        <v>98</v>
      </c>
      <c r="Q1941" s="4">
        <v>2022</v>
      </c>
      <c r="R1941" s="4" t="s">
        <v>41</v>
      </c>
      <c r="S1941" s="4" t="s">
        <v>104</v>
      </c>
      <c r="T1941" s="4" t="s">
        <v>93</v>
      </c>
      <c r="U1941" s="4" t="s">
        <v>94</v>
      </c>
      <c r="V1941" s="4" t="s">
        <v>95</v>
      </c>
      <c r="W1941" s="4" t="s">
        <v>96</v>
      </c>
      <c r="X1941" s="4" t="s">
        <v>97</v>
      </c>
      <c r="Y1941" s="4">
        <v>193</v>
      </c>
      <c r="Z1941" s="4">
        <v>275.99</v>
      </c>
    </row>
    <row r="1942" spans="16:26" ht="18" customHeight="1" x14ac:dyDescent="0.3">
      <c r="P1942" s="4" t="s">
        <v>98</v>
      </c>
      <c r="Q1942" s="4">
        <v>2022</v>
      </c>
      <c r="R1942" s="4" t="s">
        <v>41</v>
      </c>
      <c r="S1942" s="4" t="s">
        <v>104</v>
      </c>
      <c r="T1942" s="4" t="s">
        <v>93</v>
      </c>
      <c r="U1942" s="4" t="s">
        <v>94</v>
      </c>
      <c r="V1942" s="4" t="s">
        <v>95</v>
      </c>
      <c r="W1942" s="4" t="s">
        <v>96</v>
      </c>
      <c r="X1942" s="4" t="s">
        <v>97</v>
      </c>
      <c r="Y1942" s="4">
        <v>187</v>
      </c>
      <c r="Z1942" s="4">
        <v>267.40999999999997</v>
      </c>
    </row>
    <row r="1943" spans="16:26" ht="18" customHeight="1" x14ac:dyDescent="0.3">
      <c r="P1943" s="4" t="s">
        <v>98</v>
      </c>
      <c r="Q1943" s="4">
        <v>2022</v>
      </c>
      <c r="R1943" s="4" t="s">
        <v>41</v>
      </c>
      <c r="S1943" s="4" t="s">
        <v>104</v>
      </c>
      <c r="T1943" s="4" t="s">
        <v>93</v>
      </c>
      <c r="U1943" s="4" t="s">
        <v>94</v>
      </c>
      <c r="V1943" s="4" t="s">
        <v>95</v>
      </c>
      <c r="W1943" s="4" t="s">
        <v>96</v>
      </c>
      <c r="X1943" s="4" t="s">
        <v>97</v>
      </c>
      <c r="Y1943" s="4">
        <v>791</v>
      </c>
      <c r="Z1943" s="4">
        <v>1131.1300000000001</v>
      </c>
    </row>
    <row r="1944" spans="16:26" ht="18" customHeight="1" x14ac:dyDescent="0.3">
      <c r="P1944" s="4" t="s">
        <v>98</v>
      </c>
      <c r="Q1944" s="4">
        <v>2022</v>
      </c>
      <c r="R1944" s="4" t="s">
        <v>41</v>
      </c>
      <c r="S1944" s="4" t="s">
        <v>104</v>
      </c>
      <c r="T1944" s="4" t="s">
        <v>93</v>
      </c>
      <c r="U1944" s="4" t="s">
        <v>94</v>
      </c>
      <c r="V1944" s="4" t="s">
        <v>95</v>
      </c>
      <c r="W1944" s="4" t="s">
        <v>96</v>
      </c>
      <c r="X1944" s="4" t="s">
        <v>97</v>
      </c>
      <c r="Y1944" s="4">
        <v>824</v>
      </c>
      <c r="Z1944" s="4">
        <v>1178.32</v>
      </c>
    </row>
    <row r="1945" spans="16:26" ht="18" customHeight="1" x14ac:dyDescent="0.3">
      <c r="P1945" s="4" t="s">
        <v>101</v>
      </c>
      <c r="Q1945" s="4">
        <v>2022</v>
      </c>
      <c r="R1945" s="4" t="s">
        <v>41</v>
      </c>
      <c r="S1945" s="4" t="s">
        <v>104</v>
      </c>
      <c r="T1945" s="4" t="s">
        <v>93</v>
      </c>
      <c r="U1945" s="4" t="s">
        <v>94</v>
      </c>
      <c r="V1945" s="4" t="s">
        <v>95</v>
      </c>
      <c r="W1945" s="4" t="s">
        <v>96</v>
      </c>
      <c r="X1945" s="4" t="s">
        <v>99</v>
      </c>
      <c r="Y1945" s="4">
        <v>197</v>
      </c>
      <c r="Z1945" s="4">
        <v>281.70999999999998</v>
      </c>
    </row>
    <row r="1946" spans="16:26" ht="18" customHeight="1" x14ac:dyDescent="0.3">
      <c r="P1946" s="4" t="s">
        <v>100</v>
      </c>
      <c r="Q1946" s="4">
        <v>2022</v>
      </c>
      <c r="R1946" s="4" t="s">
        <v>41</v>
      </c>
      <c r="S1946" s="4" t="s">
        <v>104</v>
      </c>
      <c r="T1946" s="4" t="s">
        <v>93</v>
      </c>
      <c r="U1946" s="4" t="s">
        <v>94</v>
      </c>
      <c r="V1946" s="4" t="s">
        <v>95</v>
      </c>
      <c r="W1946" s="4" t="s">
        <v>96</v>
      </c>
      <c r="X1946" s="4" t="s">
        <v>99</v>
      </c>
      <c r="Y1946" s="4">
        <v>191</v>
      </c>
      <c r="Z1946" s="4">
        <v>273.13</v>
      </c>
    </row>
    <row r="1947" spans="16:26" ht="18" customHeight="1" x14ac:dyDescent="0.3">
      <c r="P1947" s="4" t="s">
        <v>101</v>
      </c>
      <c r="Q1947" s="4">
        <v>2022</v>
      </c>
      <c r="R1947" s="4" t="s">
        <v>41</v>
      </c>
      <c r="S1947" s="4" t="s">
        <v>104</v>
      </c>
      <c r="T1947" s="4" t="s">
        <v>93</v>
      </c>
      <c r="U1947" s="4" t="s">
        <v>94</v>
      </c>
      <c r="V1947" s="4" t="s">
        <v>95</v>
      </c>
      <c r="W1947" s="4" t="s">
        <v>96</v>
      </c>
      <c r="X1947" s="4" t="s">
        <v>97</v>
      </c>
      <c r="Y1947" s="4">
        <v>209</v>
      </c>
      <c r="Z1947" s="4">
        <v>298.87</v>
      </c>
    </row>
    <row r="1948" spans="16:26" ht="18" customHeight="1" x14ac:dyDescent="0.3">
      <c r="P1948" s="4" t="s">
        <v>101</v>
      </c>
      <c r="Q1948" s="4">
        <v>2022</v>
      </c>
      <c r="R1948" s="4" t="s">
        <v>41</v>
      </c>
      <c r="S1948" s="4" t="s">
        <v>104</v>
      </c>
      <c r="T1948" s="4" t="s">
        <v>93</v>
      </c>
      <c r="U1948" s="4" t="s">
        <v>94</v>
      </c>
      <c r="V1948" s="4" t="s">
        <v>95</v>
      </c>
      <c r="W1948" s="4" t="s">
        <v>96</v>
      </c>
      <c r="X1948" s="4" t="s">
        <v>97</v>
      </c>
      <c r="Y1948" s="4">
        <v>251</v>
      </c>
      <c r="Z1948" s="4">
        <v>358.93</v>
      </c>
    </row>
    <row r="1949" spans="16:26" ht="18" customHeight="1" x14ac:dyDescent="0.3">
      <c r="P1949" s="4" t="s">
        <v>91</v>
      </c>
      <c r="Q1949" s="4">
        <v>2022</v>
      </c>
      <c r="R1949" s="4" t="s">
        <v>39</v>
      </c>
      <c r="S1949" s="4" t="s">
        <v>104</v>
      </c>
      <c r="T1949" s="4" t="s">
        <v>93</v>
      </c>
      <c r="U1949" s="4" t="s">
        <v>94</v>
      </c>
      <c r="V1949" s="4" t="s">
        <v>95</v>
      </c>
      <c r="W1949" s="4" t="s">
        <v>96</v>
      </c>
      <c r="X1949" s="4" t="s">
        <v>99</v>
      </c>
      <c r="Y1949" s="4">
        <v>170</v>
      </c>
      <c r="Z1949" s="4">
        <v>243.1</v>
      </c>
    </row>
    <row r="1950" spans="16:26" ht="18" customHeight="1" x14ac:dyDescent="0.3">
      <c r="P1950" s="4" t="s">
        <v>100</v>
      </c>
      <c r="Q1950" s="4">
        <v>2022</v>
      </c>
      <c r="R1950" s="4" t="s">
        <v>39</v>
      </c>
      <c r="S1950" s="4" t="s">
        <v>104</v>
      </c>
      <c r="T1950" s="4" t="s">
        <v>93</v>
      </c>
      <c r="U1950" s="4" t="s">
        <v>94</v>
      </c>
      <c r="V1950" s="4" t="s">
        <v>95</v>
      </c>
      <c r="W1950" s="4" t="s">
        <v>96</v>
      </c>
      <c r="X1950" s="4" t="s">
        <v>99</v>
      </c>
      <c r="Y1950" s="4">
        <v>164</v>
      </c>
      <c r="Z1950" s="4">
        <v>234.51999999999998</v>
      </c>
    </row>
    <row r="1951" spans="16:26" ht="18" customHeight="1" x14ac:dyDescent="0.3">
      <c r="P1951" s="4" t="s">
        <v>100</v>
      </c>
      <c r="Q1951" s="4">
        <v>2022</v>
      </c>
      <c r="R1951" s="4" t="s">
        <v>39</v>
      </c>
      <c r="S1951" s="4" t="s">
        <v>104</v>
      </c>
      <c r="T1951" s="4" t="s">
        <v>93</v>
      </c>
      <c r="U1951" s="4" t="s">
        <v>94</v>
      </c>
      <c r="V1951" s="4" t="s">
        <v>95</v>
      </c>
      <c r="W1951" s="4" t="s">
        <v>96</v>
      </c>
      <c r="X1951" s="4" t="s">
        <v>99</v>
      </c>
      <c r="Y1951" s="4">
        <v>158</v>
      </c>
      <c r="Z1951" s="4">
        <v>225.94</v>
      </c>
    </row>
    <row r="1952" spans="16:26" ht="18" customHeight="1" x14ac:dyDescent="0.3">
      <c r="P1952" s="4" t="s">
        <v>101</v>
      </c>
      <c r="Q1952" s="4">
        <v>2022</v>
      </c>
      <c r="R1952" s="4" t="s">
        <v>39</v>
      </c>
      <c r="S1952" s="4" t="s">
        <v>104</v>
      </c>
      <c r="T1952" s="4" t="s">
        <v>93</v>
      </c>
      <c r="U1952" s="4" t="s">
        <v>94</v>
      </c>
      <c r="V1952" s="4" t="s">
        <v>95</v>
      </c>
      <c r="W1952" s="4" t="s">
        <v>96</v>
      </c>
      <c r="X1952" s="4" t="s">
        <v>97</v>
      </c>
      <c r="Y1952" s="4">
        <v>194</v>
      </c>
      <c r="Z1952" s="4">
        <v>277.42</v>
      </c>
    </row>
    <row r="1953" spans="16:26" ht="18" customHeight="1" x14ac:dyDescent="0.3">
      <c r="P1953" s="4" t="s">
        <v>100</v>
      </c>
      <c r="Q1953" s="4">
        <v>2022</v>
      </c>
      <c r="R1953" s="4" t="s">
        <v>39</v>
      </c>
      <c r="S1953" s="4" t="s">
        <v>104</v>
      </c>
      <c r="T1953" s="4" t="s">
        <v>93</v>
      </c>
      <c r="U1953" s="4" t="s">
        <v>94</v>
      </c>
      <c r="V1953" s="4" t="s">
        <v>95</v>
      </c>
      <c r="W1953" s="4" t="s">
        <v>96</v>
      </c>
      <c r="X1953" s="4" t="s">
        <v>97</v>
      </c>
      <c r="Y1953" s="4">
        <v>242</v>
      </c>
      <c r="Z1953" s="4">
        <v>346.06</v>
      </c>
    </row>
    <row r="1954" spans="16:26" ht="18" customHeight="1" x14ac:dyDescent="0.3">
      <c r="P1954" s="4" t="s">
        <v>100</v>
      </c>
      <c r="Q1954" s="4">
        <v>2022</v>
      </c>
      <c r="R1954" s="4" t="s">
        <v>39</v>
      </c>
      <c r="S1954" s="4" t="s">
        <v>104</v>
      </c>
      <c r="T1954" s="4" t="s">
        <v>93</v>
      </c>
      <c r="U1954" s="4" t="s">
        <v>94</v>
      </c>
      <c r="V1954" s="4" t="s">
        <v>95</v>
      </c>
      <c r="W1954" s="4" t="s">
        <v>96</v>
      </c>
      <c r="X1954" s="4" t="s">
        <v>97</v>
      </c>
      <c r="Y1954" s="4">
        <v>166</v>
      </c>
      <c r="Z1954" s="4">
        <v>237.38</v>
      </c>
    </row>
    <row r="1955" spans="16:26" ht="18" customHeight="1" x14ac:dyDescent="0.3">
      <c r="P1955" s="4" t="s">
        <v>98</v>
      </c>
      <c r="Q1955" s="4">
        <v>2022</v>
      </c>
      <c r="R1955" s="4" t="s">
        <v>39</v>
      </c>
      <c r="S1955" s="4" t="s">
        <v>104</v>
      </c>
      <c r="T1955" s="4" t="s">
        <v>93</v>
      </c>
      <c r="U1955" s="4" t="s">
        <v>94</v>
      </c>
      <c r="V1955" s="4" t="s">
        <v>95</v>
      </c>
      <c r="W1955" s="4" t="s">
        <v>96</v>
      </c>
      <c r="X1955" s="4" t="s">
        <v>97</v>
      </c>
      <c r="Y1955" s="4">
        <v>160</v>
      </c>
      <c r="Z1955" s="4">
        <v>228.8</v>
      </c>
    </row>
    <row r="1956" spans="16:26" ht="18" customHeight="1" x14ac:dyDescent="0.3">
      <c r="P1956" s="4" t="s">
        <v>91</v>
      </c>
      <c r="Q1956" s="4">
        <v>2022</v>
      </c>
      <c r="R1956" s="4" t="s">
        <v>39</v>
      </c>
      <c r="S1956" s="4" t="s">
        <v>104</v>
      </c>
      <c r="T1956" s="4" t="s">
        <v>93</v>
      </c>
      <c r="U1956" s="4" t="s">
        <v>94</v>
      </c>
      <c r="V1956" s="4" t="s">
        <v>95</v>
      </c>
      <c r="W1956" s="4" t="s">
        <v>96</v>
      </c>
      <c r="X1956" s="4" t="s">
        <v>97</v>
      </c>
      <c r="Y1956" s="4">
        <v>196</v>
      </c>
      <c r="Z1956" s="4">
        <v>526.24</v>
      </c>
    </row>
    <row r="1957" spans="16:26" ht="18" customHeight="1" x14ac:dyDescent="0.3">
      <c r="P1957" s="4" t="s">
        <v>100</v>
      </c>
      <c r="Q1957" s="4">
        <v>2022</v>
      </c>
      <c r="R1957" s="4" t="s">
        <v>39</v>
      </c>
      <c r="S1957" s="4" t="s">
        <v>104</v>
      </c>
      <c r="T1957" s="4" t="s">
        <v>93</v>
      </c>
      <c r="U1957" s="4" t="s">
        <v>94</v>
      </c>
      <c r="V1957" s="4" t="s">
        <v>95</v>
      </c>
      <c r="W1957" s="4" t="s">
        <v>96</v>
      </c>
      <c r="X1957" s="4" t="s">
        <v>97</v>
      </c>
      <c r="Y1957" s="4">
        <v>244</v>
      </c>
      <c r="Z1957" s="4">
        <v>526.24</v>
      </c>
    </row>
    <row r="1958" spans="16:26" ht="18" customHeight="1" x14ac:dyDescent="0.3">
      <c r="P1958" s="4" t="s">
        <v>100</v>
      </c>
      <c r="Q1958" s="4">
        <v>2022</v>
      </c>
      <c r="R1958" s="4" t="s">
        <v>39</v>
      </c>
      <c r="S1958" s="4" t="s">
        <v>104</v>
      </c>
      <c r="T1958" s="4" t="s">
        <v>93</v>
      </c>
      <c r="U1958" s="4" t="s">
        <v>94</v>
      </c>
      <c r="V1958" s="4" t="s">
        <v>95</v>
      </c>
      <c r="W1958" s="4" t="s">
        <v>96</v>
      </c>
      <c r="X1958" s="4" t="s">
        <v>97</v>
      </c>
      <c r="Y1958" s="4">
        <v>1011</v>
      </c>
      <c r="Z1958" s="4">
        <v>1445.73</v>
      </c>
    </row>
    <row r="1959" spans="16:26" ht="18" customHeight="1" x14ac:dyDescent="0.3">
      <c r="P1959" s="4" t="s">
        <v>100</v>
      </c>
      <c r="Q1959" s="4">
        <v>2022</v>
      </c>
      <c r="R1959" s="4" t="s">
        <v>39</v>
      </c>
      <c r="S1959" s="4" t="s">
        <v>104</v>
      </c>
      <c r="T1959" s="4" t="s">
        <v>93</v>
      </c>
      <c r="U1959" s="4" t="s">
        <v>94</v>
      </c>
      <c r="V1959" s="4" t="s">
        <v>95</v>
      </c>
      <c r="W1959" s="4" t="s">
        <v>96</v>
      </c>
      <c r="X1959" s="4" t="s">
        <v>97</v>
      </c>
      <c r="Y1959" s="4">
        <v>240</v>
      </c>
      <c r="Z1959" s="4">
        <v>343.2</v>
      </c>
    </row>
    <row r="1960" spans="16:26" ht="18" customHeight="1" x14ac:dyDescent="0.3">
      <c r="P1960" s="4" t="s">
        <v>98</v>
      </c>
      <c r="Q1960" s="4">
        <v>2022</v>
      </c>
      <c r="R1960" s="4" t="s">
        <v>39</v>
      </c>
      <c r="S1960" s="4" t="s">
        <v>104</v>
      </c>
      <c r="T1960" s="4" t="s">
        <v>93</v>
      </c>
      <c r="U1960" s="4" t="s">
        <v>94</v>
      </c>
      <c r="V1960" s="4" t="s">
        <v>95</v>
      </c>
      <c r="W1960" s="4" t="s">
        <v>96</v>
      </c>
      <c r="X1960" s="4" t="s">
        <v>97</v>
      </c>
      <c r="Y1960" s="4">
        <v>195</v>
      </c>
      <c r="Z1960" s="4">
        <v>278.85000000000002</v>
      </c>
    </row>
    <row r="1961" spans="16:26" ht="18" customHeight="1" x14ac:dyDescent="0.3">
      <c r="P1961" s="4" t="s">
        <v>98</v>
      </c>
      <c r="Q1961" s="4">
        <v>2022</v>
      </c>
      <c r="R1961" s="4" t="s">
        <v>39</v>
      </c>
      <c r="S1961" s="4" t="s">
        <v>104</v>
      </c>
      <c r="T1961" s="4" t="s">
        <v>93</v>
      </c>
      <c r="U1961" s="4" t="s">
        <v>94</v>
      </c>
      <c r="V1961" s="4" t="s">
        <v>95</v>
      </c>
      <c r="W1961" s="4" t="s">
        <v>96</v>
      </c>
      <c r="X1961" s="4" t="s">
        <v>97</v>
      </c>
      <c r="Y1961" s="4">
        <v>243</v>
      </c>
      <c r="Z1961" s="4">
        <v>347.49</v>
      </c>
    </row>
    <row r="1962" spans="16:26" ht="18" customHeight="1" x14ac:dyDescent="0.3">
      <c r="P1962" s="4" t="s">
        <v>100</v>
      </c>
      <c r="Q1962" s="4">
        <v>2022</v>
      </c>
      <c r="R1962" s="4" t="s">
        <v>39</v>
      </c>
      <c r="S1962" s="4" t="s">
        <v>104</v>
      </c>
      <c r="T1962" s="4" t="s">
        <v>93</v>
      </c>
      <c r="U1962" s="4" t="s">
        <v>94</v>
      </c>
      <c r="V1962" s="4" t="s">
        <v>95</v>
      </c>
      <c r="W1962" s="4" t="s">
        <v>96</v>
      </c>
      <c r="X1962" s="4" t="s">
        <v>97</v>
      </c>
      <c r="Y1962" s="4">
        <v>169</v>
      </c>
      <c r="Z1962" s="4">
        <v>241.67000000000002</v>
      </c>
    </row>
    <row r="1963" spans="16:26" ht="18" customHeight="1" x14ac:dyDescent="0.3">
      <c r="P1963" s="4" t="s">
        <v>91</v>
      </c>
      <c r="Q1963" s="4">
        <v>2022</v>
      </c>
      <c r="R1963" s="4" t="s">
        <v>39</v>
      </c>
      <c r="S1963" s="4" t="s">
        <v>104</v>
      </c>
      <c r="T1963" s="4" t="s">
        <v>93</v>
      </c>
      <c r="U1963" s="4" t="s">
        <v>94</v>
      </c>
      <c r="V1963" s="4" t="s">
        <v>95</v>
      </c>
      <c r="W1963" s="4" t="s">
        <v>96</v>
      </c>
      <c r="X1963" s="4" t="s">
        <v>97</v>
      </c>
      <c r="Y1963" s="4">
        <v>163</v>
      </c>
      <c r="Z1963" s="4">
        <v>233.09</v>
      </c>
    </row>
    <row r="1964" spans="16:26" ht="18" customHeight="1" x14ac:dyDescent="0.3">
      <c r="P1964" s="4" t="s">
        <v>101</v>
      </c>
      <c r="Q1964" s="4">
        <v>2022</v>
      </c>
      <c r="R1964" s="4" t="s">
        <v>39</v>
      </c>
      <c r="S1964" s="4" t="s">
        <v>104</v>
      </c>
      <c r="T1964" s="4" t="s">
        <v>93</v>
      </c>
      <c r="U1964" s="4" t="s">
        <v>94</v>
      </c>
      <c r="V1964" s="4" t="s">
        <v>95</v>
      </c>
      <c r="W1964" s="4" t="s">
        <v>96</v>
      </c>
      <c r="X1964" s="4" t="s">
        <v>97</v>
      </c>
      <c r="Y1964" s="4">
        <v>157</v>
      </c>
      <c r="Z1964" s="4">
        <v>224.51</v>
      </c>
    </row>
    <row r="1965" spans="16:26" ht="18" customHeight="1" x14ac:dyDescent="0.3">
      <c r="P1965" s="4" t="s">
        <v>98</v>
      </c>
      <c r="Q1965" s="4">
        <v>2022</v>
      </c>
      <c r="R1965" s="4" t="s">
        <v>39</v>
      </c>
      <c r="S1965" s="4" t="s">
        <v>104</v>
      </c>
      <c r="T1965" s="4" t="s">
        <v>93</v>
      </c>
      <c r="U1965" s="4" t="s">
        <v>94</v>
      </c>
      <c r="V1965" s="4" t="s">
        <v>95</v>
      </c>
      <c r="W1965" s="4" t="s">
        <v>96</v>
      </c>
      <c r="X1965" s="4" t="s">
        <v>97</v>
      </c>
      <c r="Y1965" s="4">
        <v>826</v>
      </c>
      <c r="Z1965" s="4">
        <v>1181.18</v>
      </c>
    </row>
    <row r="1966" spans="16:26" ht="18" customHeight="1" x14ac:dyDescent="0.3">
      <c r="P1966" s="4" t="s">
        <v>98</v>
      </c>
      <c r="Q1966" s="4">
        <v>2022</v>
      </c>
      <c r="R1966" s="4" t="s">
        <v>39</v>
      </c>
      <c r="S1966" s="4" t="s">
        <v>104</v>
      </c>
      <c r="T1966" s="4" t="s">
        <v>93</v>
      </c>
      <c r="U1966" s="4" t="s">
        <v>94</v>
      </c>
      <c r="V1966" s="4" t="s">
        <v>95</v>
      </c>
      <c r="W1966" s="4" t="s">
        <v>96</v>
      </c>
      <c r="X1966" s="4" t="s">
        <v>99</v>
      </c>
      <c r="Y1966" s="4">
        <v>167</v>
      </c>
      <c r="Z1966" s="4">
        <v>238.81</v>
      </c>
    </row>
    <row r="1967" spans="16:26" ht="18" customHeight="1" x14ac:dyDescent="0.3">
      <c r="P1967" s="4" t="s">
        <v>98</v>
      </c>
      <c r="Q1967" s="4">
        <v>2022</v>
      </c>
      <c r="R1967" s="4" t="s">
        <v>39</v>
      </c>
      <c r="S1967" s="4" t="s">
        <v>104</v>
      </c>
      <c r="T1967" s="4" t="s">
        <v>93</v>
      </c>
      <c r="U1967" s="4" t="s">
        <v>94</v>
      </c>
      <c r="V1967" s="4" t="s">
        <v>95</v>
      </c>
      <c r="W1967" s="4" t="s">
        <v>96</v>
      </c>
      <c r="X1967" s="4" t="s">
        <v>99</v>
      </c>
      <c r="Y1967" s="4">
        <v>161</v>
      </c>
      <c r="Z1967" s="4">
        <v>230.23000000000002</v>
      </c>
    </row>
    <row r="1968" spans="16:26" ht="18" customHeight="1" x14ac:dyDescent="0.3">
      <c r="P1968" s="4" t="s">
        <v>98</v>
      </c>
      <c r="Q1968" s="4">
        <v>2022</v>
      </c>
      <c r="R1968" s="4" t="s">
        <v>39</v>
      </c>
      <c r="S1968" s="4" t="s">
        <v>104</v>
      </c>
      <c r="T1968" s="4" t="s">
        <v>93</v>
      </c>
      <c r="U1968" s="4" t="s">
        <v>94</v>
      </c>
      <c r="V1968" s="4" t="s">
        <v>95</v>
      </c>
      <c r="W1968" s="4" t="s">
        <v>96</v>
      </c>
      <c r="X1968" s="4" t="s">
        <v>99</v>
      </c>
      <c r="Y1968" s="4">
        <v>155</v>
      </c>
      <c r="Z1968" s="4">
        <v>221.65</v>
      </c>
    </row>
    <row r="1969" spans="16:26" ht="18" customHeight="1" x14ac:dyDescent="0.3">
      <c r="P1969" s="4" t="s">
        <v>100</v>
      </c>
      <c r="Q1969" s="4">
        <v>2022</v>
      </c>
      <c r="R1969" s="4" t="s">
        <v>39</v>
      </c>
      <c r="S1969" s="4" t="s">
        <v>104</v>
      </c>
      <c r="T1969" s="4" t="s">
        <v>93</v>
      </c>
      <c r="U1969" s="4" t="s">
        <v>94</v>
      </c>
      <c r="V1969" s="4" t="s">
        <v>95</v>
      </c>
      <c r="W1969" s="4" t="s">
        <v>96</v>
      </c>
      <c r="X1969" s="4" t="s">
        <v>97</v>
      </c>
      <c r="Y1969" s="4">
        <v>197</v>
      </c>
      <c r="Z1969" s="4">
        <v>281.70999999999998</v>
      </c>
    </row>
    <row r="1970" spans="16:26" ht="18" customHeight="1" x14ac:dyDescent="0.3">
      <c r="P1970" s="4" t="s">
        <v>91</v>
      </c>
      <c r="Q1970" s="4">
        <v>2022</v>
      </c>
      <c r="R1970" s="4" t="s">
        <v>39</v>
      </c>
      <c r="S1970" s="4" t="s">
        <v>104</v>
      </c>
      <c r="T1970" s="4" t="s">
        <v>93</v>
      </c>
      <c r="U1970" s="4" t="s">
        <v>94</v>
      </c>
      <c r="V1970" s="4" t="s">
        <v>95</v>
      </c>
      <c r="W1970" s="4" t="s">
        <v>96</v>
      </c>
      <c r="X1970" s="4" t="s">
        <v>97</v>
      </c>
      <c r="Y1970" s="4">
        <v>245</v>
      </c>
      <c r="Z1970" s="4">
        <v>350.35</v>
      </c>
    </row>
    <row r="1971" spans="16:26" ht="18" customHeight="1" x14ac:dyDescent="0.3">
      <c r="P1971" s="4" t="s">
        <v>98</v>
      </c>
      <c r="Q1971" s="4">
        <v>2022</v>
      </c>
      <c r="R1971" s="4" t="s">
        <v>32</v>
      </c>
      <c r="S1971" s="4" t="s">
        <v>104</v>
      </c>
      <c r="T1971" s="4" t="s">
        <v>93</v>
      </c>
      <c r="U1971" s="4" t="s">
        <v>94</v>
      </c>
      <c r="V1971" s="4" t="s">
        <v>95</v>
      </c>
      <c r="W1971" s="4" t="s">
        <v>96</v>
      </c>
      <c r="X1971" s="4" t="s">
        <v>99</v>
      </c>
      <c r="Y1971" s="4">
        <v>320</v>
      </c>
      <c r="Z1971" s="4">
        <v>457.6</v>
      </c>
    </row>
    <row r="1972" spans="16:26" ht="18" customHeight="1" x14ac:dyDescent="0.3">
      <c r="P1972" s="4" t="s">
        <v>91</v>
      </c>
      <c r="Q1972" s="4">
        <v>2022</v>
      </c>
      <c r="R1972" s="4" t="s">
        <v>32</v>
      </c>
      <c r="S1972" s="4" t="s">
        <v>104</v>
      </c>
      <c r="T1972" s="4" t="s">
        <v>93</v>
      </c>
      <c r="U1972" s="4" t="s">
        <v>94</v>
      </c>
      <c r="V1972" s="4" t="s">
        <v>95</v>
      </c>
      <c r="W1972" s="4" t="s">
        <v>96</v>
      </c>
      <c r="X1972" s="4" t="s">
        <v>99</v>
      </c>
      <c r="Y1972" s="4">
        <v>314</v>
      </c>
      <c r="Z1972" s="4">
        <v>449.02</v>
      </c>
    </row>
    <row r="1973" spans="16:26" ht="18" customHeight="1" x14ac:dyDescent="0.3">
      <c r="P1973" s="4" t="s">
        <v>100</v>
      </c>
      <c r="Q1973" s="4">
        <v>2022</v>
      </c>
      <c r="R1973" s="4" t="s">
        <v>32</v>
      </c>
      <c r="S1973" s="4" t="s">
        <v>104</v>
      </c>
      <c r="T1973" s="4" t="s">
        <v>93</v>
      </c>
      <c r="U1973" s="4" t="s">
        <v>94</v>
      </c>
      <c r="V1973" s="4" t="s">
        <v>95</v>
      </c>
      <c r="W1973" s="4" t="s">
        <v>96</v>
      </c>
      <c r="X1973" s="4" t="s">
        <v>99</v>
      </c>
      <c r="Y1973" s="4">
        <v>308</v>
      </c>
      <c r="Z1973" s="4">
        <v>440.44</v>
      </c>
    </row>
    <row r="1974" spans="16:26" ht="18" customHeight="1" x14ac:dyDescent="0.3">
      <c r="P1974" s="4" t="s">
        <v>91</v>
      </c>
      <c r="Q1974" s="4">
        <v>2022</v>
      </c>
      <c r="R1974" s="4" t="s">
        <v>32</v>
      </c>
      <c r="S1974" s="4" t="s">
        <v>104</v>
      </c>
      <c r="T1974" s="4" t="s">
        <v>93</v>
      </c>
      <c r="U1974" s="4" t="s">
        <v>94</v>
      </c>
      <c r="V1974" s="4" t="s">
        <v>95</v>
      </c>
      <c r="W1974" s="4" t="s">
        <v>96</v>
      </c>
      <c r="X1974" s="4" t="s">
        <v>97</v>
      </c>
      <c r="Y1974" s="4">
        <v>236</v>
      </c>
      <c r="Z1974" s="4">
        <v>337.48</v>
      </c>
    </row>
    <row r="1975" spans="16:26" ht="18" customHeight="1" x14ac:dyDescent="0.3">
      <c r="P1975" s="4" t="s">
        <v>98</v>
      </c>
      <c r="Q1975" s="4">
        <v>2022</v>
      </c>
      <c r="R1975" s="4" t="s">
        <v>32</v>
      </c>
      <c r="S1975" s="4" t="s">
        <v>104</v>
      </c>
      <c r="T1975" s="4" t="s">
        <v>93</v>
      </c>
      <c r="U1975" s="4" t="s">
        <v>94</v>
      </c>
      <c r="V1975" s="4" t="s">
        <v>95</v>
      </c>
      <c r="W1975" s="4" t="s">
        <v>96</v>
      </c>
      <c r="X1975" s="4" t="s">
        <v>97</v>
      </c>
      <c r="Y1975" s="4">
        <v>164</v>
      </c>
      <c r="Z1975" s="4">
        <v>234.51999999999998</v>
      </c>
    </row>
    <row r="1976" spans="16:26" ht="18" customHeight="1" x14ac:dyDescent="0.3">
      <c r="P1976" s="4" t="s">
        <v>91</v>
      </c>
      <c r="Q1976" s="4">
        <v>2022</v>
      </c>
      <c r="R1976" s="4" t="s">
        <v>32</v>
      </c>
      <c r="S1976" s="4" t="s">
        <v>104</v>
      </c>
      <c r="T1976" s="4" t="s">
        <v>93</v>
      </c>
      <c r="U1976" s="4" t="s">
        <v>94</v>
      </c>
      <c r="V1976" s="4" t="s">
        <v>95</v>
      </c>
      <c r="W1976" s="4" t="s">
        <v>96</v>
      </c>
      <c r="X1976" s="4" t="s">
        <v>97</v>
      </c>
      <c r="Y1976" s="4">
        <v>212</v>
      </c>
      <c r="Z1976" s="4">
        <v>303.15999999999997</v>
      </c>
    </row>
    <row r="1977" spans="16:26" ht="18" customHeight="1" x14ac:dyDescent="0.3">
      <c r="P1977" s="4" t="s">
        <v>98</v>
      </c>
      <c r="Q1977" s="4">
        <v>2022</v>
      </c>
      <c r="R1977" s="4" t="s">
        <v>32</v>
      </c>
      <c r="S1977" s="4" t="s">
        <v>104</v>
      </c>
      <c r="T1977" s="4" t="s">
        <v>93</v>
      </c>
      <c r="U1977" s="4" t="s">
        <v>94</v>
      </c>
      <c r="V1977" s="4" t="s">
        <v>95</v>
      </c>
      <c r="W1977" s="4" t="s">
        <v>96</v>
      </c>
      <c r="X1977" s="4" t="s">
        <v>97</v>
      </c>
      <c r="Y1977" s="4">
        <v>316</v>
      </c>
      <c r="Z1977" s="4">
        <v>451.88</v>
      </c>
    </row>
    <row r="1978" spans="16:26" ht="18" customHeight="1" x14ac:dyDescent="0.3">
      <c r="P1978" s="4" t="s">
        <v>91</v>
      </c>
      <c r="Q1978" s="4">
        <v>2022</v>
      </c>
      <c r="R1978" s="4" t="s">
        <v>32</v>
      </c>
      <c r="S1978" s="4" t="s">
        <v>104</v>
      </c>
      <c r="T1978" s="4" t="s">
        <v>93</v>
      </c>
      <c r="U1978" s="4" t="s">
        <v>94</v>
      </c>
      <c r="V1978" s="4" t="s">
        <v>95</v>
      </c>
      <c r="W1978" s="4" t="s">
        <v>96</v>
      </c>
      <c r="X1978" s="4" t="s">
        <v>97</v>
      </c>
      <c r="Y1978" s="4">
        <v>310</v>
      </c>
      <c r="Z1978" s="4">
        <v>443.3</v>
      </c>
    </row>
    <row r="1979" spans="16:26" ht="18" customHeight="1" x14ac:dyDescent="0.3">
      <c r="P1979" s="4" t="s">
        <v>98</v>
      </c>
      <c r="Q1979" s="4">
        <v>2022</v>
      </c>
      <c r="R1979" s="4" t="s">
        <v>32</v>
      </c>
      <c r="S1979" s="4" t="s">
        <v>104</v>
      </c>
      <c r="T1979" s="4" t="s">
        <v>93</v>
      </c>
      <c r="U1979" s="4" t="s">
        <v>94</v>
      </c>
      <c r="V1979" s="4" t="s">
        <v>95</v>
      </c>
      <c r="W1979" s="4" t="s">
        <v>96</v>
      </c>
      <c r="X1979" s="4" t="s">
        <v>97</v>
      </c>
      <c r="Y1979" s="4">
        <v>238</v>
      </c>
      <c r="Z1979" s="4">
        <v>526.24</v>
      </c>
    </row>
    <row r="1980" spans="16:26" ht="18" customHeight="1" x14ac:dyDescent="0.3">
      <c r="P1980" s="4" t="s">
        <v>98</v>
      </c>
      <c r="Q1980" s="4">
        <v>2022</v>
      </c>
      <c r="R1980" s="4" t="s">
        <v>32</v>
      </c>
      <c r="S1980" s="4" t="s">
        <v>104</v>
      </c>
      <c r="T1980" s="4" t="s">
        <v>93</v>
      </c>
      <c r="U1980" s="4" t="s">
        <v>94</v>
      </c>
      <c r="V1980" s="4" t="s">
        <v>95</v>
      </c>
      <c r="W1980" s="4" t="s">
        <v>96</v>
      </c>
      <c r="X1980" s="4" t="s">
        <v>97</v>
      </c>
      <c r="Y1980" s="4">
        <v>166</v>
      </c>
      <c r="Z1980" s="4">
        <v>526.24</v>
      </c>
    </row>
    <row r="1981" spans="16:26" ht="18" customHeight="1" x14ac:dyDescent="0.3">
      <c r="P1981" s="4" t="s">
        <v>91</v>
      </c>
      <c r="Q1981" s="4">
        <v>2022</v>
      </c>
      <c r="R1981" s="4" t="s">
        <v>32</v>
      </c>
      <c r="S1981" s="4" t="s">
        <v>104</v>
      </c>
      <c r="T1981" s="4" t="s">
        <v>93</v>
      </c>
      <c r="U1981" s="4" t="s">
        <v>94</v>
      </c>
      <c r="V1981" s="4" t="s">
        <v>95</v>
      </c>
      <c r="W1981" s="4" t="s">
        <v>96</v>
      </c>
      <c r="X1981" s="4" t="s">
        <v>97</v>
      </c>
      <c r="Y1981" s="4">
        <v>208</v>
      </c>
      <c r="Z1981" s="4">
        <v>526.24</v>
      </c>
    </row>
    <row r="1982" spans="16:26" ht="18" customHeight="1" x14ac:dyDescent="0.3">
      <c r="P1982" s="4" t="s">
        <v>100</v>
      </c>
      <c r="Q1982" s="4">
        <v>2022</v>
      </c>
      <c r="R1982" s="4" t="s">
        <v>32</v>
      </c>
      <c r="S1982" s="4" t="s">
        <v>104</v>
      </c>
      <c r="T1982" s="4" t="s">
        <v>93</v>
      </c>
      <c r="U1982" s="4" t="s">
        <v>94</v>
      </c>
      <c r="V1982" s="4" t="s">
        <v>95</v>
      </c>
      <c r="W1982" s="4" t="s">
        <v>96</v>
      </c>
      <c r="X1982" s="4" t="s">
        <v>97</v>
      </c>
      <c r="Y1982" s="4">
        <v>963</v>
      </c>
      <c r="Z1982" s="4">
        <v>1377.09</v>
      </c>
    </row>
    <row r="1983" spans="16:26" ht="18" customHeight="1" x14ac:dyDescent="0.3">
      <c r="P1983" s="4" t="s">
        <v>91</v>
      </c>
      <c r="Q1983" s="4">
        <v>2022</v>
      </c>
      <c r="R1983" s="4" t="s">
        <v>32</v>
      </c>
      <c r="S1983" s="4" t="s">
        <v>104</v>
      </c>
      <c r="T1983" s="4" t="s">
        <v>93</v>
      </c>
      <c r="U1983" s="4" t="s">
        <v>94</v>
      </c>
      <c r="V1983" s="4" t="s">
        <v>95</v>
      </c>
      <c r="W1983" s="4" t="s">
        <v>96</v>
      </c>
      <c r="X1983" s="4" t="s">
        <v>97</v>
      </c>
      <c r="Y1983" s="4">
        <v>1017</v>
      </c>
      <c r="Z1983" s="4">
        <v>1454.31</v>
      </c>
    </row>
    <row r="1984" spans="16:26" ht="18" customHeight="1" x14ac:dyDescent="0.3">
      <c r="P1984" s="4" t="s">
        <v>91</v>
      </c>
      <c r="Q1984" s="4">
        <v>2022</v>
      </c>
      <c r="R1984" s="4" t="s">
        <v>32</v>
      </c>
      <c r="S1984" s="4" t="s">
        <v>104</v>
      </c>
      <c r="T1984" s="4" t="s">
        <v>93</v>
      </c>
      <c r="U1984" s="4" t="s">
        <v>94</v>
      </c>
      <c r="V1984" s="4" t="s">
        <v>95</v>
      </c>
      <c r="W1984" s="4" t="s">
        <v>96</v>
      </c>
      <c r="X1984" s="4" t="s">
        <v>97</v>
      </c>
      <c r="Y1984" s="4">
        <v>210</v>
      </c>
      <c r="Z1984" s="4">
        <v>300.3</v>
      </c>
    </row>
    <row r="1985" spans="16:26" ht="18" customHeight="1" x14ac:dyDescent="0.3">
      <c r="P1985" s="4" t="s">
        <v>91</v>
      </c>
      <c r="Q1985" s="4">
        <v>2022</v>
      </c>
      <c r="R1985" s="4" t="s">
        <v>32</v>
      </c>
      <c r="S1985" s="4" t="s">
        <v>104</v>
      </c>
      <c r="T1985" s="4" t="s">
        <v>93</v>
      </c>
      <c r="U1985" s="4" t="s">
        <v>94</v>
      </c>
      <c r="V1985" s="4" t="s">
        <v>95</v>
      </c>
      <c r="W1985" s="4" t="s">
        <v>96</v>
      </c>
      <c r="X1985" s="4" t="s">
        <v>97</v>
      </c>
      <c r="Y1985" s="4">
        <v>237</v>
      </c>
      <c r="Z1985" s="4">
        <v>338.90999999999997</v>
      </c>
    </row>
    <row r="1986" spans="16:26" ht="18" customHeight="1" x14ac:dyDescent="0.3">
      <c r="P1986" s="4" t="s">
        <v>98</v>
      </c>
      <c r="Q1986" s="4">
        <v>2022</v>
      </c>
      <c r="R1986" s="4" t="s">
        <v>32</v>
      </c>
      <c r="S1986" s="4" t="s">
        <v>104</v>
      </c>
      <c r="T1986" s="4" t="s">
        <v>93</v>
      </c>
      <c r="U1986" s="4" t="s">
        <v>94</v>
      </c>
      <c r="V1986" s="4" t="s">
        <v>95</v>
      </c>
      <c r="W1986" s="4" t="s">
        <v>96</v>
      </c>
      <c r="X1986" s="4" t="s">
        <v>97</v>
      </c>
      <c r="Y1986" s="4">
        <v>165</v>
      </c>
      <c r="Z1986" s="4">
        <v>235.95</v>
      </c>
    </row>
    <row r="1987" spans="16:26" ht="18" customHeight="1" x14ac:dyDescent="0.3">
      <c r="P1987" s="4" t="s">
        <v>100</v>
      </c>
      <c r="Q1987" s="4">
        <v>2022</v>
      </c>
      <c r="R1987" s="4" t="s">
        <v>32</v>
      </c>
      <c r="S1987" s="4" t="s">
        <v>104</v>
      </c>
      <c r="T1987" s="4" t="s">
        <v>93</v>
      </c>
      <c r="U1987" s="4" t="s">
        <v>94</v>
      </c>
      <c r="V1987" s="4" t="s">
        <v>95</v>
      </c>
      <c r="W1987" s="4" t="s">
        <v>96</v>
      </c>
      <c r="X1987" s="4" t="s">
        <v>97</v>
      </c>
      <c r="Y1987" s="4">
        <v>213</v>
      </c>
      <c r="Z1987" s="4">
        <v>304.59000000000003</v>
      </c>
    </row>
    <row r="1988" spans="16:26" ht="18" customHeight="1" x14ac:dyDescent="0.3">
      <c r="P1988" s="4" t="s">
        <v>98</v>
      </c>
      <c r="Q1988" s="4">
        <v>2022</v>
      </c>
      <c r="R1988" s="4" t="s">
        <v>32</v>
      </c>
      <c r="S1988" s="4" t="s">
        <v>104</v>
      </c>
      <c r="T1988" s="4" t="s">
        <v>93</v>
      </c>
      <c r="U1988" s="4" t="s">
        <v>94</v>
      </c>
      <c r="V1988" s="4" t="s">
        <v>95</v>
      </c>
      <c r="W1988" s="4" t="s">
        <v>96</v>
      </c>
      <c r="X1988" s="4" t="s">
        <v>97</v>
      </c>
      <c r="Y1988" s="4">
        <v>319</v>
      </c>
      <c r="Z1988" s="4">
        <v>456.16999999999996</v>
      </c>
    </row>
    <row r="1989" spans="16:26" ht="18" customHeight="1" x14ac:dyDescent="0.3">
      <c r="P1989" s="4" t="s">
        <v>98</v>
      </c>
      <c r="Q1989" s="4">
        <v>2022</v>
      </c>
      <c r="R1989" s="4" t="s">
        <v>32</v>
      </c>
      <c r="S1989" s="4" t="s">
        <v>104</v>
      </c>
      <c r="T1989" s="4" t="s">
        <v>93</v>
      </c>
      <c r="U1989" s="4" t="s">
        <v>94</v>
      </c>
      <c r="V1989" s="4" t="s">
        <v>95</v>
      </c>
      <c r="W1989" s="4" t="s">
        <v>96</v>
      </c>
      <c r="X1989" s="4" t="s">
        <v>97</v>
      </c>
      <c r="Y1989" s="4">
        <v>313</v>
      </c>
      <c r="Z1989" s="4">
        <v>447.59000000000003</v>
      </c>
    </row>
    <row r="1990" spans="16:26" ht="18" customHeight="1" x14ac:dyDescent="0.3">
      <c r="P1990" s="4" t="s">
        <v>91</v>
      </c>
      <c r="Q1990" s="4">
        <v>2022</v>
      </c>
      <c r="R1990" s="4" t="s">
        <v>32</v>
      </c>
      <c r="S1990" s="4" t="s">
        <v>104</v>
      </c>
      <c r="T1990" s="4" t="s">
        <v>93</v>
      </c>
      <c r="U1990" s="4" t="s">
        <v>94</v>
      </c>
      <c r="V1990" s="4" t="s">
        <v>95</v>
      </c>
      <c r="W1990" s="4" t="s">
        <v>96</v>
      </c>
      <c r="X1990" s="4" t="s">
        <v>97</v>
      </c>
      <c r="Y1990" s="4">
        <v>307</v>
      </c>
      <c r="Z1990" s="4">
        <v>439.01</v>
      </c>
    </row>
    <row r="1991" spans="16:26" ht="18" customHeight="1" x14ac:dyDescent="0.3">
      <c r="P1991" s="4" t="s">
        <v>91</v>
      </c>
      <c r="Q1991" s="4">
        <v>2022</v>
      </c>
      <c r="R1991" s="4" t="s">
        <v>32</v>
      </c>
      <c r="S1991" s="4" t="s">
        <v>104</v>
      </c>
      <c r="T1991" s="4" t="s">
        <v>93</v>
      </c>
      <c r="U1991" s="4" t="s">
        <v>94</v>
      </c>
      <c r="V1991" s="4" t="s">
        <v>95</v>
      </c>
      <c r="W1991" s="4" t="s">
        <v>96</v>
      </c>
      <c r="X1991" s="4" t="s">
        <v>97</v>
      </c>
      <c r="Y1991" s="4">
        <v>235</v>
      </c>
      <c r="Z1991" s="4">
        <v>336.05</v>
      </c>
    </row>
    <row r="1992" spans="16:26" ht="18" customHeight="1" x14ac:dyDescent="0.3">
      <c r="P1992" s="4" t="s">
        <v>91</v>
      </c>
      <c r="Q1992" s="4">
        <v>2022</v>
      </c>
      <c r="R1992" s="4" t="s">
        <v>32</v>
      </c>
      <c r="S1992" s="4" t="s">
        <v>104</v>
      </c>
      <c r="T1992" s="4" t="s">
        <v>93</v>
      </c>
      <c r="U1992" s="4" t="s">
        <v>94</v>
      </c>
      <c r="V1992" s="4" t="s">
        <v>95</v>
      </c>
      <c r="W1992" s="4" t="s">
        <v>96</v>
      </c>
      <c r="X1992" s="4" t="s">
        <v>97</v>
      </c>
      <c r="Y1992" s="4">
        <v>798</v>
      </c>
      <c r="Z1992" s="4">
        <v>1141.1399999999999</v>
      </c>
    </row>
    <row r="1993" spans="16:26" ht="18" customHeight="1" x14ac:dyDescent="0.3">
      <c r="P1993" s="4" t="s">
        <v>98</v>
      </c>
      <c r="Q1993" s="4">
        <v>2022</v>
      </c>
      <c r="R1993" s="4" t="s">
        <v>32</v>
      </c>
      <c r="S1993" s="4" t="s">
        <v>104</v>
      </c>
      <c r="T1993" s="4" t="s">
        <v>93</v>
      </c>
      <c r="U1993" s="4" t="s">
        <v>94</v>
      </c>
      <c r="V1993" s="4" t="s">
        <v>95</v>
      </c>
      <c r="W1993" s="4" t="s">
        <v>96</v>
      </c>
      <c r="X1993" s="4" t="s">
        <v>97</v>
      </c>
      <c r="Y1993" s="4">
        <v>831</v>
      </c>
      <c r="Z1993" s="4">
        <v>1188.33</v>
      </c>
    </row>
    <row r="1994" spans="16:26" ht="18" customHeight="1" x14ac:dyDescent="0.3">
      <c r="P1994" s="4" t="s">
        <v>100</v>
      </c>
      <c r="Q1994" s="4">
        <v>2022</v>
      </c>
      <c r="R1994" s="4" t="s">
        <v>32</v>
      </c>
      <c r="S1994" s="4" t="s">
        <v>104</v>
      </c>
      <c r="T1994" s="4" t="s">
        <v>93</v>
      </c>
      <c r="U1994" s="4" t="s">
        <v>94</v>
      </c>
      <c r="V1994" s="4" t="s">
        <v>95</v>
      </c>
      <c r="W1994" s="4" t="s">
        <v>96</v>
      </c>
      <c r="X1994" s="4" t="s">
        <v>99</v>
      </c>
      <c r="Y1994" s="4">
        <v>317</v>
      </c>
      <c r="Z1994" s="4">
        <v>453.31</v>
      </c>
    </row>
    <row r="1995" spans="16:26" ht="18" customHeight="1" x14ac:dyDescent="0.3">
      <c r="P1995" s="4" t="s">
        <v>91</v>
      </c>
      <c r="Q1995" s="4">
        <v>2022</v>
      </c>
      <c r="R1995" s="4" t="s">
        <v>32</v>
      </c>
      <c r="S1995" s="4" t="s">
        <v>104</v>
      </c>
      <c r="T1995" s="4" t="s">
        <v>93</v>
      </c>
      <c r="U1995" s="4" t="s">
        <v>94</v>
      </c>
      <c r="V1995" s="4" t="s">
        <v>95</v>
      </c>
      <c r="W1995" s="4" t="s">
        <v>96</v>
      </c>
      <c r="X1995" s="4" t="s">
        <v>99</v>
      </c>
      <c r="Y1995" s="4">
        <v>311</v>
      </c>
      <c r="Z1995" s="4">
        <v>444.73</v>
      </c>
    </row>
    <row r="1996" spans="16:26" ht="18" customHeight="1" x14ac:dyDescent="0.3">
      <c r="P1996" s="4" t="s">
        <v>102</v>
      </c>
      <c r="Q1996" s="4">
        <v>2022</v>
      </c>
      <c r="R1996" s="4" t="s">
        <v>32</v>
      </c>
      <c r="S1996" s="4" t="s">
        <v>104</v>
      </c>
      <c r="T1996" s="4" t="s">
        <v>93</v>
      </c>
      <c r="U1996" s="4" t="s">
        <v>94</v>
      </c>
      <c r="V1996" s="4" t="s">
        <v>95</v>
      </c>
      <c r="W1996" s="4" t="s">
        <v>96</v>
      </c>
      <c r="X1996" s="4" t="s">
        <v>99</v>
      </c>
      <c r="Y1996" s="4">
        <v>305</v>
      </c>
      <c r="Z1996" s="4">
        <v>436.15</v>
      </c>
    </row>
    <row r="1997" spans="16:26" ht="18" customHeight="1" x14ac:dyDescent="0.3">
      <c r="P1997" s="4" t="s">
        <v>91</v>
      </c>
      <c r="Q1997" s="4">
        <v>2022</v>
      </c>
      <c r="R1997" s="4" t="s">
        <v>32</v>
      </c>
      <c r="S1997" s="4" t="s">
        <v>104</v>
      </c>
      <c r="T1997" s="4" t="s">
        <v>93</v>
      </c>
      <c r="U1997" s="4" t="s">
        <v>94</v>
      </c>
      <c r="V1997" s="4" t="s">
        <v>95</v>
      </c>
      <c r="W1997" s="4" t="s">
        <v>96</v>
      </c>
      <c r="X1997" s="4" t="s">
        <v>97</v>
      </c>
      <c r="Y1997" s="4">
        <v>239</v>
      </c>
      <c r="Z1997" s="4">
        <v>341.77</v>
      </c>
    </row>
    <row r="1998" spans="16:26" ht="18" customHeight="1" x14ac:dyDescent="0.3">
      <c r="P1998" s="4" t="s">
        <v>91</v>
      </c>
      <c r="Q1998" s="4">
        <v>2022</v>
      </c>
      <c r="R1998" s="4" t="s">
        <v>32</v>
      </c>
      <c r="S1998" s="4" t="s">
        <v>104</v>
      </c>
      <c r="T1998" s="4" t="s">
        <v>93</v>
      </c>
      <c r="U1998" s="4" t="s">
        <v>94</v>
      </c>
      <c r="V1998" s="4" t="s">
        <v>95</v>
      </c>
      <c r="W1998" s="4" t="s">
        <v>96</v>
      </c>
      <c r="X1998" s="4" t="s">
        <v>97</v>
      </c>
      <c r="Y1998" s="4">
        <v>209</v>
      </c>
      <c r="Z1998" s="4">
        <v>298.87</v>
      </c>
    </row>
    <row r="1999" spans="16:26" ht="18" customHeight="1" x14ac:dyDescent="0.3">
      <c r="P1999" s="4" t="s">
        <v>100</v>
      </c>
      <c r="Q1999" s="4">
        <v>2022</v>
      </c>
      <c r="R1999" s="4" t="s">
        <v>34</v>
      </c>
      <c r="S1999" s="4" t="s">
        <v>104</v>
      </c>
      <c r="T1999" s="4" t="s">
        <v>93</v>
      </c>
      <c r="U1999" s="4" t="s">
        <v>94</v>
      </c>
      <c r="V1999" s="4" t="s">
        <v>95</v>
      </c>
      <c r="W1999" s="4" t="s">
        <v>96</v>
      </c>
      <c r="X1999" s="4" t="s">
        <v>99</v>
      </c>
      <c r="Y1999" s="4">
        <v>332</v>
      </c>
      <c r="Z1999" s="4">
        <v>474.76</v>
      </c>
    </row>
    <row r="2000" spans="16:26" ht="18" customHeight="1" x14ac:dyDescent="0.3">
      <c r="P2000" s="4" t="s">
        <v>98</v>
      </c>
      <c r="Q2000" s="4">
        <v>2022</v>
      </c>
      <c r="R2000" s="4" t="s">
        <v>34</v>
      </c>
      <c r="S2000" s="4" t="s">
        <v>104</v>
      </c>
      <c r="T2000" s="4" t="s">
        <v>93</v>
      </c>
      <c r="U2000" s="4" t="s">
        <v>94</v>
      </c>
      <c r="V2000" s="4" t="s">
        <v>95</v>
      </c>
      <c r="W2000" s="4" t="s">
        <v>96</v>
      </c>
      <c r="X2000" s="4" t="s">
        <v>99</v>
      </c>
      <c r="Y2000" s="4">
        <v>326</v>
      </c>
      <c r="Z2000" s="4">
        <v>466.18</v>
      </c>
    </row>
    <row r="2001" spans="16:26" ht="18" customHeight="1" x14ac:dyDescent="0.3">
      <c r="P2001" s="4" t="s">
        <v>91</v>
      </c>
      <c r="Q2001" s="4">
        <v>2022</v>
      </c>
      <c r="R2001" s="4" t="s">
        <v>34</v>
      </c>
      <c r="S2001" s="4" t="s">
        <v>104</v>
      </c>
      <c r="T2001" s="4" t="s">
        <v>93</v>
      </c>
      <c r="U2001" s="4" t="s">
        <v>94</v>
      </c>
      <c r="V2001" s="4" t="s">
        <v>95</v>
      </c>
      <c r="W2001" s="4" t="s">
        <v>96</v>
      </c>
      <c r="X2001" s="4" t="s">
        <v>97</v>
      </c>
      <c r="Y2001" s="4">
        <v>242</v>
      </c>
      <c r="Z2001" s="4">
        <v>346.06</v>
      </c>
    </row>
    <row r="2002" spans="16:26" ht="18" customHeight="1" x14ac:dyDescent="0.3">
      <c r="P2002" s="4" t="s">
        <v>91</v>
      </c>
      <c r="Q2002" s="4">
        <v>2022</v>
      </c>
      <c r="R2002" s="4" t="s">
        <v>34</v>
      </c>
      <c r="S2002" s="4" t="s">
        <v>104</v>
      </c>
      <c r="T2002" s="4" t="s">
        <v>93</v>
      </c>
      <c r="U2002" s="4" t="s">
        <v>94</v>
      </c>
      <c r="V2002" s="4" t="s">
        <v>95</v>
      </c>
      <c r="W2002" s="4" t="s">
        <v>96</v>
      </c>
      <c r="X2002" s="4" t="s">
        <v>97</v>
      </c>
      <c r="Y2002" s="4">
        <v>170</v>
      </c>
      <c r="Z2002" s="4">
        <v>243.1</v>
      </c>
    </row>
    <row r="2003" spans="16:26" ht="18" customHeight="1" x14ac:dyDescent="0.3">
      <c r="P2003" s="4" t="s">
        <v>91</v>
      </c>
      <c r="Q2003" s="4">
        <v>2022</v>
      </c>
      <c r="R2003" s="4" t="s">
        <v>34</v>
      </c>
      <c r="S2003" s="4" t="s">
        <v>104</v>
      </c>
      <c r="T2003" s="4" t="s">
        <v>93</v>
      </c>
      <c r="U2003" s="4" t="s">
        <v>94</v>
      </c>
      <c r="V2003" s="4" t="s">
        <v>95</v>
      </c>
      <c r="W2003" s="4" t="s">
        <v>96</v>
      </c>
      <c r="X2003" s="4" t="s">
        <v>97</v>
      </c>
      <c r="Y2003" s="4">
        <v>218</v>
      </c>
      <c r="Z2003" s="4">
        <v>311.74</v>
      </c>
    </row>
    <row r="2004" spans="16:26" ht="18" customHeight="1" x14ac:dyDescent="0.3">
      <c r="P2004" s="4" t="s">
        <v>91</v>
      </c>
      <c r="Q2004" s="4">
        <v>2022</v>
      </c>
      <c r="R2004" s="4" t="s">
        <v>34</v>
      </c>
      <c r="S2004" s="4" t="s">
        <v>104</v>
      </c>
      <c r="T2004" s="4" t="s">
        <v>93</v>
      </c>
      <c r="U2004" s="4" t="s">
        <v>94</v>
      </c>
      <c r="V2004" s="4" t="s">
        <v>95</v>
      </c>
      <c r="W2004" s="4" t="s">
        <v>96</v>
      </c>
      <c r="X2004" s="4" t="s">
        <v>97</v>
      </c>
      <c r="Y2004" s="4">
        <v>334</v>
      </c>
      <c r="Z2004" s="4">
        <v>477.62</v>
      </c>
    </row>
    <row r="2005" spans="16:26" ht="18" customHeight="1" x14ac:dyDescent="0.3">
      <c r="P2005" s="4" t="s">
        <v>101</v>
      </c>
      <c r="Q2005" s="4">
        <v>2022</v>
      </c>
      <c r="R2005" s="4" t="s">
        <v>34</v>
      </c>
      <c r="S2005" s="4" t="s">
        <v>104</v>
      </c>
      <c r="T2005" s="4" t="s">
        <v>93</v>
      </c>
      <c r="U2005" s="4" t="s">
        <v>94</v>
      </c>
      <c r="V2005" s="4" t="s">
        <v>95</v>
      </c>
      <c r="W2005" s="4" t="s">
        <v>96</v>
      </c>
      <c r="X2005" s="4" t="s">
        <v>97</v>
      </c>
      <c r="Y2005" s="4">
        <v>328</v>
      </c>
      <c r="Z2005" s="4">
        <v>469.03999999999996</v>
      </c>
    </row>
    <row r="2006" spans="16:26" ht="18" customHeight="1" x14ac:dyDescent="0.3">
      <c r="P2006" s="4" t="s">
        <v>98</v>
      </c>
      <c r="Q2006" s="4">
        <v>2022</v>
      </c>
      <c r="R2006" s="4" t="s">
        <v>34</v>
      </c>
      <c r="S2006" s="4" t="s">
        <v>104</v>
      </c>
      <c r="T2006" s="4" t="s">
        <v>93</v>
      </c>
      <c r="U2006" s="4" t="s">
        <v>94</v>
      </c>
      <c r="V2006" s="4" t="s">
        <v>95</v>
      </c>
      <c r="W2006" s="4" t="s">
        <v>96</v>
      </c>
      <c r="X2006" s="4" t="s">
        <v>97</v>
      </c>
      <c r="Y2006" s="4">
        <v>322</v>
      </c>
      <c r="Z2006" s="4">
        <v>460.46000000000004</v>
      </c>
    </row>
    <row r="2007" spans="16:26" ht="18" customHeight="1" x14ac:dyDescent="0.3">
      <c r="P2007" s="4" t="s">
        <v>98</v>
      </c>
      <c r="Q2007" s="4">
        <v>2022</v>
      </c>
      <c r="R2007" s="4" t="s">
        <v>34</v>
      </c>
      <c r="S2007" s="4" t="s">
        <v>104</v>
      </c>
      <c r="T2007" s="4" t="s">
        <v>93</v>
      </c>
      <c r="U2007" s="4" t="s">
        <v>94</v>
      </c>
      <c r="V2007" s="4" t="s">
        <v>95</v>
      </c>
      <c r="W2007" s="4" t="s">
        <v>96</v>
      </c>
      <c r="X2007" s="4" t="s">
        <v>97</v>
      </c>
      <c r="Y2007" s="4">
        <v>244</v>
      </c>
      <c r="Z2007" s="4">
        <v>526.24</v>
      </c>
    </row>
    <row r="2008" spans="16:26" ht="18" customHeight="1" x14ac:dyDescent="0.3">
      <c r="P2008" s="4" t="s">
        <v>98</v>
      </c>
      <c r="Q2008" s="4">
        <v>2022</v>
      </c>
      <c r="R2008" s="4" t="s">
        <v>34</v>
      </c>
      <c r="S2008" s="4" t="s">
        <v>104</v>
      </c>
      <c r="T2008" s="4" t="s">
        <v>93</v>
      </c>
      <c r="U2008" s="4" t="s">
        <v>94</v>
      </c>
      <c r="V2008" s="4" t="s">
        <v>95</v>
      </c>
      <c r="W2008" s="4" t="s">
        <v>96</v>
      </c>
      <c r="X2008" s="4" t="s">
        <v>97</v>
      </c>
      <c r="Y2008" s="4">
        <v>214</v>
      </c>
      <c r="Z2008" s="4">
        <v>526.24</v>
      </c>
    </row>
    <row r="2009" spans="16:26" ht="18" customHeight="1" x14ac:dyDescent="0.3">
      <c r="P2009" s="4" t="s">
        <v>91</v>
      </c>
      <c r="Q2009" s="4">
        <v>2022</v>
      </c>
      <c r="R2009" s="4" t="s">
        <v>34</v>
      </c>
      <c r="S2009" s="4" t="s">
        <v>104</v>
      </c>
      <c r="T2009" s="4" t="s">
        <v>93</v>
      </c>
      <c r="U2009" s="4" t="s">
        <v>94</v>
      </c>
      <c r="V2009" s="4" t="s">
        <v>95</v>
      </c>
      <c r="W2009" s="4" t="s">
        <v>96</v>
      </c>
      <c r="X2009" s="4" t="s">
        <v>97</v>
      </c>
      <c r="Y2009" s="4">
        <v>1016</v>
      </c>
      <c r="Z2009" s="4">
        <v>1452.88</v>
      </c>
    </row>
    <row r="2010" spans="16:26" ht="18" customHeight="1" x14ac:dyDescent="0.3">
      <c r="P2010" s="4" t="s">
        <v>98</v>
      </c>
      <c r="Q2010" s="4">
        <v>2022</v>
      </c>
      <c r="R2010" s="4" t="s">
        <v>34</v>
      </c>
      <c r="S2010" s="4" t="s">
        <v>104</v>
      </c>
      <c r="T2010" s="4" t="s">
        <v>93</v>
      </c>
      <c r="U2010" s="4" t="s">
        <v>94</v>
      </c>
      <c r="V2010" s="4" t="s">
        <v>95</v>
      </c>
      <c r="W2010" s="4" t="s">
        <v>96</v>
      </c>
      <c r="X2010" s="4" t="s">
        <v>97</v>
      </c>
      <c r="Y2010" s="4">
        <v>216</v>
      </c>
      <c r="Z2010" s="4">
        <v>308.88</v>
      </c>
    </row>
    <row r="2011" spans="16:26" ht="18" customHeight="1" x14ac:dyDescent="0.3">
      <c r="P2011" s="4" t="s">
        <v>98</v>
      </c>
      <c r="Q2011" s="4">
        <v>2022</v>
      </c>
      <c r="R2011" s="4" t="s">
        <v>34</v>
      </c>
      <c r="S2011" s="4" t="s">
        <v>104</v>
      </c>
      <c r="T2011" s="4" t="s">
        <v>93</v>
      </c>
      <c r="U2011" s="4" t="s">
        <v>94</v>
      </c>
      <c r="V2011" s="4" t="s">
        <v>95</v>
      </c>
      <c r="W2011" s="4" t="s">
        <v>96</v>
      </c>
      <c r="X2011" s="4" t="s">
        <v>97</v>
      </c>
      <c r="Y2011" s="4">
        <v>243</v>
      </c>
      <c r="Z2011" s="4">
        <v>347.49</v>
      </c>
    </row>
    <row r="2012" spans="16:26" ht="18" customHeight="1" x14ac:dyDescent="0.3">
      <c r="P2012" s="4" t="s">
        <v>91</v>
      </c>
      <c r="Q2012" s="4">
        <v>2022</v>
      </c>
      <c r="R2012" s="4" t="s">
        <v>34</v>
      </c>
      <c r="S2012" s="4" t="s">
        <v>104</v>
      </c>
      <c r="T2012" s="4" t="s">
        <v>93</v>
      </c>
      <c r="U2012" s="4" t="s">
        <v>94</v>
      </c>
      <c r="V2012" s="4" t="s">
        <v>95</v>
      </c>
      <c r="W2012" s="4" t="s">
        <v>96</v>
      </c>
      <c r="X2012" s="4" t="s">
        <v>97</v>
      </c>
      <c r="Y2012" s="4">
        <v>171</v>
      </c>
      <c r="Z2012" s="4">
        <v>244.53</v>
      </c>
    </row>
    <row r="2013" spans="16:26" ht="18" customHeight="1" x14ac:dyDescent="0.3">
      <c r="P2013" s="4" t="s">
        <v>91</v>
      </c>
      <c r="Q2013" s="4">
        <v>2022</v>
      </c>
      <c r="R2013" s="4" t="s">
        <v>34</v>
      </c>
      <c r="S2013" s="4" t="s">
        <v>104</v>
      </c>
      <c r="T2013" s="4" t="s">
        <v>93</v>
      </c>
      <c r="U2013" s="4" t="s">
        <v>94</v>
      </c>
      <c r="V2013" s="4" t="s">
        <v>95</v>
      </c>
      <c r="W2013" s="4" t="s">
        <v>96</v>
      </c>
      <c r="X2013" s="4" t="s">
        <v>97</v>
      </c>
      <c r="Y2013" s="4">
        <v>331</v>
      </c>
      <c r="Z2013" s="4">
        <v>473.33</v>
      </c>
    </row>
    <row r="2014" spans="16:26" ht="18" customHeight="1" x14ac:dyDescent="0.3">
      <c r="P2014" s="4" t="s">
        <v>91</v>
      </c>
      <c r="Q2014" s="4">
        <v>2022</v>
      </c>
      <c r="R2014" s="4" t="s">
        <v>34</v>
      </c>
      <c r="S2014" s="4" t="s">
        <v>104</v>
      </c>
      <c r="T2014" s="4" t="s">
        <v>93</v>
      </c>
      <c r="U2014" s="4" t="s">
        <v>94</v>
      </c>
      <c r="V2014" s="4" t="s">
        <v>95</v>
      </c>
      <c r="W2014" s="4" t="s">
        <v>96</v>
      </c>
      <c r="X2014" s="4" t="s">
        <v>97</v>
      </c>
      <c r="Y2014" s="4">
        <v>325</v>
      </c>
      <c r="Z2014" s="4">
        <v>464.75</v>
      </c>
    </row>
    <row r="2015" spans="16:26" ht="18" customHeight="1" x14ac:dyDescent="0.3">
      <c r="P2015" s="4" t="s">
        <v>98</v>
      </c>
      <c r="Q2015" s="4">
        <v>2022</v>
      </c>
      <c r="R2015" s="4" t="s">
        <v>34</v>
      </c>
      <c r="S2015" s="4" t="s">
        <v>104</v>
      </c>
      <c r="T2015" s="4" t="s">
        <v>93</v>
      </c>
      <c r="U2015" s="4" t="s">
        <v>94</v>
      </c>
      <c r="V2015" s="4" t="s">
        <v>95</v>
      </c>
      <c r="W2015" s="4" t="s">
        <v>96</v>
      </c>
      <c r="X2015" s="4" t="s">
        <v>97</v>
      </c>
      <c r="Y2015" s="4">
        <v>241</v>
      </c>
      <c r="Z2015" s="4">
        <v>344.63</v>
      </c>
    </row>
    <row r="2016" spans="16:26" ht="18" customHeight="1" x14ac:dyDescent="0.3">
      <c r="P2016" s="4" t="s">
        <v>101</v>
      </c>
      <c r="Q2016" s="4">
        <v>2022</v>
      </c>
      <c r="R2016" s="4" t="s">
        <v>34</v>
      </c>
      <c r="S2016" s="4" t="s">
        <v>104</v>
      </c>
      <c r="T2016" s="4" t="s">
        <v>93</v>
      </c>
      <c r="U2016" s="4" t="s">
        <v>94</v>
      </c>
      <c r="V2016" s="4" t="s">
        <v>95</v>
      </c>
      <c r="W2016" s="4" t="s">
        <v>96</v>
      </c>
      <c r="X2016" s="4" t="s">
        <v>97</v>
      </c>
      <c r="Y2016" s="4">
        <v>797</v>
      </c>
      <c r="Z2016" s="4">
        <v>1139.71</v>
      </c>
    </row>
    <row r="2017" spans="16:26" ht="18" customHeight="1" x14ac:dyDescent="0.3">
      <c r="P2017" s="4" t="s">
        <v>98</v>
      </c>
      <c r="Q2017" s="4">
        <v>2022</v>
      </c>
      <c r="R2017" s="4" t="s">
        <v>34</v>
      </c>
      <c r="S2017" s="4" t="s">
        <v>104</v>
      </c>
      <c r="T2017" s="4" t="s">
        <v>93</v>
      </c>
      <c r="U2017" s="4" t="s">
        <v>94</v>
      </c>
      <c r="V2017" s="4" t="s">
        <v>95</v>
      </c>
      <c r="W2017" s="4" t="s">
        <v>96</v>
      </c>
      <c r="X2017" s="4" t="s">
        <v>97</v>
      </c>
      <c r="Y2017" s="4">
        <v>830</v>
      </c>
      <c r="Z2017" s="4">
        <v>1186.9000000000001</v>
      </c>
    </row>
    <row r="2018" spans="16:26" ht="18" customHeight="1" x14ac:dyDescent="0.3">
      <c r="P2018" s="4" t="s">
        <v>100</v>
      </c>
      <c r="Q2018" s="4">
        <v>2022</v>
      </c>
      <c r="R2018" s="4" t="s">
        <v>34</v>
      </c>
      <c r="S2018" s="4" t="s">
        <v>104</v>
      </c>
      <c r="T2018" s="4" t="s">
        <v>93</v>
      </c>
      <c r="U2018" s="4" t="s">
        <v>94</v>
      </c>
      <c r="V2018" s="4" t="s">
        <v>95</v>
      </c>
      <c r="W2018" s="4" t="s">
        <v>96</v>
      </c>
      <c r="X2018" s="4" t="s">
        <v>99</v>
      </c>
      <c r="Y2018" s="4">
        <v>335</v>
      </c>
      <c r="Z2018" s="4">
        <v>479.05</v>
      </c>
    </row>
    <row r="2019" spans="16:26" ht="18" customHeight="1" x14ac:dyDescent="0.3">
      <c r="P2019" s="4" t="s">
        <v>91</v>
      </c>
      <c r="Q2019" s="4">
        <v>2022</v>
      </c>
      <c r="R2019" s="4" t="s">
        <v>34</v>
      </c>
      <c r="S2019" s="4" t="s">
        <v>104</v>
      </c>
      <c r="T2019" s="4" t="s">
        <v>93</v>
      </c>
      <c r="U2019" s="4" t="s">
        <v>94</v>
      </c>
      <c r="V2019" s="4" t="s">
        <v>95</v>
      </c>
      <c r="W2019" s="4" t="s">
        <v>96</v>
      </c>
      <c r="X2019" s="4" t="s">
        <v>99</v>
      </c>
      <c r="Y2019" s="4">
        <v>329</v>
      </c>
      <c r="Z2019" s="4">
        <v>470.47</v>
      </c>
    </row>
    <row r="2020" spans="16:26" ht="18" customHeight="1" x14ac:dyDescent="0.3">
      <c r="P2020" s="4" t="s">
        <v>101</v>
      </c>
      <c r="Q2020" s="4">
        <v>2022</v>
      </c>
      <c r="R2020" s="4" t="s">
        <v>34</v>
      </c>
      <c r="S2020" s="4" t="s">
        <v>104</v>
      </c>
      <c r="T2020" s="4" t="s">
        <v>93</v>
      </c>
      <c r="U2020" s="4" t="s">
        <v>94</v>
      </c>
      <c r="V2020" s="4" t="s">
        <v>95</v>
      </c>
      <c r="W2020" s="4" t="s">
        <v>96</v>
      </c>
      <c r="X2020" s="4" t="s">
        <v>99</v>
      </c>
      <c r="Y2020" s="4">
        <v>323</v>
      </c>
      <c r="Z2020" s="4">
        <v>461.89</v>
      </c>
    </row>
    <row r="2021" spans="16:26" ht="18" customHeight="1" x14ac:dyDescent="0.3">
      <c r="P2021" s="4" t="s">
        <v>91</v>
      </c>
      <c r="Q2021" s="4">
        <v>2022</v>
      </c>
      <c r="R2021" s="4" t="s">
        <v>34</v>
      </c>
      <c r="S2021" s="4" t="s">
        <v>104</v>
      </c>
      <c r="T2021" s="4" t="s">
        <v>93</v>
      </c>
      <c r="U2021" s="4" t="s">
        <v>94</v>
      </c>
      <c r="V2021" s="4" t="s">
        <v>95</v>
      </c>
      <c r="W2021" s="4" t="s">
        <v>96</v>
      </c>
      <c r="X2021" s="4" t="s">
        <v>97</v>
      </c>
      <c r="Y2021" s="4">
        <v>245</v>
      </c>
      <c r="Z2021" s="4">
        <v>350.35</v>
      </c>
    </row>
    <row r="2022" spans="16:26" ht="18" customHeight="1" x14ac:dyDescent="0.3">
      <c r="P2022" s="4" t="s">
        <v>98</v>
      </c>
      <c r="Q2022" s="4">
        <v>2022</v>
      </c>
      <c r="R2022" s="4" t="s">
        <v>34</v>
      </c>
      <c r="S2022" s="4" t="s">
        <v>104</v>
      </c>
      <c r="T2022" s="4" t="s">
        <v>93</v>
      </c>
      <c r="U2022" s="4" t="s">
        <v>94</v>
      </c>
      <c r="V2022" s="4" t="s">
        <v>95</v>
      </c>
      <c r="W2022" s="4" t="s">
        <v>96</v>
      </c>
      <c r="X2022" s="4" t="s">
        <v>97</v>
      </c>
      <c r="Y2022" s="4">
        <v>167</v>
      </c>
      <c r="Z2022" s="4">
        <v>238.81</v>
      </c>
    </row>
    <row r="2023" spans="16:26" ht="18" customHeight="1" x14ac:dyDescent="0.3">
      <c r="P2023" s="4" t="s">
        <v>91</v>
      </c>
      <c r="Q2023" s="4">
        <v>2022</v>
      </c>
      <c r="R2023" s="4" t="s">
        <v>34</v>
      </c>
      <c r="S2023" s="4" t="s">
        <v>104</v>
      </c>
      <c r="T2023" s="4" t="s">
        <v>93</v>
      </c>
      <c r="U2023" s="4" t="s">
        <v>94</v>
      </c>
      <c r="V2023" s="4" t="s">
        <v>95</v>
      </c>
      <c r="W2023" s="4" t="s">
        <v>96</v>
      </c>
      <c r="X2023" s="4" t="s">
        <v>97</v>
      </c>
      <c r="Y2023" s="4">
        <v>215</v>
      </c>
      <c r="Z2023" s="4">
        <v>307.45</v>
      </c>
    </row>
    <row r="2024" spans="16:26" ht="18" customHeight="1" x14ac:dyDescent="0.3">
      <c r="P2024" s="4" t="s">
        <v>91</v>
      </c>
      <c r="Q2024" s="4">
        <v>2022</v>
      </c>
      <c r="R2024" s="4" t="s">
        <v>35</v>
      </c>
      <c r="S2024" s="4" t="s">
        <v>104</v>
      </c>
      <c r="T2024" s="4" t="s">
        <v>93</v>
      </c>
      <c r="U2024" s="4" t="s">
        <v>94</v>
      </c>
      <c r="V2024" s="4" t="s">
        <v>95</v>
      </c>
      <c r="W2024" s="4" t="s">
        <v>96</v>
      </c>
      <c r="X2024" s="4" t="s">
        <v>99</v>
      </c>
      <c r="Y2024" s="4">
        <v>350</v>
      </c>
      <c r="Z2024" s="4">
        <v>500.5</v>
      </c>
    </row>
    <row r="2025" spans="16:26" ht="18" customHeight="1" x14ac:dyDescent="0.3">
      <c r="P2025" s="4" t="s">
        <v>91</v>
      </c>
      <c r="Q2025" s="4">
        <v>2022</v>
      </c>
      <c r="R2025" s="4" t="s">
        <v>35</v>
      </c>
      <c r="S2025" s="4" t="s">
        <v>104</v>
      </c>
      <c r="T2025" s="4" t="s">
        <v>93</v>
      </c>
      <c r="U2025" s="4" t="s">
        <v>94</v>
      </c>
      <c r="V2025" s="4" t="s">
        <v>95</v>
      </c>
      <c r="W2025" s="4" t="s">
        <v>96</v>
      </c>
      <c r="X2025" s="4" t="s">
        <v>99</v>
      </c>
      <c r="Y2025" s="4">
        <v>344</v>
      </c>
      <c r="Z2025" s="4">
        <v>491.91999999999996</v>
      </c>
    </row>
    <row r="2026" spans="16:26" ht="18" customHeight="1" x14ac:dyDescent="0.3">
      <c r="P2026" s="4" t="s">
        <v>98</v>
      </c>
      <c r="Q2026" s="4">
        <v>2022</v>
      </c>
      <c r="R2026" s="4" t="s">
        <v>35</v>
      </c>
      <c r="S2026" s="4" t="s">
        <v>104</v>
      </c>
      <c r="T2026" s="4" t="s">
        <v>93</v>
      </c>
      <c r="U2026" s="4" t="s">
        <v>94</v>
      </c>
      <c r="V2026" s="4" t="s">
        <v>95</v>
      </c>
      <c r="W2026" s="4" t="s">
        <v>96</v>
      </c>
      <c r="X2026" s="4" t="s">
        <v>99</v>
      </c>
      <c r="Y2026" s="4">
        <v>338</v>
      </c>
      <c r="Z2026" s="4">
        <v>483.34000000000003</v>
      </c>
    </row>
    <row r="2027" spans="16:26" ht="18" customHeight="1" x14ac:dyDescent="0.3">
      <c r="P2027" s="4" t="s">
        <v>91</v>
      </c>
      <c r="Q2027" s="4">
        <v>2022</v>
      </c>
      <c r="R2027" s="4" t="s">
        <v>35</v>
      </c>
      <c r="S2027" s="4" t="s">
        <v>104</v>
      </c>
      <c r="T2027" s="4" t="s">
        <v>93</v>
      </c>
      <c r="U2027" s="4" t="s">
        <v>94</v>
      </c>
      <c r="V2027" s="4" t="s">
        <v>95</v>
      </c>
      <c r="W2027" s="4" t="s">
        <v>96</v>
      </c>
      <c r="X2027" s="4" t="s">
        <v>97</v>
      </c>
      <c r="Y2027" s="4">
        <v>176</v>
      </c>
      <c r="Z2027" s="4">
        <v>251.68</v>
      </c>
    </row>
    <row r="2028" spans="16:26" ht="18" customHeight="1" x14ac:dyDescent="0.3">
      <c r="P2028" s="4" t="s">
        <v>98</v>
      </c>
      <c r="Q2028" s="4">
        <v>2022</v>
      </c>
      <c r="R2028" s="4" t="s">
        <v>35</v>
      </c>
      <c r="S2028" s="4" t="s">
        <v>104</v>
      </c>
      <c r="T2028" s="4" t="s">
        <v>93</v>
      </c>
      <c r="U2028" s="4" t="s">
        <v>94</v>
      </c>
      <c r="V2028" s="4" t="s">
        <v>95</v>
      </c>
      <c r="W2028" s="4" t="s">
        <v>96</v>
      </c>
      <c r="X2028" s="4" t="s">
        <v>97</v>
      </c>
      <c r="Y2028" s="4">
        <v>352</v>
      </c>
      <c r="Z2028" s="4">
        <v>503.36</v>
      </c>
    </row>
    <row r="2029" spans="16:26" ht="18" customHeight="1" x14ac:dyDescent="0.3">
      <c r="P2029" s="4" t="s">
        <v>98</v>
      </c>
      <c r="Q2029" s="4">
        <v>2022</v>
      </c>
      <c r="R2029" s="4" t="s">
        <v>35</v>
      </c>
      <c r="S2029" s="4" t="s">
        <v>104</v>
      </c>
      <c r="T2029" s="4" t="s">
        <v>93</v>
      </c>
      <c r="U2029" s="4" t="s">
        <v>94</v>
      </c>
      <c r="V2029" s="4" t="s">
        <v>95</v>
      </c>
      <c r="W2029" s="4" t="s">
        <v>96</v>
      </c>
      <c r="X2029" s="4" t="s">
        <v>97</v>
      </c>
      <c r="Y2029" s="4">
        <v>346</v>
      </c>
      <c r="Z2029" s="4">
        <v>494.78</v>
      </c>
    </row>
    <row r="2030" spans="16:26" ht="18" customHeight="1" x14ac:dyDescent="0.3">
      <c r="P2030" s="4" t="s">
        <v>91</v>
      </c>
      <c r="Q2030" s="4">
        <v>2022</v>
      </c>
      <c r="R2030" s="4" t="s">
        <v>35</v>
      </c>
      <c r="S2030" s="4" t="s">
        <v>104</v>
      </c>
      <c r="T2030" s="4" t="s">
        <v>93</v>
      </c>
      <c r="U2030" s="4" t="s">
        <v>94</v>
      </c>
      <c r="V2030" s="4" t="s">
        <v>95</v>
      </c>
      <c r="W2030" s="4" t="s">
        <v>96</v>
      </c>
      <c r="X2030" s="4" t="s">
        <v>97</v>
      </c>
      <c r="Y2030" s="4">
        <v>340</v>
      </c>
      <c r="Z2030" s="4">
        <v>486.2</v>
      </c>
    </row>
    <row r="2031" spans="16:26" ht="18" customHeight="1" x14ac:dyDescent="0.3">
      <c r="P2031" s="4" t="s">
        <v>91</v>
      </c>
      <c r="Q2031" s="4">
        <v>2022</v>
      </c>
      <c r="R2031" s="4" t="s">
        <v>35</v>
      </c>
      <c r="S2031" s="4" t="s">
        <v>104</v>
      </c>
      <c r="T2031" s="4" t="s">
        <v>93</v>
      </c>
      <c r="U2031" s="4" t="s">
        <v>94</v>
      </c>
      <c r="V2031" s="4" t="s">
        <v>95</v>
      </c>
      <c r="W2031" s="4" t="s">
        <v>96</v>
      </c>
      <c r="X2031" s="4" t="s">
        <v>97</v>
      </c>
      <c r="Y2031" s="4">
        <v>172</v>
      </c>
      <c r="Z2031" s="4">
        <v>526.24</v>
      </c>
    </row>
    <row r="2032" spans="16:26" ht="18" customHeight="1" x14ac:dyDescent="0.3">
      <c r="P2032" s="4" t="s">
        <v>91</v>
      </c>
      <c r="Q2032" s="4">
        <v>2022</v>
      </c>
      <c r="R2032" s="4" t="s">
        <v>35</v>
      </c>
      <c r="S2032" s="4" t="s">
        <v>104</v>
      </c>
      <c r="T2032" s="4" t="s">
        <v>93</v>
      </c>
      <c r="U2032" s="4" t="s">
        <v>94</v>
      </c>
      <c r="V2032" s="4" t="s">
        <v>95</v>
      </c>
      <c r="W2032" s="4" t="s">
        <v>96</v>
      </c>
      <c r="X2032" s="4" t="s">
        <v>97</v>
      </c>
      <c r="Y2032" s="4">
        <v>220</v>
      </c>
      <c r="Z2032" s="4">
        <v>526.24</v>
      </c>
    </row>
    <row r="2033" spans="16:26" ht="18" customHeight="1" x14ac:dyDescent="0.3">
      <c r="P2033" s="4" t="s">
        <v>98</v>
      </c>
      <c r="Q2033" s="4">
        <v>2022</v>
      </c>
      <c r="R2033" s="4" t="s">
        <v>35</v>
      </c>
      <c r="S2033" s="4" t="s">
        <v>104</v>
      </c>
      <c r="T2033" s="4" t="s">
        <v>93</v>
      </c>
      <c r="U2033" s="4" t="s">
        <v>94</v>
      </c>
      <c r="V2033" s="4" t="s">
        <v>95</v>
      </c>
      <c r="W2033" s="4" t="s">
        <v>96</v>
      </c>
      <c r="X2033" s="4" t="s">
        <v>97</v>
      </c>
      <c r="Y2033" s="4">
        <v>962</v>
      </c>
      <c r="Z2033" s="4">
        <v>1375.6599999999999</v>
      </c>
    </row>
    <row r="2034" spans="16:26" ht="18" customHeight="1" x14ac:dyDescent="0.3">
      <c r="P2034" s="4" t="s">
        <v>98</v>
      </c>
      <c r="Q2034" s="4">
        <v>2022</v>
      </c>
      <c r="R2034" s="4" t="s">
        <v>35</v>
      </c>
      <c r="S2034" s="4" t="s">
        <v>104</v>
      </c>
      <c r="T2034" s="4" t="s">
        <v>93</v>
      </c>
      <c r="U2034" s="4" t="s">
        <v>94</v>
      </c>
      <c r="V2034" s="4" t="s">
        <v>95</v>
      </c>
      <c r="W2034" s="4" t="s">
        <v>96</v>
      </c>
      <c r="X2034" s="4" t="s">
        <v>97</v>
      </c>
      <c r="Y2034" s="4">
        <v>1015</v>
      </c>
      <c r="Z2034" s="4">
        <v>1451.45</v>
      </c>
    </row>
    <row r="2035" spans="16:26" ht="18" customHeight="1" x14ac:dyDescent="0.3">
      <c r="P2035" s="4" t="s">
        <v>98</v>
      </c>
      <c r="Q2035" s="4">
        <v>2022</v>
      </c>
      <c r="R2035" s="4" t="s">
        <v>35</v>
      </c>
      <c r="S2035" s="4" t="s">
        <v>104</v>
      </c>
      <c r="T2035" s="4" t="s">
        <v>93</v>
      </c>
      <c r="U2035" s="4" t="s">
        <v>94</v>
      </c>
      <c r="V2035" s="4" t="s">
        <v>95</v>
      </c>
      <c r="W2035" s="4" t="s">
        <v>96</v>
      </c>
      <c r="X2035" s="4" t="s">
        <v>97</v>
      </c>
      <c r="Y2035" s="4">
        <v>222</v>
      </c>
      <c r="Z2035" s="4">
        <v>317.45999999999998</v>
      </c>
    </row>
    <row r="2036" spans="16:26" ht="18" customHeight="1" x14ac:dyDescent="0.3">
      <c r="P2036" s="4" t="s">
        <v>98</v>
      </c>
      <c r="Q2036" s="4">
        <v>2022</v>
      </c>
      <c r="R2036" s="4" t="s">
        <v>35</v>
      </c>
      <c r="S2036" s="4" t="s">
        <v>104</v>
      </c>
      <c r="T2036" s="4" t="s">
        <v>93</v>
      </c>
      <c r="U2036" s="4" t="s">
        <v>94</v>
      </c>
      <c r="V2036" s="4" t="s">
        <v>95</v>
      </c>
      <c r="W2036" s="4" t="s">
        <v>96</v>
      </c>
      <c r="X2036" s="4" t="s">
        <v>97</v>
      </c>
      <c r="Y2036" s="4">
        <v>177</v>
      </c>
      <c r="Z2036" s="4">
        <v>253.11</v>
      </c>
    </row>
    <row r="2037" spans="16:26" ht="18" customHeight="1" x14ac:dyDescent="0.3">
      <c r="P2037" s="4" t="s">
        <v>98</v>
      </c>
      <c r="Q2037" s="4">
        <v>2022</v>
      </c>
      <c r="R2037" s="4" t="s">
        <v>35</v>
      </c>
      <c r="S2037" s="4" t="s">
        <v>104</v>
      </c>
      <c r="T2037" s="4" t="s">
        <v>93</v>
      </c>
      <c r="U2037" s="4" t="s">
        <v>94</v>
      </c>
      <c r="V2037" s="4" t="s">
        <v>95</v>
      </c>
      <c r="W2037" s="4" t="s">
        <v>96</v>
      </c>
      <c r="X2037" s="4" t="s">
        <v>97</v>
      </c>
      <c r="Y2037" s="4">
        <v>219</v>
      </c>
      <c r="Z2037" s="4">
        <v>313.17</v>
      </c>
    </row>
    <row r="2038" spans="16:26" ht="18" customHeight="1" x14ac:dyDescent="0.3">
      <c r="P2038" s="4" t="s">
        <v>91</v>
      </c>
      <c r="Q2038" s="4">
        <v>2022</v>
      </c>
      <c r="R2038" s="4" t="s">
        <v>35</v>
      </c>
      <c r="S2038" s="4" t="s">
        <v>104</v>
      </c>
      <c r="T2038" s="4" t="s">
        <v>93</v>
      </c>
      <c r="U2038" s="4" t="s">
        <v>94</v>
      </c>
      <c r="V2038" s="4" t="s">
        <v>95</v>
      </c>
      <c r="W2038" s="4" t="s">
        <v>96</v>
      </c>
      <c r="X2038" s="4" t="s">
        <v>97</v>
      </c>
      <c r="Y2038" s="4">
        <v>349</v>
      </c>
      <c r="Z2038" s="4">
        <v>499.07</v>
      </c>
    </row>
    <row r="2039" spans="16:26" ht="18" customHeight="1" x14ac:dyDescent="0.3">
      <c r="P2039" s="4" t="s">
        <v>98</v>
      </c>
      <c r="Q2039" s="4">
        <v>2022</v>
      </c>
      <c r="R2039" s="4" t="s">
        <v>35</v>
      </c>
      <c r="S2039" s="4" t="s">
        <v>104</v>
      </c>
      <c r="T2039" s="4" t="s">
        <v>93</v>
      </c>
      <c r="U2039" s="4" t="s">
        <v>94</v>
      </c>
      <c r="V2039" s="4" t="s">
        <v>95</v>
      </c>
      <c r="W2039" s="4" t="s">
        <v>96</v>
      </c>
      <c r="X2039" s="4" t="s">
        <v>97</v>
      </c>
      <c r="Y2039" s="4">
        <v>343</v>
      </c>
      <c r="Z2039" s="4">
        <v>490.49</v>
      </c>
    </row>
    <row r="2040" spans="16:26" ht="18" customHeight="1" x14ac:dyDescent="0.3">
      <c r="P2040" s="4" t="s">
        <v>91</v>
      </c>
      <c r="Q2040" s="4">
        <v>2022</v>
      </c>
      <c r="R2040" s="4" t="s">
        <v>35</v>
      </c>
      <c r="S2040" s="4" t="s">
        <v>104</v>
      </c>
      <c r="T2040" s="4" t="s">
        <v>93</v>
      </c>
      <c r="U2040" s="4" t="s">
        <v>94</v>
      </c>
      <c r="V2040" s="4" t="s">
        <v>95</v>
      </c>
      <c r="W2040" s="4" t="s">
        <v>96</v>
      </c>
      <c r="X2040" s="4" t="s">
        <v>97</v>
      </c>
      <c r="Y2040" s="4">
        <v>337</v>
      </c>
      <c r="Z2040" s="4">
        <v>481.90999999999997</v>
      </c>
    </row>
    <row r="2041" spans="16:26" ht="18" customHeight="1" x14ac:dyDescent="0.3">
      <c r="P2041" s="4" t="s">
        <v>98</v>
      </c>
      <c r="Q2041" s="4">
        <v>2022</v>
      </c>
      <c r="R2041" s="4" t="s">
        <v>35</v>
      </c>
      <c r="S2041" s="4" t="s">
        <v>104</v>
      </c>
      <c r="T2041" s="4" t="s">
        <v>93</v>
      </c>
      <c r="U2041" s="4" t="s">
        <v>94</v>
      </c>
      <c r="V2041" s="4" t="s">
        <v>95</v>
      </c>
      <c r="W2041" s="4" t="s">
        <v>96</v>
      </c>
      <c r="X2041" s="4" t="s">
        <v>97</v>
      </c>
      <c r="Y2041" s="4">
        <v>796</v>
      </c>
      <c r="Z2041" s="4">
        <v>1138.28</v>
      </c>
    </row>
    <row r="2042" spans="16:26" ht="18" customHeight="1" x14ac:dyDescent="0.3">
      <c r="P2042" s="4" t="s">
        <v>100</v>
      </c>
      <c r="Q2042" s="4">
        <v>2022</v>
      </c>
      <c r="R2042" s="4" t="s">
        <v>35</v>
      </c>
      <c r="S2042" s="4" t="s">
        <v>104</v>
      </c>
      <c r="T2042" s="4" t="s">
        <v>93</v>
      </c>
      <c r="U2042" s="4" t="s">
        <v>94</v>
      </c>
      <c r="V2042" s="4" t="s">
        <v>95</v>
      </c>
      <c r="W2042" s="4" t="s">
        <v>96</v>
      </c>
      <c r="X2042" s="4" t="s">
        <v>97</v>
      </c>
      <c r="Y2042" s="4">
        <v>829</v>
      </c>
      <c r="Z2042" s="4">
        <v>1185.47</v>
      </c>
    </row>
    <row r="2043" spans="16:26" ht="18" customHeight="1" x14ac:dyDescent="0.3">
      <c r="P2043" s="4" t="s">
        <v>91</v>
      </c>
      <c r="Q2043" s="4">
        <v>2022</v>
      </c>
      <c r="R2043" s="4" t="s">
        <v>35</v>
      </c>
      <c r="S2043" s="4" t="s">
        <v>104</v>
      </c>
      <c r="T2043" s="4" t="s">
        <v>93</v>
      </c>
      <c r="U2043" s="4" t="s">
        <v>94</v>
      </c>
      <c r="V2043" s="4" t="s">
        <v>95</v>
      </c>
      <c r="W2043" s="4" t="s">
        <v>96</v>
      </c>
      <c r="X2043" s="4" t="s">
        <v>99</v>
      </c>
      <c r="Y2043" s="4">
        <v>347</v>
      </c>
      <c r="Z2043" s="4">
        <v>496.21000000000004</v>
      </c>
    </row>
    <row r="2044" spans="16:26" ht="18" customHeight="1" x14ac:dyDescent="0.3">
      <c r="P2044" s="4" t="s">
        <v>91</v>
      </c>
      <c r="Q2044" s="4">
        <v>2022</v>
      </c>
      <c r="R2044" s="4" t="s">
        <v>35</v>
      </c>
      <c r="S2044" s="4" t="s">
        <v>104</v>
      </c>
      <c r="T2044" s="4" t="s">
        <v>93</v>
      </c>
      <c r="U2044" s="4" t="s">
        <v>94</v>
      </c>
      <c r="V2044" s="4" t="s">
        <v>95</v>
      </c>
      <c r="W2044" s="4" t="s">
        <v>96</v>
      </c>
      <c r="X2044" s="4" t="s">
        <v>99</v>
      </c>
      <c r="Y2044" s="4">
        <v>341</v>
      </c>
      <c r="Z2044" s="4">
        <v>487.63</v>
      </c>
    </row>
    <row r="2045" spans="16:26" ht="18" customHeight="1" x14ac:dyDescent="0.3">
      <c r="P2045" s="4" t="s">
        <v>91</v>
      </c>
      <c r="Q2045" s="4">
        <v>2022</v>
      </c>
      <c r="R2045" s="4" t="s">
        <v>35</v>
      </c>
      <c r="S2045" s="4" t="s">
        <v>104</v>
      </c>
      <c r="T2045" s="4" t="s">
        <v>93</v>
      </c>
      <c r="U2045" s="4" t="s">
        <v>94</v>
      </c>
      <c r="V2045" s="4" t="s">
        <v>95</v>
      </c>
      <c r="W2045" s="4" t="s">
        <v>96</v>
      </c>
      <c r="X2045" s="4" t="s">
        <v>97</v>
      </c>
      <c r="Y2045" s="4">
        <v>173</v>
      </c>
      <c r="Z2045" s="4">
        <v>247.39</v>
      </c>
    </row>
    <row r="2046" spans="16:26" ht="18" customHeight="1" x14ac:dyDescent="0.3">
      <c r="P2046" s="4" t="s">
        <v>91</v>
      </c>
      <c r="Q2046" s="4">
        <v>2022</v>
      </c>
      <c r="R2046" s="4" t="s">
        <v>35</v>
      </c>
      <c r="S2046" s="4" t="s">
        <v>104</v>
      </c>
      <c r="T2046" s="4" t="s">
        <v>93</v>
      </c>
      <c r="U2046" s="4" t="s">
        <v>94</v>
      </c>
      <c r="V2046" s="4" t="s">
        <v>95</v>
      </c>
      <c r="W2046" s="4" t="s">
        <v>96</v>
      </c>
      <c r="X2046" s="4" t="s">
        <v>97</v>
      </c>
      <c r="Y2046" s="4">
        <v>221</v>
      </c>
      <c r="Z2046" s="4">
        <v>316.02999999999997</v>
      </c>
    </row>
    <row r="2047" spans="16:26" ht="18" customHeight="1" x14ac:dyDescent="0.3">
      <c r="P2047" s="4" t="s">
        <v>91</v>
      </c>
      <c r="Q2047" s="4">
        <v>2022</v>
      </c>
      <c r="R2047" s="4" t="s">
        <v>40</v>
      </c>
      <c r="S2047" s="4" t="s">
        <v>92</v>
      </c>
      <c r="T2047" s="4" t="s">
        <v>106</v>
      </c>
      <c r="U2047" s="4" t="s">
        <v>107</v>
      </c>
      <c r="V2047" s="4" t="s">
        <v>103</v>
      </c>
      <c r="W2047" s="4" t="s">
        <v>96</v>
      </c>
      <c r="X2047" s="4" t="s">
        <v>108</v>
      </c>
      <c r="Y2047" s="4">
        <v>214</v>
      </c>
      <c r="Z2047" s="4">
        <v>306.02</v>
      </c>
    </row>
    <row r="2048" spans="16:26" ht="18" customHeight="1" x14ac:dyDescent="0.3">
      <c r="P2048" s="4" t="s">
        <v>100</v>
      </c>
      <c r="Q2048" s="4">
        <v>2022</v>
      </c>
      <c r="R2048" s="4" t="s">
        <v>40</v>
      </c>
      <c r="S2048" s="4" t="s">
        <v>92</v>
      </c>
      <c r="T2048" s="4" t="s">
        <v>106</v>
      </c>
      <c r="U2048" s="4" t="s">
        <v>107</v>
      </c>
      <c r="V2048" s="4" t="s">
        <v>103</v>
      </c>
      <c r="W2048" s="4" t="s">
        <v>96</v>
      </c>
      <c r="X2048" s="4" t="s">
        <v>108</v>
      </c>
      <c r="Y2048" s="4">
        <v>208</v>
      </c>
      <c r="Z2048" s="4">
        <v>297.44</v>
      </c>
    </row>
    <row r="2049" spans="16:26" ht="18" customHeight="1" x14ac:dyDescent="0.3">
      <c r="P2049" s="4" t="s">
        <v>98</v>
      </c>
      <c r="Q2049" s="4">
        <v>2022</v>
      </c>
      <c r="R2049" s="4" t="s">
        <v>40</v>
      </c>
      <c r="S2049" s="4" t="s">
        <v>92</v>
      </c>
      <c r="T2049" s="4" t="s">
        <v>106</v>
      </c>
      <c r="U2049" s="4" t="s">
        <v>107</v>
      </c>
      <c r="V2049" s="4" t="s">
        <v>103</v>
      </c>
      <c r="W2049" s="4" t="s">
        <v>96</v>
      </c>
      <c r="X2049" s="4" t="s">
        <v>108</v>
      </c>
      <c r="Y2049" s="4">
        <v>202</v>
      </c>
      <c r="Z2049" s="4">
        <v>288.86</v>
      </c>
    </row>
    <row r="2050" spans="16:26" ht="18" customHeight="1" x14ac:dyDescent="0.3">
      <c r="P2050" s="4" t="s">
        <v>102</v>
      </c>
      <c r="Q2050" s="4">
        <v>2022</v>
      </c>
      <c r="R2050" s="4" t="s">
        <v>40</v>
      </c>
      <c r="S2050" s="4" t="s">
        <v>92</v>
      </c>
      <c r="T2050" s="4" t="s">
        <v>106</v>
      </c>
      <c r="U2050" s="4" t="s">
        <v>107</v>
      </c>
      <c r="V2050" s="4" t="s">
        <v>103</v>
      </c>
      <c r="W2050" s="4" t="s">
        <v>96</v>
      </c>
      <c r="X2050" s="4" t="s">
        <v>108</v>
      </c>
      <c r="Y2050" s="4">
        <v>211</v>
      </c>
      <c r="Z2050" s="4">
        <v>301.73</v>
      </c>
    </row>
    <row r="2051" spans="16:26" ht="18" customHeight="1" x14ac:dyDescent="0.3">
      <c r="P2051" s="4" t="s">
        <v>91</v>
      </c>
      <c r="Q2051" s="4">
        <v>2022</v>
      </c>
      <c r="R2051" s="4" t="s">
        <v>40</v>
      </c>
      <c r="S2051" s="4" t="s">
        <v>92</v>
      </c>
      <c r="T2051" s="4" t="s">
        <v>106</v>
      </c>
      <c r="U2051" s="4" t="s">
        <v>107</v>
      </c>
      <c r="V2051" s="4" t="s">
        <v>103</v>
      </c>
      <c r="W2051" s="4" t="s">
        <v>96</v>
      </c>
      <c r="X2051" s="4" t="s">
        <v>108</v>
      </c>
      <c r="Y2051" s="4">
        <v>205</v>
      </c>
      <c r="Z2051" s="4">
        <v>293.14999999999998</v>
      </c>
    </row>
    <row r="2052" spans="16:26" ht="18" customHeight="1" x14ac:dyDescent="0.3">
      <c r="P2052" s="4" t="s">
        <v>98</v>
      </c>
      <c r="Q2052" s="4">
        <v>2022</v>
      </c>
      <c r="R2052" s="4" t="s">
        <v>42</v>
      </c>
      <c r="S2052" s="4" t="s">
        <v>92</v>
      </c>
      <c r="T2052" s="4" t="s">
        <v>106</v>
      </c>
      <c r="U2052" s="4" t="s">
        <v>107</v>
      </c>
      <c r="V2052" s="4" t="s">
        <v>103</v>
      </c>
      <c r="W2052" s="4" t="s">
        <v>96</v>
      </c>
      <c r="X2052" s="4" t="s">
        <v>108</v>
      </c>
      <c r="Y2052" s="4">
        <v>244</v>
      </c>
      <c r="Z2052" s="4">
        <v>348.92</v>
      </c>
    </row>
    <row r="2053" spans="16:26" ht="18" customHeight="1" x14ac:dyDescent="0.3">
      <c r="P2053" s="4" t="s">
        <v>91</v>
      </c>
      <c r="Q2053" s="4">
        <v>2022</v>
      </c>
      <c r="R2053" s="4" t="s">
        <v>42</v>
      </c>
      <c r="S2053" s="4" t="s">
        <v>92</v>
      </c>
      <c r="T2053" s="4" t="s">
        <v>106</v>
      </c>
      <c r="U2053" s="4" t="s">
        <v>107</v>
      </c>
      <c r="V2053" s="4" t="s">
        <v>103</v>
      </c>
      <c r="W2053" s="4" t="s">
        <v>96</v>
      </c>
      <c r="X2053" s="4" t="s">
        <v>108</v>
      </c>
      <c r="Y2053" s="4">
        <v>238</v>
      </c>
      <c r="Z2053" s="4">
        <v>340.34000000000003</v>
      </c>
    </row>
    <row r="2054" spans="16:26" ht="18" customHeight="1" x14ac:dyDescent="0.3">
      <c r="P2054" s="4" t="s">
        <v>91</v>
      </c>
      <c r="Q2054" s="4">
        <v>2022</v>
      </c>
      <c r="R2054" s="4" t="s">
        <v>42</v>
      </c>
      <c r="S2054" s="4" t="s">
        <v>92</v>
      </c>
      <c r="T2054" s="4" t="s">
        <v>106</v>
      </c>
      <c r="U2054" s="4" t="s">
        <v>107</v>
      </c>
      <c r="V2054" s="4" t="s">
        <v>103</v>
      </c>
      <c r="W2054" s="4" t="s">
        <v>96</v>
      </c>
      <c r="X2054" s="4" t="s">
        <v>108</v>
      </c>
      <c r="Y2054" s="4">
        <v>247</v>
      </c>
      <c r="Z2054" s="4">
        <v>353.21</v>
      </c>
    </row>
    <row r="2055" spans="16:26" ht="18" customHeight="1" x14ac:dyDescent="0.3">
      <c r="P2055" s="4" t="s">
        <v>98</v>
      </c>
      <c r="Q2055" s="4">
        <v>2022</v>
      </c>
      <c r="R2055" s="4" t="s">
        <v>42</v>
      </c>
      <c r="S2055" s="4" t="s">
        <v>92</v>
      </c>
      <c r="T2055" s="4" t="s">
        <v>106</v>
      </c>
      <c r="U2055" s="4" t="s">
        <v>107</v>
      </c>
      <c r="V2055" s="4" t="s">
        <v>103</v>
      </c>
      <c r="W2055" s="4" t="s">
        <v>96</v>
      </c>
      <c r="X2055" s="4" t="s">
        <v>108</v>
      </c>
      <c r="Y2055" s="4">
        <v>241</v>
      </c>
      <c r="Z2055" s="4">
        <v>344.63</v>
      </c>
    </row>
    <row r="2056" spans="16:26" ht="18" customHeight="1" x14ac:dyDescent="0.3">
      <c r="P2056" s="4" t="s">
        <v>100</v>
      </c>
      <c r="Q2056" s="4">
        <v>2022</v>
      </c>
      <c r="R2056" s="4" t="s">
        <v>42</v>
      </c>
      <c r="S2056" s="4" t="s">
        <v>92</v>
      </c>
      <c r="T2056" s="4" t="s">
        <v>106</v>
      </c>
      <c r="U2056" s="4" t="s">
        <v>107</v>
      </c>
      <c r="V2056" s="4" t="s">
        <v>103</v>
      </c>
      <c r="W2056" s="4" t="s">
        <v>96</v>
      </c>
      <c r="X2056" s="4" t="s">
        <v>108</v>
      </c>
      <c r="Y2056" s="4">
        <v>235</v>
      </c>
      <c r="Z2056" s="4">
        <v>336.05</v>
      </c>
    </row>
    <row r="2057" spans="16:26" ht="18" customHeight="1" x14ac:dyDescent="0.3">
      <c r="P2057" s="4" t="s">
        <v>98</v>
      </c>
      <c r="Q2057" s="4">
        <v>2022</v>
      </c>
      <c r="R2057" s="4" t="s">
        <v>43</v>
      </c>
      <c r="S2057" s="4" t="s">
        <v>92</v>
      </c>
      <c r="T2057" s="4" t="s">
        <v>106</v>
      </c>
      <c r="U2057" s="4" t="s">
        <v>107</v>
      </c>
      <c r="V2057" s="4" t="s">
        <v>103</v>
      </c>
      <c r="W2057" s="4" t="s">
        <v>96</v>
      </c>
      <c r="X2057" s="4" t="s">
        <v>97</v>
      </c>
      <c r="Y2057" s="4">
        <v>262</v>
      </c>
      <c r="Z2057" s="4">
        <v>374.65999999999997</v>
      </c>
    </row>
    <row r="2058" spans="16:26" ht="18" customHeight="1" x14ac:dyDescent="0.3">
      <c r="P2058" s="4" t="s">
        <v>98</v>
      </c>
      <c r="Q2058" s="4">
        <v>2022</v>
      </c>
      <c r="R2058" s="4" t="s">
        <v>43</v>
      </c>
      <c r="S2058" s="4" t="s">
        <v>92</v>
      </c>
      <c r="T2058" s="4" t="s">
        <v>106</v>
      </c>
      <c r="U2058" s="4" t="s">
        <v>107</v>
      </c>
      <c r="V2058" s="4" t="s">
        <v>103</v>
      </c>
      <c r="W2058" s="4" t="s">
        <v>96</v>
      </c>
      <c r="X2058" s="4" t="s">
        <v>108</v>
      </c>
      <c r="Y2058" s="4">
        <v>256</v>
      </c>
      <c r="Z2058" s="4">
        <v>366.08</v>
      </c>
    </row>
    <row r="2059" spans="16:26" ht="18" customHeight="1" x14ac:dyDescent="0.3">
      <c r="P2059" s="4" t="s">
        <v>98</v>
      </c>
      <c r="Q2059" s="4">
        <v>2022</v>
      </c>
      <c r="R2059" s="4" t="s">
        <v>43</v>
      </c>
      <c r="S2059" s="4" t="s">
        <v>92</v>
      </c>
      <c r="T2059" s="4" t="s">
        <v>106</v>
      </c>
      <c r="U2059" s="4" t="s">
        <v>107</v>
      </c>
      <c r="V2059" s="4" t="s">
        <v>103</v>
      </c>
      <c r="W2059" s="4" t="s">
        <v>96</v>
      </c>
      <c r="X2059" s="4" t="s">
        <v>108</v>
      </c>
      <c r="Y2059" s="4">
        <v>250</v>
      </c>
      <c r="Z2059" s="4">
        <v>357.5</v>
      </c>
    </row>
    <row r="2060" spans="16:26" ht="18" customHeight="1" x14ac:dyDescent="0.3">
      <c r="P2060" s="4" t="s">
        <v>98</v>
      </c>
      <c r="Q2060" s="4">
        <v>2022</v>
      </c>
      <c r="R2060" s="4" t="s">
        <v>43</v>
      </c>
      <c r="S2060" s="4" t="s">
        <v>92</v>
      </c>
      <c r="T2060" s="4" t="s">
        <v>106</v>
      </c>
      <c r="U2060" s="4" t="s">
        <v>107</v>
      </c>
      <c r="V2060" s="4" t="s">
        <v>103</v>
      </c>
      <c r="W2060" s="4" t="s">
        <v>96</v>
      </c>
      <c r="X2060" s="4" t="s">
        <v>108</v>
      </c>
      <c r="Y2060" s="4">
        <v>259</v>
      </c>
      <c r="Z2060" s="4">
        <v>370.37</v>
      </c>
    </row>
    <row r="2061" spans="16:26" ht="18" customHeight="1" x14ac:dyDescent="0.3">
      <c r="P2061" s="4" t="s">
        <v>100</v>
      </c>
      <c r="Q2061" s="4">
        <v>2022</v>
      </c>
      <c r="R2061" s="4" t="s">
        <v>43</v>
      </c>
      <c r="S2061" s="4" t="s">
        <v>92</v>
      </c>
      <c r="T2061" s="4" t="s">
        <v>106</v>
      </c>
      <c r="U2061" s="4" t="s">
        <v>107</v>
      </c>
      <c r="V2061" s="4" t="s">
        <v>103</v>
      </c>
      <c r="W2061" s="4" t="s">
        <v>96</v>
      </c>
      <c r="X2061" s="4" t="s">
        <v>108</v>
      </c>
      <c r="Y2061" s="4">
        <v>253</v>
      </c>
      <c r="Z2061" s="4">
        <v>361.78999999999996</v>
      </c>
    </row>
    <row r="2062" spans="16:26" ht="18" customHeight="1" x14ac:dyDescent="0.3">
      <c r="P2062" s="4" t="s">
        <v>98</v>
      </c>
      <c r="Q2062" s="4">
        <v>2022</v>
      </c>
      <c r="R2062" s="4" t="s">
        <v>38</v>
      </c>
      <c r="S2062" s="4" t="s">
        <v>92</v>
      </c>
      <c r="T2062" s="4" t="s">
        <v>106</v>
      </c>
      <c r="U2062" s="4" t="s">
        <v>107</v>
      </c>
      <c r="V2062" s="4" t="s">
        <v>103</v>
      </c>
      <c r="W2062" s="4" t="s">
        <v>96</v>
      </c>
      <c r="X2062" s="4" t="s">
        <v>108</v>
      </c>
      <c r="Y2062" s="4">
        <v>184</v>
      </c>
      <c r="Z2062" s="4">
        <v>263.12</v>
      </c>
    </row>
    <row r="2063" spans="16:26" ht="18" customHeight="1" x14ac:dyDescent="0.3">
      <c r="P2063" s="4" t="s">
        <v>101</v>
      </c>
      <c r="Q2063" s="4">
        <v>2022</v>
      </c>
      <c r="R2063" s="4" t="s">
        <v>38</v>
      </c>
      <c r="S2063" s="4" t="s">
        <v>92</v>
      </c>
      <c r="T2063" s="4" t="s">
        <v>106</v>
      </c>
      <c r="U2063" s="4" t="s">
        <v>107</v>
      </c>
      <c r="V2063" s="4" t="s">
        <v>103</v>
      </c>
      <c r="W2063" s="4" t="s">
        <v>96</v>
      </c>
      <c r="X2063" s="4" t="s">
        <v>108</v>
      </c>
      <c r="Y2063" s="4">
        <v>178</v>
      </c>
      <c r="Z2063" s="4">
        <v>254.54</v>
      </c>
    </row>
    <row r="2064" spans="16:26" ht="18" customHeight="1" x14ac:dyDescent="0.3">
      <c r="P2064" s="4" t="s">
        <v>100</v>
      </c>
      <c r="Q2064" s="4">
        <v>2022</v>
      </c>
      <c r="R2064" s="4" t="s">
        <v>38</v>
      </c>
      <c r="S2064" s="4" t="s">
        <v>92</v>
      </c>
      <c r="T2064" s="4" t="s">
        <v>106</v>
      </c>
      <c r="U2064" s="4" t="s">
        <v>107</v>
      </c>
      <c r="V2064" s="4" t="s">
        <v>103</v>
      </c>
      <c r="W2064" s="4" t="s">
        <v>96</v>
      </c>
      <c r="X2064" s="4" t="s">
        <v>108</v>
      </c>
      <c r="Y2064" s="4">
        <v>172</v>
      </c>
      <c r="Z2064" s="4">
        <v>245.95999999999998</v>
      </c>
    </row>
    <row r="2065" spans="16:26" ht="18" customHeight="1" x14ac:dyDescent="0.3">
      <c r="P2065" s="4" t="s">
        <v>91</v>
      </c>
      <c r="Q2065" s="4">
        <v>2022</v>
      </c>
      <c r="R2065" s="4" t="s">
        <v>38</v>
      </c>
      <c r="S2065" s="4" t="s">
        <v>92</v>
      </c>
      <c r="T2065" s="4" t="s">
        <v>106</v>
      </c>
      <c r="U2065" s="4" t="s">
        <v>107</v>
      </c>
      <c r="V2065" s="4" t="s">
        <v>103</v>
      </c>
      <c r="W2065" s="4" t="s">
        <v>96</v>
      </c>
      <c r="X2065" s="4" t="s">
        <v>108</v>
      </c>
      <c r="Y2065" s="4">
        <v>181</v>
      </c>
      <c r="Z2065" s="4">
        <v>258.83</v>
      </c>
    </row>
    <row r="2066" spans="16:26" ht="18" customHeight="1" x14ac:dyDescent="0.3">
      <c r="P2066" s="4" t="s">
        <v>101</v>
      </c>
      <c r="Q2066" s="4">
        <v>2022</v>
      </c>
      <c r="R2066" s="4" t="s">
        <v>38</v>
      </c>
      <c r="S2066" s="4" t="s">
        <v>92</v>
      </c>
      <c r="T2066" s="4" t="s">
        <v>106</v>
      </c>
      <c r="U2066" s="4" t="s">
        <v>107</v>
      </c>
      <c r="V2066" s="4" t="s">
        <v>103</v>
      </c>
      <c r="W2066" s="4" t="s">
        <v>96</v>
      </c>
      <c r="X2066" s="4" t="s">
        <v>108</v>
      </c>
      <c r="Y2066" s="4">
        <v>175</v>
      </c>
      <c r="Z2066" s="4">
        <v>250.25</v>
      </c>
    </row>
    <row r="2067" spans="16:26" ht="18" customHeight="1" x14ac:dyDescent="0.3">
      <c r="P2067" s="4" t="s">
        <v>98</v>
      </c>
      <c r="Q2067" s="4">
        <v>2022</v>
      </c>
      <c r="R2067" s="4" t="s">
        <v>38</v>
      </c>
      <c r="S2067" s="4" t="s">
        <v>92</v>
      </c>
      <c r="T2067" s="4" t="s">
        <v>106</v>
      </c>
      <c r="U2067" s="4" t="s">
        <v>107</v>
      </c>
      <c r="V2067" s="4" t="s">
        <v>103</v>
      </c>
      <c r="W2067" s="4" t="s">
        <v>96</v>
      </c>
      <c r="X2067" s="4" t="s">
        <v>108</v>
      </c>
      <c r="Y2067" s="4">
        <v>169</v>
      </c>
      <c r="Z2067" s="4">
        <v>241.67000000000002</v>
      </c>
    </row>
    <row r="2068" spans="16:26" ht="18" customHeight="1" x14ac:dyDescent="0.3">
      <c r="P2068" s="4" t="s">
        <v>91</v>
      </c>
      <c r="Q2068" s="4">
        <v>2022</v>
      </c>
      <c r="R2068" s="4" t="s">
        <v>41</v>
      </c>
      <c r="S2068" s="4" t="s">
        <v>92</v>
      </c>
      <c r="T2068" s="4" t="s">
        <v>106</v>
      </c>
      <c r="U2068" s="4" t="s">
        <v>107</v>
      </c>
      <c r="V2068" s="4" t="s">
        <v>103</v>
      </c>
      <c r="W2068" s="4" t="s">
        <v>96</v>
      </c>
      <c r="X2068" s="4" t="s">
        <v>108</v>
      </c>
      <c r="Y2068" s="4">
        <v>232</v>
      </c>
      <c r="Z2068" s="4">
        <v>331.76</v>
      </c>
    </row>
    <row r="2069" spans="16:26" ht="18" customHeight="1" x14ac:dyDescent="0.3">
      <c r="P2069" s="4" t="s">
        <v>98</v>
      </c>
      <c r="Q2069" s="4">
        <v>2022</v>
      </c>
      <c r="R2069" s="4" t="s">
        <v>41</v>
      </c>
      <c r="S2069" s="4" t="s">
        <v>92</v>
      </c>
      <c r="T2069" s="4" t="s">
        <v>106</v>
      </c>
      <c r="U2069" s="4" t="s">
        <v>107</v>
      </c>
      <c r="V2069" s="4" t="s">
        <v>103</v>
      </c>
      <c r="W2069" s="4" t="s">
        <v>96</v>
      </c>
      <c r="X2069" s="4" t="s">
        <v>108</v>
      </c>
      <c r="Y2069" s="4">
        <v>226</v>
      </c>
      <c r="Z2069" s="4">
        <v>323.18</v>
      </c>
    </row>
    <row r="2070" spans="16:26" ht="18" customHeight="1" x14ac:dyDescent="0.3">
      <c r="P2070" s="4" t="s">
        <v>98</v>
      </c>
      <c r="Q2070" s="4">
        <v>2022</v>
      </c>
      <c r="R2070" s="4" t="s">
        <v>41</v>
      </c>
      <c r="S2070" s="4" t="s">
        <v>92</v>
      </c>
      <c r="T2070" s="4" t="s">
        <v>106</v>
      </c>
      <c r="U2070" s="4" t="s">
        <v>107</v>
      </c>
      <c r="V2070" s="4" t="s">
        <v>103</v>
      </c>
      <c r="W2070" s="4" t="s">
        <v>96</v>
      </c>
      <c r="X2070" s="4" t="s">
        <v>108</v>
      </c>
      <c r="Y2070" s="4">
        <v>220</v>
      </c>
      <c r="Z2070" s="4">
        <v>314.60000000000002</v>
      </c>
    </row>
    <row r="2071" spans="16:26" ht="18" customHeight="1" x14ac:dyDescent="0.3">
      <c r="P2071" s="4" t="s">
        <v>100</v>
      </c>
      <c r="Q2071" s="4">
        <v>2022</v>
      </c>
      <c r="R2071" s="4" t="s">
        <v>41</v>
      </c>
      <c r="S2071" s="4" t="s">
        <v>92</v>
      </c>
      <c r="T2071" s="4" t="s">
        <v>106</v>
      </c>
      <c r="U2071" s="4" t="s">
        <v>107</v>
      </c>
      <c r="V2071" s="4" t="s">
        <v>103</v>
      </c>
      <c r="W2071" s="4" t="s">
        <v>96</v>
      </c>
      <c r="X2071" s="4" t="s">
        <v>108</v>
      </c>
      <c r="Y2071" s="4">
        <v>229</v>
      </c>
      <c r="Z2071" s="4">
        <v>327.47000000000003</v>
      </c>
    </row>
    <row r="2072" spans="16:26" ht="18" customHeight="1" x14ac:dyDescent="0.3">
      <c r="P2072" s="4" t="s">
        <v>91</v>
      </c>
      <c r="Q2072" s="4">
        <v>2022</v>
      </c>
      <c r="R2072" s="4" t="s">
        <v>41</v>
      </c>
      <c r="S2072" s="4" t="s">
        <v>92</v>
      </c>
      <c r="T2072" s="4" t="s">
        <v>106</v>
      </c>
      <c r="U2072" s="4" t="s">
        <v>107</v>
      </c>
      <c r="V2072" s="4" t="s">
        <v>103</v>
      </c>
      <c r="W2072" s="4" t="s">
        <v>96</v>
      </c>
      <c r="X2072" s="4" t="s">
        <v>108</v>
      </c>
      <c r="Y2072" s="4">
        <v>223</v>
      </c>
      <c r="Z2072" s="4">
        <v>318.89</v>
      </c>
    </row>
    <row r="2073" spans="16:26" ht="18" customHeight="1" x14ac:dyDescent="0.3">
      <c r="P2073" s="4" t="s">
        <v>91</v>
      </c>
      <c r="Q2073" s="4">
        <v>2022</v>
      </c>
      <c r="R2073" s="4" t="s">
        <v>41</v>
      </c>
      <c r="S2073" s="4" t="s">
        <v>92</v>
      </c>
      <c r="T2073" s="4" t="s">
        <v>106</v>
      </c>
      <c r="U2073" s="4" t="s">
        <v>107</v>
      </c>
      <c r="V2073" s="4" t="s">
        <v>103</v>
      </c>
      <c r="W2073" s="4" t="s">
        <v>96</v>
      </c>
      <c r="X2073" s="4" t="s">
        <v>108</v>
      </c>
      <c r="Y2073" s="4">
        <v>217</v>
      </c>
      <c r="Z2073" s="4">
        <v>310.31</v>
      </c>
    </row>
    <row r="2074" spans="16:26" ht="18" customHeight="1" x14ac:dyDescent="0.3">
      <c r="P2074" s="4" t="s">
        <v>98</v>
      </c>
      <c r="Q2074" s="4">
        <v>2022</v>
      </c>
      <c r="R2074" s="4" t="s">
        <v>39</v>
      </c>
      <c r="S2074" s="4" t="s">
        <v>92</v>
      </c>
      <c r="T2074" s="4" t="s">
        <v>106</v>
      </c>
      <c r="U2074" s="4" t="s">
        <v>107</v>
      </c>
      <c r="V2074" s="4" t="s">
        <v>103</v>
      </c>
      <c r="W2074" s="4" t="s">
        <v>96</v>
      </c>
      <c r="X2074" s="4" t="s">
        <v>108</v>
      </c>
      <c r="Y2074" s="4">
        <v>196</v>
      </c>
      <c r="Z2074" s="4">
        <v>280.27999999999997</v>
      </c>
    </row>
    <row r="2075" spans="16:26" ht="18" customHeight="1" x14ac:dyDescent="0.3">
      <c r="P2075" s="4" t="s">
        <v>91</v>
      </c>
      <c r="Q2075" s="4">
        <v>2022</v>
      </c>
      <c r="R2075" s="4" t="s">
        <v>39</v>
      </c>
      <c r="S2075" s="4" t="s">
        <v>92</v>
      </c>
      <c r="T2075" s="4" t="s">
        <v>106</v>
      </c>
      <c r="U2075" s="4" t="s">
        <v>107</v>
      </c>
      <c r="V2075" s="4" t="s">
        <v>103</v>
      </c>
      <c r="W2075" s="4" t="s">
        <v>96</v>
      </c>
      <c r="X2075" s="4" t="s">
        <v>108</v>
      </c>
      <c r="Y2075" s="4">
        <v>190</v>
      </c>
      <c r="Z2075" s="4">
        <v>271.7</v>
      </c>
    </row>
    <row r="2076" spans="16:26" ht="18" customHeight="1" x14ac:dyDescent="0.3">
      <c r="P2076" s="4" t="s">
        <v>91</v>
      </c>
      <c r="Q2076" s="4">
        <v>2022</v>
      </c>
      <c r="R2076" s="4" t="s">
        <v>39</v>
      </c>
      <c r="S2076" s="4" t="s">
        <v>92</v>
      </c>
      <c r="T2076" s="4" t="s">
        <v>106</v>
      </c>
      <c r="U2076" s="4" t="s">
        <v>107</v>
      </c>
      <c r="V2076" s="4" t="s">
        <v>103</v>
      </c>
      <c r="W2076" s="4" t="s">
        <v>96</v>
      </c>
      <c r="X2076" s="4" t="s">
        <v>108</v>
      </c>
      <c r="Y2076" s="4">
        <v>199</v>
      </c>
      <c r="Z2076" s="4">
        <v>284.57</v>
      </c>
    </row>
    <row r="2077" spans="16:26" ht="18" customHeight="1" x14ac:dyDescent="0.3">
      <c r="P2077" s="4" t="s">
        <v>91</v>
      </c>
      <c r="Q2077" s="4">
        <v>2022</v>
      </c>
      <c r="R2077" s="4" t="s">
        <v>39</v>
      </c>
      <c r="S2077" s="4" t="s">
        <v>92</v>
      </c>
      <c r="T2077" s="4" t="s">
        <v>106</v>
      </c>
      <c r="U2077" s="4" t="s">
        <v>107</v>
      </c>
      <c r="V2077" s="4" t="s">
        <v>103</v>
      </c>
      <c r="W2077" s="4" t="s">
        <v>96</v>
      </c>
      <c r="X2077" s="4" t="s">
        <v>108</v>
      </c>
      <c r="Y2077" s="4">
        <v>193</v>
      </c>
      <c r="Z2077" s="4">
        <v>275.99</v>
      </c>
    </row>
    <row r="2078" spans="16:26" ht="18" customHeight="1" x14ac:dyDescent="0.3">
      <c r="P2078" s="4" t="s">
        <v>91</v>
      </c>
      <c r="Q2078" s="4">
        <v>2022</v>
      </c>
      <c r="R2078" s="4" t="s">
        <v>39</v>
      </c>
      <c r="S2078" s="4" t="s">
        <v>92</v>
      </c>
      <c r="T2078" s="4" t="s">
        <v>106</v>
      </c>
      <c r="U2078" s="4" t="s">
        <v>107</v>
      </c>
      <c r="V2078" s="4" t="s">
        <v>103</v>
      </c>
      <c r="W2078" s="4" t="s">
        <v>96</v>
      </c>
      <c r="X2078" s="4" t="s">
        <v>108</v>
      </c>
      <c r="Y2078" s="4">
        <v>187</v>
      </c>
      <c r="Z2078" s="4">
        <v>267.40999999999997</v>
      </c>
    </row>
    <row r="2079" spans="16:26" ht="18" customHeight="1" x14ac:dyDescent="0.3">
      <c r="P2079" s="4" t="s">
        <v>98</v>
      </c>
      <c r="Q2079" s="4">
        <v>2022</v>
      </c>
      <c r="R2079" s="4" t="s">
        <v>40</v>
      </c>
      <c r="S2079" s="4" t="s">
        <v>104</v>
      </c>
      <c r="T2079" s="4" t="s">
        <v>106</v>
      </c>
      <c r="U2079" s="4" t="s">
        <v>107</v>
      </c>
      <c r="V2079" s="4" t="s">
        <v>103</v>
      </c>
      <c r="W2079" s="4" t="s">
        <v>96</v>
      </c>
      <c r="X2079" s="4" t="s">
        <v>108</v>
      </c>
      <c r="Y2079" s="4">
        <v>278</v>
      </c>
      <c r="Z2079" s="4">
        <v>397.53999999999996</v>
      </c>
    </row>
    <row r="2080" spans="16:26" ht="18" customHeight="1" x14ac:dyDescent="0.3">
      <c r="P2080" s="4" t="s">
        <v>102</v>
      </c>
      <c r="Q2080" s="4">
        <v>2022</v>
      </c>
      <c r="R2080" s="4" t="s">
        <v>40</v>
      </c>
      <c r="S2080" s="4" t="s">
        <v>104</v>
      </c>
      <c r="T2080" s="4" t="s">
        <v>106</v>
      </c>
      <c r="U2080" s="4" t="s">
        <v>107</v>
      </c>
      <c r="V2080" s="4" t="s">
        <v>103</v>
      </c>
      <c r="W2080" s="4" t="s">
        <v>96</v>
      </c>
      <c r="X2080" s="4" t="s">
        <v>108</v>
      </c>
      <c r="Y2080" s="4">
        <v>326</v>
      </c>
      <c r="Z2080" s="4">
        <v>466.18</v>
      </c>
    </row>
    <row r="2081" spans="16:26" ht="18" customHeight="1" x14ac:dyDescent="0.3">
      <c r="P2081" s="4" t="s">
        <v>91</v>
      </c>
      <c r="Q2081" s="4">
        <v>2022</v>
      </c>
      <c r="R2081" s="4" t="s">
        <v>40</v>
      </c>
      <c r="S2081" s="4" t="s">
        <v>104</v>
      </c>
      <c r="T2081" s="4" t="s">
        <v>106</v>
      </c>
      <c r="U2081" s="4" t="s">
        <v>107</v>
      </c>
      <c r="V2081" s="4" t="s">
        <v>103</v>
      </c>
      <c r="W2081" s="4" t="s">
        <v>96</v>
      </c>
      <c r="X2081" s="4" t="s">
        <v>108</v>
      </c>
      <c r="Y2081" s="4">
        <v>280</v>
      </c>
      <c r="Z2081" s="4">
        <v>400.4</v>
      </c>
    </row>
    <row r="2082" spans="16:26" ht="18" customHeight="1" x14ac:dyDescent="0.3">
      <c r="P2082" s="4" t="s">
        <v>91</v>
      </c>
      <c r="Q2082" s="4">
        <v>2022</v>
      </c>
      <c r="R2082" s="4" t="s">
        <v>40</v>
      </c>
      <c r="S2082" s="4" t="s">
        <v>104</v>
      </c>
      <c r="T2082" s="4" t="s">
        <v>106</v>
      </c>
      <c r="U2082" s="4" t="s">
        <v>107</v>
      </c>
      <c r="V2082" s="4" t="s">
        <v>103</v>
      </c>
      <c r="W2082" s="4" t="s">
        <v>96</v>
      </c>
      <c r="X2082" s="4" t="s">
        <v>108</v>
      </c>
      <c r="Y2082" s="4">
        <v>834</v>
      </c>
      <c r="Z2082" s="4">
        <v>1192.6199999999999</v>
      </c>
    </row>
    <row r="2083" spans="16:26" ht="18" customHeight="1" x14ac:dyDescent="0.3">
      <c r="P2083" s="4" t="s">
        <v>91</v>
      </c>
      <c r="Q2083" s="4">
        <v>2022</v>
      </c>
      <c r="R2083" s="4" t="s">
        <v>40</v>
      </c>
      <c r="S2083" s="4" t="s">
        <v>104</v>
      </c>
      <c r="T2083" s="4" t="s">
        <v>106</v>
      </c>
      <c r="U2083" s="4" t="s">
        <v>107</v>
      </c>
      <c r="V2083" s="4" t="s">
        <v>103</v>
      </c>
      <c r="W2083" s="4" t="s">
        <v>96</v>
      </c>
      <c r="X2083" s="4" t="s">
        <v>108</v>
      </c>
      <c r="Y2083" s="4">
        <v>867</v>
      </c>
      <c r="Z2083" s="4">
        <v>1239.81</v>
      </c>
    </row>
    <row r="2084" spans="16:26" ht="18" customHeight="1" x14ac:dyDescent="0.3">
      <c r="P2084" s="4" t="s">
        <v>98</v>
      </c>
      <c r="Q2084" s="4">
        <v>2022</v>
      </c>
      <c r="R2084" s="4" t="s">
        <v>40</v>
      </c>
      <c r="S2084" s="4" t="s">
        <v>104</v>
      </c>
      <c r="T2084" s="4" t="s">
        <v>106</v>
      </c>
      <c r="U2084" s="4" t="s">
        <v>107</v>
      </c>
      <c r="V2084" s="4" t="s">
        <v>103</v>
      </c>
      <c r="W2084" s="4" t="s">
        <v>96</v>
      </c>
      <c r="X2084" s="4" t="s">
        <v>108</v>
      </c>
      <c r="Y2084" s="4">
        <v>931</v>
      </c>
      <c r="Z2084" s="4">
        <v>1331.33</v>
      </c>
    </row>
    <row r="2085" spans="16:26" ht="18" customHeight="1" x14ac:dyDescent="0.3">
      <c r="P2085" s="4" t="s">
        <v>98</v>
      </c>
      <c r="Q2085" s="4">
        <v>2022</v>
      </c>
      <c r="R2085" s="4" t="s">
        <v>40</v>
      </c>
      <c r="S2085" s="4" t="s">
        <v>104</v>
      </c>
      <c r="T2085" s="4" t="s">
        <v>106</v>
      </c>
      <c r="U2085" s="4" t="s">
        <v>107</v>
      </c>
      <c r="V2085" s="4" t="s">
        <v>103</v>
      </c>
      <c r="W2085" s="4" t="s">
        <v>96</v>
      </c>
      <c r="X2085" s="4" t="s">
        <v>108</v>
      </c>
      <c r="Y2085" s="4">
        <v>932</v>
      </c>
      <c r="Z2085" s="4">
        <v>1332.76</v>
      </c>
    </row>
    <row r="2086" spans="16:26" ht="18" customHeight="1" x14ac:dyDescent="0.3">
      <c r="P2086" s="4" t="s">
        <v>91</v>
      </c>
      <c r="Q2086" s="4">
        <v>2022</v>
      </c>
      <c r="R2086" s="4" t="s">
        <v>40</v>
      </c>
      <c r="S2086" s="4" t="s">
        <v>104</v>
      </c>
      <c r="T2086" s="4" t="s">
        <v>106</v>
      </c>
      <c r="U2086" s="4" t="s">
        <v>107</v>
      </c>
      <c r="V2086" s="4" t="s">
        <v>103</v>
      </c>
      <c r="W2086" s="4" t="s">
        <v>96</v>
      </c>
      <c r="X2086" s="4" t="s">
        <v>108</v>
      </c>
      <c r="Y2086" s="4">
        <v>933</v>
      </c>
      <c r="Z2086" s="4">
        <v>1334.19</v>
      </c>
    </row>
    <row r="2087" spans="16:26" ht="18" customHeight="1" x14ac:dyDescent="0.3">
      <c r="P2087" s="4" t="s">
        <v>98</v>
      </c>
      <c r="Q2087" s="4">
        <v>2022</v>
      </c>
      <c r="R2087" s="4" t="s">
        <v>40</v>
      </c>
      <c r="S2087" s="4" t="s">
        <v>104</v>
      </c>
      <c r="T2087" s="4" t="s">
        <v>106</v>
      </c>
      <c r="U2087" s="4" t="s">
        <v>107</v>
      </c>
      <c r="V2087" s="4" t="s">
        <v>103</v>
      </c>
      <c r="W2087" s="4" t="s">
        <v>96</v>
      </c>
      <c r="X2087" s="4" t="s">
        <v>108</v>
      </c>
      <c r="Y2087" s="4">
        <v>873</v>
      </c>
      <c r="Z2087" s="4">
        <v>526.24</v>
      </c>
    </row>
    <row r="2088" spans="16:26" ht="18" customHeight="1" x14ac:dyDescent="0.3">
      <c r="P2088" s="4" t="s">
        <v>91</v>
      </c>
      <c r="Q2088" s="4">
        <v>2022</v>
      </c>
      <c r="R2088" s="4" t="s">
        <v>40</v>
      </c>
      <c r="S2088" s="4" t="s">
        <v>104</v>
      </c>
      <c r="T2088" s="4" t="s">
        <v>106</v>
      </c>
      <c r="U2088" s="4" t="s">
        <v>107</v>
      </c>
      <c r="V2088" s="4" t="s">
        <v>103</v>
      </c>
      <c r="W2088" s="4" t="s">
        <v>96</v>
      </c>
      <c r="X2088" s="4" t="s">
        <v>108</v>
      </c>
      <c r="Y2088" s="4">
        <v>327</v>
      </c>
      <c r="Z2088" s="4">
        <v>467.61</v>
      </c>
    </row>
    <row r="2089" spans="16:26" ht="18" customHeight="1" x14ac:dyDescent="0.3">
      <c r="P2089" s="4" t="s">
        <v>91</v>
      </c>
      <c r="Q2089" s="4">
        <v>2022</v>
      </c>
      <c r="R2089" s="4" t="s">
        <v>40</v>
      </c>
      <c r="S2089" s="4" t="s">
        <v>104</v>
      </c>
      <c r="T2089" s="4" t="s">
        <v>106</v>
      </c>
      <c r="U2089" s="4" t="s">
        <v>107</v>
      </c>
      <c r="V2089" s="4" t="s">
        <v>103</v>
      </c>
      <c r="W2089" s="4" t="s">
        <v>96</v>
      </c>
      <c r="X2089" s="4" t="s">
        <v>108</v>
      </c>
      <c r="Y2089" s="4">
        <v>183</v>
      </c>
      <c r="Z2089" s="4">
        <v>261.69</v>
      </c>
    </row>
    <row r="2090" spans="16:26" ht="18" customHeight="1" x14ac:dyDescent="0.3">
      <c r="P2090" s="4" t="s">
        <v>98</v>
      </c>
      <c r="Q2090" s="4">
        <v>2022</v>
      </c>
      <c r="R2090" s="4" t="s">
        <v>40</v>
      </c>
      <c r="S2090" s="4" t="s">
        <v>104</v>
      </c>
      <c r="T2090" s="4" t="s">
        <v>106</v>
      </c>
      <c r="U2090" s="4" t="s">
        <v>107</v>
      </c>
      <c r="V2090" s="4" t="s">
        <v>103</v>
      </c>
      <c r="W2090" s="4" t="s">
        <v>96</v>
      </c>
      <c r="X2090" s="4" t="s">
        <v>108</v>
      </c>
      <c r="Y2090" s="4">
        <v>177</v>
      </c>
      <c r="Z2090" s="4">
        <v>253.11</v>
      </c>
    </row>
    <row r="2091" spans="16:26" ht="18" customHeight="1" x14ac:dyDescent="0.3">
      <c r="P2091" s="4" t="s">
        <v>91</v>
      </c>
      <c r="Q2091" s="4">
        <v>2022</v>
      </c>
      <c r="R2091" s="4" t="s">
        <v>40</v>
      </c>
      <c r="S2091" s="4" t="s">
        <v>104</v>
      </c>
      <c r="T2091" s="4" t="s">
        <v>106</v>
      </c>
      <c r="U2091" s="4" t="s">
        <v>107</v>
      </c>
      <c r="V2091" s="4" t="s">
        <v>103</v>
      </c>
      <c r="W2091" s="4" t="s">
        <v>96</v>
      </c>
      <c r="X2091" s="4" t="s">
        <v>108</v>
      </c>
      <c r="Y2091" s="4">
        <v>171</v>
      </c>
      <c r="Z2091" s="4">
        <v>244.53</v>
      </c>
    </row>
    <row r="2092" spans="16:26" ht="18" customHeight="1" x14ac:dyDescent="0.3">
      <c r="P2092" s="4" t="s">
        <v>91</v>
      </c>
      <c r="Q2092" s="4">
        <v>2022</v>
      </c>
      <c r="R2092" s="4" t="s">
        <v>40</v>
      </c>
      <c r="S2092" s="4" t="s">
        <v>104</v>
      </c>
      <c r="T2092" s="4" t="s">
        <v>106</v>
      </c>
      <c r="U2092" s="4" t="s">
        <v>107</v>
      </c>
      <c r="V2092" s="4" t="s">
        <v>103</v>
      </c>
      <c r="W2092" s="4" t="s">
        <v>96</v>
      </c>
      <c r="X2092" s="4" t="s">
        <v>108</v>
      </c>
      <c r="Y2092" s="4">
        <v>277</v>
      </c>
      <c r="Z2092" s="4">
        <v>396.11</v>
      </c>
    </row>
    <row r="2093" spans="16:26" ht="18" customHeight="1" x14ac:dyDescent="0.3">
      <c r="P2093" s="4" t="s">
        <v>100</v>
      </c>
      <c r="Q2093" s="4">
        <v>2022</v>
      </c>
      <c r="R2093" s="4" t="s">
        <v>40</v>
      </c>
      <c r="S2093" s="4" t="s">
        <v>104</v>
      </c>
      <c r="T2093" s="4" t="s">
        <v>106</v>
      </c>
      <c r="U2093" s="4" t="s">
        <v>107</v>
      </c>
      <c r="V2093" s="4" t="s">
        <v>103</v>
      </c>
      <c r="W2093" s="4" t="s">
        <v>96</v>
      </c>
      <c r="X2093" s="4" t="s">
        <v>108</v>
      </c>
      <c r="Y2093" s="4">
        <v>325</v>
      </c>
      <c r="Z2093" s="4">
        <v>464.75</v>
      </c>
    </row>
    <row r="2094" spans="16:26" ht="18" customHeight="1" x14ac:dyDescent="0.3">
      <c r="P2094" s="4" t="s">
        <v>98</v>
      </c>
      <c r="Q2094" s="4">
        <v>2022</v>
      </c>
      <c r="R2094" s="4" t="s">
        <v>40</v>
      </c>
      <c r="S2094" s="4" t="s">
        <v>104</v>
      </c>
      <c r="T2094" s="4" t="s">
        <v>106</v>
      </c>
      <c r="U2094" s="4" t="s">
        <v>107</v>
      </c>
      <c r="V2094" s="4" t="s">
        <v>103</v>
      </c>
      <c r="W2094" s="4" t="s">
        <v>96</v>
      </c>
      <c r="X2094" s="4" t="s">
        <v>108</v>
      </c>
      <c r="Y2094" s="4">
        <v>842</v>
      </c>
      <c r="Z2094" s="4">
        <v>1204.06</v>
      </c>
    </row>
    <row r="2095" spans="16:26" ht="18" customHeight="1" x14ac:dyDescent="0.3">
      <c r="P2095" s="4" t="s">
        <v>98</v>
      </c>
      <c r="Q2095" s="4">
        <v>2022</v>
      </c>
      <c r="R2095" s="4" t="s">
        <v>40</v>
      </c>
      <c r="S2095" s="4" t="s">
        <v>104</v>
      </c>
      <c r="T2095" s="4" t="s">
        <v>106</v>
      </c>
      <c r="U2095" s="4" t="s">
        <v>107</v>
      </c>
      <c r="V2095" s="4" t="s">
        <v>103</v>
      </c>
      <c r="W2095" s="4" t="s">
        <v>96</v>
      </c>
      <c r="X2095" s="4" t="s">
        <v>108</v>
      </c>
      <c r="Y2095" s="4">
        <v>876</v>
      </c>
      <c r="Z2095" s="4">
        <v>1252.68</v>
      </c>
    </row>
    <row r="2096" spans="16:26" ht="18" customHeight="1" x14ac:dyDescent="0.3">
      <c r="P2096" s="4" t="s">
        <v>98</v>
      </c>
      <c r="Q2096" s="4">
        <v>2022</v>
      </c>
      <c r="R2096" s="4" t="s">
        <v>36</v>
      </c>
      <c r="S2096" s="4" t="s">
        <v>104</v>
      </c>
      <c r="T2096" s="4" t="s">
        <v>106</v>
      </c>
      <c r="U2096" s="4" t="s">
        <v>107</v>
      </c>
      <c r="V2096" s="4" t="s">
        <v>103</v>
      </c>
      <c r="W2096" s="4" t="s">
        <v>96</v>
      </c>
      <c r="X2096" s="4" t="s">
        <v>108</v>
      </c>
      <c r="Y2096" s="4">
        <v>332</v>
      </c>
      <c r="Z2096" s="4">
        <v>474.76</v>
      </c>
    </row>
    <row r="2097" spans="16:26" ht="18" customHeight="1" x14ac:dyDescent="0.3">
      <c r="P2097" s="4" t="s">
        <v>98</v>
      </c>
      <c r="Q2097" s="4">
        <v>2022</v>
      </c>
      <c r="R2097" s="4" t="s">
        <v>36</v>
      </c>
      <c r="S2097" s="4" t="s">
        <v>104</v>
      </c>
      <c r="T2097" s="4" t="s">
        <v>106</v>
      </c>
      <c r="U2097" s="4" t="s">
        <v>107</v>
      </c>
      <c r="V2097" s="4" t="s">
        <v>103</v>
      </c>
      <c r="W2097" s="4" t="s">
        <v>96</v>
      </c>
      <c r="X2097" s="4" t="s">
        <v>108</v>
      </c>
      <c r="Y2097" s="4">
        <v>302</v>
      </c>
      <c r="Z2097" s="4">
        <v>431.86</v>
      </c>
    </row>
    <row r="2098" spans="16:26" ht="18" customHeight="1" x14ac:dyDescent="0.3">
      <c r="P2098" s="4" t="s">
        <v>100</v>
      </c>
      <c r="Q2098" s="4">
        <v>2022</v>
      </c>
      <c r="R2098" s="4" t="s">
        <v>36</v>
      </c>
      <c r="S2098" s="4" t="s">
        <v>104</v>
      </c>
      <c r="T2098" s="4" t="s">
        <v>106</v>
      </c>
      <c r="U2098" s="4" t="s">
        <v>107</v>
      </c>
      <c r="V2098" s="4" t="s">
        <v>103</v>
      </c>
      <c r="W2098" s="4" t="s">
        <v>96</v>
      </c>
      <c r="X2098" s="4" t="s">
        <v>108</v>
      </c>
      <c r="Y2098" s="4">
        <v>256</v>
      </c>
      <c r="Z2098" s="4">
        <v>366.08</v>
      </c>
    </row>
    <row r="2099" spans="16:26" ht="18" customHeight="1" x14ac:dyDescent="0.3">
      <c r="P2099" s="4" t="s">
        <v>101</v>
      </c>
      <c r="Q2099" s="4">
        <v>2022</v>
      </c>
      <c r="R2099" s="4" t="s">
        <v>36</v>
      </c>
      <c r="S2099" s="4" t="s">
        <v>104</v>
      </c>
      <c r="T2099" s="4" t="s">
        <v>106</v>
      </c>
      <c r="U2099" s="4" t="s">
        <v>107</v>
      </c>
      <c r="V2099" s="4" t="s">
        <v>103</v>
      </c>
      <c r="W2099" s="4" t="s">
        <v>96</v>
      </c>
      <c r="X2099" s="4" t="s">
        <v>108</v>
      </c>
      <c r="Y2099" s="4">
        <v>304</v>
      </c>
      <c r="Z2099" s="4">
        <v>434.72</v>
      </c>
    </row>
    <row r="2100" spans="16:26" ht="18" customHeight="1" x14ac:dyDescent="0.3">
      <c r="P2100" s="4" t="s">
        <v>91</v>
      </c>
      <c r="Q2100" s="4">
        <v>2022</v>
      </c>
      <c r="R2100" s="4" t="s">
        <v>36</v>
      </c>
      <c r="S2100" s="4" t="s">
        <v>104</v>
      </c>
      <c r="T2100" s="4" t="s">
        <v>106</v>
      </c>
      <c r="U2100" s="4" t="s">
        <v>107</v>
      </c>
      <c r="V2100" s="4" t="s">
        <v>103</v>
      </c>
      <c r="W2100" s="4" t="s">
        <v>96</v>
      </c>
      <c r="X2100" s="4" t="s">
        <v>108</v>
      </c>
      <c r="Y2100" s="4">
        <v>784</v>
      </c>
      <c r="Z2100" s="4">
        <v>1121.1199999999999</v>
      </c>
    </row>
    <row r="2101" spans="16:26" ht="18" customHeight="1" x14ac:dyDescent="0.3">
      <c r="P2101" s="4" t="s">
        <v>101</v>
      </c>
      <c r="Q2101" s="4">
        <v>2022</v>
      </c>
      <c r="R2101" s="4" t="s">
        <v>36</v>
      </c>
      <c r="S2101" s="4" t="s">
        <v>104</v>
      </c>
      <c r="T2101" s="4" t="s">
        <v>106</v>
      </c>
      <c r="U2101" s="4" t="s">
        <v>107</v>
      </c>
      <c r="V2101" s="4" t="s">
        <v>103</v>
      </c>
      <c r="W2101" s="4" t="s">
        <v>96</v>
      </c>
      <c r="X2101" s="4" t="s">
        <v>108</v>
      </c>
      <c r="Y2101" s="4">
        <v>837</v>
      </c>
      <c r="Z2101" s="4">
        <v>1196.9099999999999</v>
      </c>
    </row>
    <row r="2102" spans="16:26" ht="18" customHeight="1" x14ac:dyDescent="0.3">
      <c r="P2102" s="4" t="s">
        <v>98</v>
      </c>
      <c r="Q2102" s="4">
        <v>2022</v>
      </c>
      <c r="R2102" s="4" t="s">
        <v>36</v>
      </c>
      <c r="S2102" s="4" t="s">
        <v>104</v>
      </c>
      <c r="T2102" s="4" t="s">
        <v>106</v>
      </c>
      <c r="U2102" s="4" t="s">
        <v>107</v>
      </c>
      <c r="V2102" s="4" t="s">
        <v>103</v>
      </c>
      <c r="W2102" s="4" t="s">
        <v>96</v>
      </c>
      <c r="X2102" s="4" t="s">
        <v>108</v>
      </c>
      <c r="Y2102" s="4">
        <v>870</v>
      </c>
      <c r="Z2102" s="4">
        <v>1244.0999999999999</v>
      </c>
    </row>
    <row r="2103" spans="16:26" ht="18" customHeight="1" x14ac:dyDescent="0.3">
      <c r="P2103" s="4" t="s">
        <v>98</v>
      </c>
      <c r="Q2103" s="4">
        <v>2022</v>
      </c>
      <c r="R2103" s="4" t="s">
        <v>36</v>
      </c>
      <c r="S2103" s="4" t="s">
        <v>104</v>
      </c>
      <c r="T2103" s="4" t="s">
        <v>106</v>
      </c>
      <c r="U2103" s="4" t="s">
        <v>107</v>
      </c>
      <c r="V2103" s="4" t="s">
        <v>103</v>
      </c>
      <c r="W2103" s="4" t="s">
        <v>96</v>
      </c>
      <c r="X2103" s="4" t="s">
        <v>108</v>
      </c>
      <c r="Y2103" s="4">
        <v>942</v>
      </c>
      <c r="Z2103" s="4">
        <v>1347.06</v>
      </c>
    </row>
    <row r="2104" spans="16:26" ht="18" customHeight="1" x14ac:dyDescent="0.3">
      <c r="P2104" s="4" t="s">
        <v>98</v>
      </c>
      <c r="Q2104" s="4">
        <v>2022</v>
      </c>
      <c r="R2104" s="4" t="s">
        <v>36</v>
      </c>
      <c r="S2104" s="4" t="s">
        <v>104</v>
      </c>
      <c r="T2104" s="4" t="s">
        <v>106</v>
      </c>
      <c r="U2104" s="4" t="s">
        <v>107</v>
      </c>
      <c r="V2104" s="4" t="s">
        <v>103</v>
      </c>
      <c r="W2104" s="4" t="s">
        <v>96</v>
      </c>
      <c r="X2104" s="4" t="s">
        <v>108</v>
      </c>
      <c r="Y2104" s="4">
        <v>943</v>
      </c>
      <c r="Z2104" s="4">
        <v>1348.49</v>
      </c>
    </row>
    <row r="2105" spans="16:26" ht="18" customHeight="1" x14ac:dyDescent="0.3">
      <c r="P2105" s="4" t="s">
        <v>91</v>
      </c>
      <c r="Q2105" s="4">
        <v>2022</v>
      </c>
      <c r="R2105" s="4" t="s">
        <v>36</v>
      </c>
      <c r="S2105" s="4" t="s">
        <v>104</v>
      </c>
      <c r="T2105" s="4" t="s">
        <v>106</v>
      </c>
      <c r="U2105" s="4" t="s">
        <v>107</v>
      </c>
      <c r="V2105" s="4" t="s">
        <v>103</v>
      </c>
      <c r="W2105" s="4" t="s">
        <v>96</v>
      </c>
      <c r="X2105" s="4" t="s">
        <v>108</v>
      </c>
      <c r="Y2105" s="4">
        <v>944</v>
      </c>
      <c r="Z2105" s="4">
        <v>1349.92</v>
      </c>
    </row>
    <row r="2106" spans="16:26" ht="18" customHeight="1" x14ac:dyDescent="0.3">
      <c r="P2106" s="4" t="s">
        <v>98</v>
      </c>
      <c r="Q2106" s="4">
        <v>2022</v>
      </c>
      <c r="R2106" s="4" t="s">
        <v>36</v>
      </c>
      <c r="S2106" s="4" t="s">
        <v>104</v>
      </c>
      <c r="T2106" s="4" t="s">
        <v>106</v>
      </c>
      <c r="U2106" s="4" t="s">
        <v>107</v>
      </c>
      <c r="V2106" s="4" t="s">
        <v>103</v>
      </c>
      <c r="W2106" s="4" t="s">
        <v>96</v>
      </c>
      <c r="X2106" s="4" t="s">
        <v>108</v>
      </c>
      <c r="Y2106" s="4">
        <v>823</v>
      </c>
      <c r="Z2106" s="4">
        <v>526.24</v>
      </c>
    </row>
    <row r="2107" spans="16:26" ht="18" customHeight="1" x14ac:dyDescent="0.3">
      <c r="P2107" s="4" t="s">
        <v>91</v>
      </c>
      <c r="Q2107" s="4">
        <v>2022</v>
      </c>
      <c r="R2107" s="4" t="s">
        <v>36</v>
      </c>
      <c r="S2107" s="4" t="s">
        <v>104</v>
      </c>
      <c r="T2107" s="4" t="s">
        <v>106</v>
      </c>
      <c r="U2107" s="4" t="s">
        <v>107</v>
      </c>
      <c r="V2107" s="4" t="s">
        <v>103</v>
      </c>
      <c r="W2107" s="4" t="s">
        <v>96</v>
      </c>
      <c r="X2107" s="4" t="s">
        <v>108</v>
      </c>
      <c r="Y2107" s="4">
        <v>877</v>
      </c>
      <c r="Z2107" s="4">
        <v>526.24</v>
      </c>
    </row>
    <row r="2108" spans="16:26" ht="18" customHeight="1" x14ac:dyDescent="0.3">
      <c r="P2108" s="4" t="s">
        <v>91</v>
      </c>
      <c r="Q2108" s="4">
        <v>2022</v>
      </c>
      <c r="R2108" s="4" t="s">
        <v>36</v>
      </c>
      <c r="S2108" s="4" t="s">
        <v>104</v>
      </c>
      <c r="T2108" s="4" t="s">
        <v>106</v>
      </c>
      <c r="U2108" s="4" t="s">
        <v>107</v>
      </c>
      <c r="V2108" s="4" t="s">
        <v>103</v>
      </c>
      <c r="W2108" s="4" t="s">
        <v>96</v>
      </c>
      <c r="X2108" s="4" t="s">
        <v>108</v>
      </c>
      <c r="Y2108" s="4">
        <v>303</v>
      </c>
      <c r="Z2108" s="4">
        <v>433.28999999999996</v>
      </c>
    </row>
    <row r="2109" spans="16:26" ht="18" customHeight="1" x14ac:dyDescent="0.3">
      <c r="P2109" s="4" t="s">
        <v>101</v>
      </c>
      <c r="Q2109" s="4">
        <v>2022</v>
      </c>
      <c r="R2109" s="4" t="s">
        <v>36</v>
      </c>
      <c r="S2109" s="4" t="s">
        <v>104</v>
      </c>
      <c r="T2109" s="4" t="s">
        <v>106</v>
      </c>
      <c r="U2109" s="4" t="s">
        <v>107</v>
      </c>
      <c r="V2109" s="4" t="s">
        <v>103</v>
      </c>
      <c r="W2109" s="4" t="s">
        <v>96</v>
      </c>
      <c r="X2109" s="4" t="s">
        <v>108</v>
      </c>
      <c r="Y2109" s="4">
        <v>363</v>
      </c>
      <c r="Z2109" s="4">
        <v>519.09</v>
      </c>
    </row>
    <row r="2110" spans="16:26" ht="18" customHeight="1" x14ac:dyDescent="0.3">
      <c r="P2110" s="4" t="s">
        <v>100</v>
      </c>
      <c r="Q2110" s="4">
        <v>2022</v>
      </c>
      <c r="R2110" s="4" t="s">
        <v>36</v>
      </c>
      <c r="S2110" s="4" t="s">
        <v>104</v>
      </c>
      <c r="T2110" s="4" t="s">
        <v>106</v>
      </c>
      <c r="U2110" s="4" t="s">
        <v>107</v>
      </c>
      <c r="V2110" s="4" t="s">
        <v>103</v>
      </c>
      <c r="W2110" s="4" t="s">
        <v>96</v>
      </c>
      <c r="X2110" s="4" t="s">
        <v>108</v>
      </c>
      <c r="Y2110" s="4">
        <v>357</v>
      </c>
      <c r="Z2110" s="4">
        <v>510.51</v>
      </c>
    </row>
    <row r="2111" spans="16:26" ht="18" customHeight="1" x14ac:dyDescent="0.3">
      <c r="P2111" s="4" t="s">
        <v>101</v>
      </c>
      <c r="Q2111" s="4">
        <v>2022</v>
      </c>
      <c r="R2111" s="4" t="s">
        <v>36</v>
      </c>
      <c r="S2111" s="4" t="s">
        <v>104</v>
      </c>
      <c r="T2111" s="4" t="s">
        <v>106</v>
      </c>
      <c r="U2111" s="4" t="s">
        <v>107</v>
      </c>
      <c r="V2111" s="4" t="s">
        <v>103</v>
      </c>
      <c r="W2111" s="4" t="s">
        <v>96</v>
      </c>
      <c r="X2111" s="4" t="s">
        <v>108</v>
      </c>
      <c r="Y2111" s="4">
        <v>331</v>
      </c>
      <c r="Z2111" s="4">
        <v>473.33</v>
      </c>
    </row>
    <row r="2112" spans="16:26" ht="18" customHeight="1" x14ac:dyDescent="0.3">
      <c r="P2112" s="4" t="s">
        <v>98</v>
      </c>
      <c r="Q2112" s="4">
        <v>2022</v>
      </c>
      <c r="R2112" s="4" t="s">
        <v>36</v>
      </c>
      <c r="S2112" s="4" t="s">
        <v>104</v>
      </c>
      <c r="T2112" s="4" t="s">
        <v>106</v>
      </c>
      <c r="U2112" s="4" t="s">
        <v>107</v>
      </c>
      <c r="V2112" s="4" t="s">
        <v>103</v>
      </c>
      <c r="W2112" s="4" t="s">
        <v>96</v>
      </c>
      <c r="X2112" s="4" t="s">
        <v>108</v>
      </c>
      <c r="Y2112" s="4">
        <v>259</v>
      </c>
      <c r="Z2112" s="4">
        <v>370.37</v>
      </c>
    </row>
    <row r="2113" spans="16:26" ht="18" customHeight="1" x14ac:dyDescent="0.3">
      <c r="P2113" s="4" t="s">
        <v>98</v>
      </c>
      <c r="Q2113" s="4">
        <v>2022</v>
      </c>
      <c r="R2113" s="4" t="s">
        <v>36</v>
      </c>
      <c r="S2113" s="4" t="s">
        <v>104</v>
      </c>
      <c r="T2113" s="4" t="s">
        <v>106</v>
      </c>
      <c r="U2113" s="4" t="s">
        <v>107</v>
      </c>
      <c r="V2113" s="4" t="s">
        <v>103</v>
      </c>
      <c r="W2113" s="4" t="s">
        <v>96</v>
      </c>
      <c r="X2113" s="4" t="s">
        <v>108</v>
      </c>
      <c r="Y2113" s="4">
        <v>793</v>
      </c>
      <c r="Z2113" s="4">
        <v>1133.99</v>
      </c>
    </row>
    <row r="2114" spans="16:26" ht="18" customHeight="1" x14ac:dyDescent="0.3">
      <c r="P2114" s="4" t="s">
        <v>98</v>
      </c>
      <c r="Q2114" s="4">
        <v>2022</v>
      </c>
      <c r="R2114" s="4" t="s">
        <v>36</v>
      </c>
      <c r="S2114" s="4" t="s">
        <v>104</v>
      </c>
      <c r="T2114" s="4" t="s">
        <v>106</v>
      </c>
      <c r="U2114" s="4" t="s">
        <v>107</v>
      </c>
      <c r="V2114" s="4" t="s">
        <v>103</v>
      </c>
      <c r="W2114" s="4" t="s">
        <v>96</v>
      </c>
      <c r="X2114" s="4" t="s">
        <v>108</v>
      </c>
      <c r="Y2114" s="4">
        <v>846</v>
      </c>
      <c r="Z2114" s="4">
        <v>1209.78</v>
      </c>
    </row>
    <row r="2115" spans="16:26" ht="18" customHeight="1" x14ac:dyDescent="0.3">
      <c r="P2115" s="4" t="s">
        <v>98</v>
      </c>
      <c r="Q2115" s="4">
        <v>2022</v>
      </c>
      <c r="R2115" s="4" t="s">
        <v>36</v>
      </c>
      <c r="S2115" s="4" t="s">
        <v>104</v>
      </c>
      <c r="T2115" s="4" t="s">
        <v>106</v>
      </c>
      <c r="U2115" s="4" t="s">
        <v>107</v>
      </c>
      <c r="V2115" s="4" t="s">
        <v>103</v>
      </c>
      <c r="W2115" s="4" t="s">
        <v>96</v>
      </c>
      <c r="X2115" s="4" t="s">
        <v>108</v>
      </c>
      <c r="Y2115" s="4">
        <v>879</v>
      </c>
      <c r="Z2115" s="4">
        <v>1256.97</v>
      </c>
    </row>
    <row r="2116" spans="16:26" ht="18" customHeight="1" x14ac:dyDescent="0.3">
      <c r="P2116" s="4" t="s">
        <v>98</v>
      </c>
      <c r="Q2116" s="4">
        <v>2022</v>
      </c>
      <c r="R2116" s="4" t="s">
        <v>12</v>
      </c>
      <c r="S2116" s="4" t="s">
        <v>104</v>
      </c>
      <c r="T2116" s="4" t="s">
        <v>106</v>
      </c>
      <c r="U2116" s="4" t="s">
        <v>107</v>
      </c>
      <c r="V2116" s="4" t="s">
        <v>103</v>
      </c>
      <c r="W2116" s="4" t="s">
        <v>96</v>
      </c>
      <c r="X2116" s="4" t="s">
        <v>108</v>
      </c>
      <c r="Y2116" s="4">
        <v>308</v>
      </c>
      <c r="Z2116" s="4">
        <v>440.44</v>
      </c>
    </row>
    <row r="2117" spans="16:26" ht="18" customHeight="1" x14ac:dyDescent="0.3">
      <c r="P2117" s="4" t="s">
        <v>91</v>
      </c>
      <c r="Q2117" s="4">
        <v>2022</v>
      </c>
      <c r="R2117" s="4" t="s">
        <v>12</v>
      </c>
      <c r="S2117" s="4" t="s">
        <v>104</v>
      </c>
      <c r="T2117" s="4" t="s">
        <v>106</v>
      </c>
      <c r="U2117" s="4" t="s">
        <v>107</v>
      </c>
      <c r="V2117" s="4" t="s">
        <v>103</v>
      </c>
      <c r="W2117" s="4" t="s">
        <v>96</v>
      </c>
      <c r="X2117" s="4" t="s">
        <v>108</v>
      </c>
      <c r="Y2117" s="4">
        <v>236</v>
      </c>
      <c r="Z2117" s="4">
        <v>337.48</v>
      </c>
    </row>
    <row r="2118" spans="16:26" ht="18" customHeight="1" x14ac:dyDescent="0.3">
      <c r="P2118" s="4" t="s">
        <v>98</v>
      </c>
      <c r="Q2118" s="4">
        <v>2022</v>
      </c>
      <c r="R2118" s="4" t="s">
        <v>12</v>
      </c>
      <c r="S2118" s="4" t="s">
        <v>104</v>
      </c>
      <c r="T2118" s="4" t="s">
        <v>106</v>
      </c>
      <c r="U2118" s="4" t="s">
        <v>107</v>
      </c>
      <c r="V2118" s="4" t="s">
        <v>103</v>
      </c>
      <c r="W2118" s="4" t="s">
        <v>96</v>
      </c>
      <c r="X2118" s="4" t="s">
        <v>108</v>
      </c>
      <c r="Y2118" s="4">
        <v>284</v>
      </c>
      <c r="Z2118" s="4">
        <v>406.12</v>
      </c>
    </row>
    <row r="2119" spans="16:26" ht="18" customHeight="1" x14ac:dyDescent="0.3">
      <c r="P2119" s="4" t="s">
        <v>98</v>
      </c>
      <c r="Q2119" s="4">
        <v>2022</v>
      </c>
      <c r="R2119" s="4" t="s">
        <v>12</v>
      </c>
      <c r="S2119" s="4" t="s">
        <v>104</v>
      </c>
      <c r="T2119" s="4" t="s">
        <v>106</v>
      </c>
      <c r="U2119" s="4" t="s">
        <v>107</v>
      </c>
      <c r="V2119" s="4" t="s">
        <v>103</v>
      </c>
      <c r="W2119" s="4" t="s">
        <v>96</v>
      </c>
      <c r="X2119" s="4" t="s">
        <v>108</v>
      </c>
      <c r="Y2119" s="4">
        <v>310</v>
      </c>
      <c r="Z2119" s="4">
        <v>443.3</v>
      </c>
    </row>
    <row r="2120" spans="16:26" ht="18" customHeight="1" x14ac:dyDescent="0.3">
      <c r="P2120" s="4" t="s">
        <v>98</v>
      </c>
      <c r="Q2120" s="4">
        <v>2022</v>
      </c>
      <c r="R2120" s="4" t="s">
        <v>12</v>
      </c>
      <c r="S2120" s="4" t="s">
        <v>104</v>
      </c>
      <c r="T2120" s="4" t="s">
        <v>106</v>
      </c>
      <c r="U2120" s="4" t="s">
        <v>107</v>
      </c>
      <c r="V2120" s="4" t="s">
        <v>103</v>
      </c>
      <c r="W2120" s="4" t="s">
        <v>96</v>
      </c>
      <c r="X2120" s="4" t="s">
        <v>108</v>
      </c>
      <c r="Y2120" s="4">
        <v>238</v>
      </c>
      <c r="Z2120" s="4">
        <v>340.34000000000003</v>
      </c>
    </row>
    <row r="2121" spans="16:26" ht="18" customHeight="1" x14ac:dyDescent="0.3">
      <c r="P2121" s="4" t="s">
        <v>98</v>
      </c>
      <c r="Q2121" s="4">
        <v>2022</v>
      </c>
      <c r="R2121" s="4" t="s">
        <v>12</v>
      </c>
      <c r="S2121" s="4" t="s">
        <v>104</v>
      </c>
      <c r="T2121" s="4" t="s">
        <v>106</v>
      </c>
      <c r="U2121" s="4" t="s">
        <v>107</v>
      </c>
      <c r="V2121" s="4" t="s">
        <v>103</v>
      </c>
      <c r="W2121" s="4" t="s">
        <v>96</v>
      </c>
      <c r="X2121" s="4" t="s">
        <v>108</v>
      </c>
      <c r="Y2121" s="4">
        <v>280</v>
      </c>
      <c r="Z2121" s="4">
        <v>400.4</v>
      </c>
    </row>
    <row r="2122" spans="16:26" ht="18" customHeight="1" x14ac:dyDescent="0.3">
      <c r="P2122" s="4" t="s">
        <v>91</v>
      </c>
      <c r="Q2122" s="4">
        <v>2022</v>
      </c>
      <c r="R2122" s="4" t="s">
        <v>12</v>
      </c>
      <c r="S2122" s="4" t="s">
        <v>104</v>
      </c>
      <c r="T2122" s="4" t="s">
        <v>106</v>
      </c>
      <c r="U2122" s="4" t="s">
        <v>107</v>
      </c>
      <c r="V2122" s="4" t="s">
        <v>103</v>
      </c>
      <c r="W2122" s="4" t="s">
        <v>96</v>
      </c>
      <c r="X2122" s="4" t="s">
        <v>108</v>
      </c>
      <c r="Y2122" s="4">
        <v>787</v>
      </c>
      <c r="Z2122" s="4">
        <v>1125.4099999999999</v>
      </c>
    </row>
    <row r="2123" spans="16:26" ht="18" customHeight="1" x14ac:dyDescent="0.3">
      <c r="P2123" s="4" t="s">
        <v>91</v>
      </c>
      <c r="Q2123" s="4">
        <v>2022</v>
      </c>
      <c r="R2123" s="4" t="s">
        <v>12</v>
      </c>
      <c r="S2123" s="4" t="s">
        <v>104</v>
      </c>
      <c r="T2123" s="4" t="s">
        <v>106</v>
      </c>
      <c r="U2123" s="4" t="s">
        <v>107</v>
      </c>
      <c r="V2123" s="4" t="s">
        <v>103</v>
      </c>
      <c r="W2123" s="4" t="s">
        <v>96</v>
      </c>
      <c r="X2123" s="4" t="s">
        <v>108</v>
      </c>
      <c r="Y2123" s="4">
        <v>841</v>
      </c>
      <c r="Z2123" s="4">
        <v>1202.6300000000001</v>
      </c>
    </row>
    <row r="2124" spans="16:26" ht="18" customHeight="1" x14ac:dyDescent="0.3">
      <c r="P2124" s="4" t="s">
        <v>100</v>
      </c>
      <c r="Q2124" s="4">
        <v>2022</v>
      </c>
      <c r="R2124" s="4" t="s">
        <v>12</v>
      </c>
      <c r="S2124" s="4" t="s">
        <v>104</v>
      </c>
      <c r="T2124" s="4" t="s">
        <v>106</v>
      </c>
      <c r="U2124" s="4" t="s">
        <v>107</v>
      </c>
      <c r="V2124" s="4" t="s">
        <v>103</v>
      </c>
      <c r="W2124" s="4" t="s">
        <v>96</v>
      </c>
      <c r="X2124" s="4" t="s">
        <v>108</v>
      </c>
      <c r="Y2124" s="4">
        <v>874</v>
      </c>
      <c r="Z2124" s="4">
        <v>1249.82</v>
      </c>
    </row>
    <row r="2125" spans="16:26" ht="18" customHeight="1" x14ac:dyDescent="0.3">
      <c r="P2125" s="4" t="s">
        <v>91</v>
      </c>
      <c r="Q2125" s="4">
        <v>2022</v>
      </c>
      <c r="R2125" s="4" t="s">
        <v>12</v>
      </c>
      <c r="S2125" s="4" t="s">
        <v>104</v>
      </c>
      <c r="T2125" s="4" t="s">
        <v>106</v>
      </c>
      <c r="U2125" s="4" t="s">
        <v>107</v>
      </c>
      <c r="V2125" s="4" t="s">
        <v>103</v>
      </c>
      <c r="W2125" s="4" t="s">
        <v>96</v>
      </c>
      <c r="X2125" s="4" t="s">
        <v>108</v>
      </c>
      <c r="Y2125" s="4">
        <v>953</v>
      </c>
      <c r="Z2125" s="4">
        <v>1362.79</v>
      </c>
    </row>
    <row r="2126" spans="16:26" ht="18" customHeight="1" x14ac:dyDescent="0.3">
      <c r="P2126" s="4" t="s">
        <v>91</v>
      </c>
      <c r="Q2126" s="4">
        <v>2022</v>
      </c>
      <c r="R2126" s="4" t="s">
        <v>12</v>
      </c>
      <c r="S2126" s="4" t="s">
        <v>104</v>
      </c>
      <c r="T2126" s="4" t="s">
        <v>106</v>
      </c>
      <c r="U2126" s="4" t="s">
        <v>107</v>
      </c>
      <c r="V2126" s="4" t="s">
        <v>103</v>
      </c>
      <c r="W2126" s="4" t="s">
        <v>96</v>
      </c>
      <c r="X2126" s="4" t="s">
        <v>108</v>
      </c>
      <c r="Y2126" s="4">
        <v>954</v>
      </c>
      <c r="Z2126" s="4">
        <v>1364.22</v>
      </c>
    </row>
    <row r="2127" spans="16:26" ht="18" customHeight="1" x14ac:dyDescent="0.3">
      <c r="P2127" s="4" t="s">
        <v>100</v>
      </c>
      <c r="Q2127" s="4">
        <v>2022</v>
      </c>
      <c r="R2127" s="4" t="s">
        <v>12</v>
      </c>
      <c r="S2127" s="4" t="s">
        <v>104</v>
      </c>
      <c r="T2127" s="4" t="s">
        <v>106</v>
      </c>
      <c r="U2127" s="4" t="s">
        <v>107</v>
      </c>
      <c r="V2127" s="4" t="s">
        <v>103</v>
      </c>
      <c r="W2127" s="4" t="s">
        <v>96</v>
      </c>
      <c r="X2127" s="4" t="s">
        <v>108</v>
      </c>
      <c r="Y2127" s="4">
        <v>827</v>
      </c>
      <c r="Z2127" s="4">
        <v>526.24</v>
      </c>
    </row>
    <row r="2128" spans="16:26" ht="18" customHeight="1" x14ac:dyDescent="0.3">
      <c r="P2128" s="4" t="s">
        <v>91</v>
      </c>
      <c r="Q2128" s="4">
        <v>2022</v>
      </c>
      <c r="R2128" s="4" t="s">
        <v>12</v>
      </c>
      <c r="S2128" s="4" t="s">
        <v>104</v>
      </c>
      <c r="T2128" s="4" t="s">
        <v>106</v>
      </c>
      <c r="U2128" s="4" t="s">
        <v>107</v>
      </c>
      <c r="V2128" s="4" t="s">
        <v>103</v>
      </c>
      <c r="W2128" s="4" t="s">
        <v>96</v>
      </c>
      <c r="X2128" s="4" t="s">
        <v>108</v>
      </c>
      <c r="Y2128" s="4">
        <v>880</v>
      </c>
      <c r="Z2128" s="4">
        <v>526.24</v>
      </c>
    </row>
    <row r="2129" spans="16:26" ht="18" customHeight="1" x14ac:dyDescent="0.3">
      <c r="P2129" s="4" t="s">
        <v>91</v>
      </c>
      <c r="Q2129" s="4">
        <v>2022</v>
      </c>
      <c r="R2129" s="4" t="s">
        <v>12</v>
      </c>
      <c r="S2129" s="4" t="s">
        <v>104</v>
      </c>
      <c r="T2129" s="4" t="s">
        <v>106</v>
      </c>
      <c r="U2129" s="4" t="s">
        <v>107</v>
      </c>
      <c r="V2129" s="4" t="s">
        <v>103</v>
      </c>
      <c r="W2129" s="4" t="s">
        <v>96</v>
      </c>
      <c r="X2129" s="4" t="s">
        <v>108</v>
      </c>
      <c r="Y2129" s="4">
        <v>285</v>
      </c>
      <c r="Z2129" s="4">
        <v>407.55</v>
      </c>
    </row>
    <row r="2130" spans="16:26" ht="18" customHeight="1" x14ac:dyDescent="0.3">
      <c r="P2130" s="4" t="s">
        <v>98</v>
      </c>
      <c r="Q2130" s="4">
        <v>2022</v>
      </c>
      <c r="R2130" s="4" t="s">
        <v>12</v>
      </c>
      <c r="S2130" s="4" t="s">
        <v>104</v>
      </c>
      <c r="T2130" s="4" t="s">
        <v>106</v>
      </c>
      <c r="U2130" s="4" t="s">
        <v>107</v>
      </c>
      <c r="V2130" s="4" t="s">
        <v>103</v>
      </c>
      <c r="W2130" s="4" t="s">
        <v>96</v>
      </c>
      <c r="X2130" s="4" t="s">
        <v>108</v>
      </c>
      <c r="Y2130" s="4">
        <v>303</v>
      </c>
      <c r="Z2130" s="4">
        <v>433.28999999999996</v>
      </c>
    </row>
    <row r="2131" spans="16:26" ht="18" customHeight="1" x14ac:dyDescent="0.3">
      <c r="P2131" s="4" t="s">
        <v>91</v>
      </c>
      <c r="Q2131" s="4">
        <v>2022</v>
      </c>
      <c r="R2131" s="4" t="s">
        <v>12</v>
      </c>
      <c r="S2131" s="4" t="s">
        <v>104</v>
      </c>
      <c r="T2131" s="4" t="s">
        <v>106</v>
      </c>
      <c r="U2131" s="4" t="s">
        <v>107</v>
      </c>
      <c r="V2131" s="4" t="s">
        <v>103</v>
      </c>
      <c r="W2131" s="4" t="s">
        <v>96</v>
      </c>
      <c r="X2131" s="4" t="s">
        <v>108</v>
      </c>
      <c r="Y2131" s="4">
        <v>297</v>
      </c>
      <c r="Z2131" s="4">
        <v>424.71</v>
      </c>
    </row>
    <row r="2132" spans="16:26" ht="18" customHeight="1" x14ac:dyDescent="0.3">
      <c r="P2132" s="4" t="s">
        <v>91</v>
      </c>
      <c r="Q2132" s="4">
        <v>2022</v>
      </c>
      <c r="R2132" s="4" t="s">
        <v>12</v>
      </c>
      <c r="S2132" s="4" t="s">
        <v>104</v>
      </c>
      <c r="T2132" s="4" t="s">
        <v>106</v>
      </c>
      <c r="U2132" s="4" t="s">
        <v>107</v>
      </c>
      <c r="V2132" s="4" t="s">
        <v>103</v>
      </c>
      <c r="W2132" s="4" t="s">
        <v>96</v>
      </c>
      <c r="X2132" s="4" t="s">
        <v>108</v>
      </c>
      <c r="Y2132" s="4">
        <v>291</v>
      </c>
      <c r="Z2132" s="4">
        <v>416.13</v>
      </c>
    </row>
    <row r="2133" spans="16:26" ht="18" customHeight="1" x14ac:dyDescent="0.3">
      <c r="P2133" s="4" t="s">
        <v>98</v>
      </c>
      <c r="Q2133" s="4">
        <v>2022</v>
      </c>
      <c r="R2133" s="4" t="s">
        <v>12</v>
      </c>
      <c r="S2133" s="4" t="s">
        <v>104</v>
      </c>
      <c r="T2133" s="4" t="s">
        <v>106</v>
      </c>
      <c r="U2133" s="4" t="s">
        <v>107</v>
      </c>
      <c r="V2133" s="4" t="s">
        <v>103</v>
      </c>
      <c r="W2133" s="4" t="s">
        <v>96</v>
      </c>
      <c r="X2133" s="4" t="s">
        <v>108</v>
      </c>
      <c r="Y2133" s="4">
        <v>307</v>
      </c>
      <c r="Z2133" s="4">
        <v>439.01</v>
      </c>
    </row>
    <row r="2134" spans="16:26" ht="18" customHeight="1" x14ac:dyDescent="0.3">
      <c r="P2134" s="4" t="s">
        <v>91</v>
      </c>
      <c r="Q2134" s="4">
        <v>2022</v>
      </c>
      <c r="R2134" s="4" t="s">
        <v>12</v>
      </c>
      <c r="S2134" s="4" t="s">
        <v>104</v>
      </c>
      <c r="T2134" s="4" t="s">
        <v>106</v>
      </c>
      <c r="U2134" s="4" t="s">
        <v>107</v>
      </c>
      <c r="V2134" s="4" t="s">
        <v>103</v>
      </c>
      <c r="W2134" s="4" t="s">
        <v>96</v>
      </c>
      <c r="X2134" s="4" t="s">
        <v>108</v>
      </c>
      <c r="Y2134" s="4">
        <v>235</v>
      </c>
      <c r="Z2134" s="4">
        <v>336.05</v>
      </c>
    </row>
    <row r="2135" spans="16:26" ht="18" customHeight="1" x14ac:dyDescent="0.3">
      <c r="P2135" s="4" t="s">
        <v>98</v>
      </c>
      <c r="Q2135" s="4">
        <v>2022</v>
      </c>
      <c r="R2135" s="4" t="s">
        <v>12</v>
      </c>
      <c r="S2135" s="4" t="s">
        <v>104</v>
      </c>
      <c r="T2135" s="4" t="s">
        <v>106</v>
      </c>
      <c r="U2135" s="4" t="s">
        <v>107</v>
      </c>
      <c r="V2135" s="4" t="s">
        <v>103</v>
      </c>
      <c r="W2135" s="4" t="s">
        <v>96</v>
      </c>
      <c r="X2135" s="4" t="s">
        <v>108</v>
      </c>
      <c r="Y2135" s="4">
        <v>283</v>
      </c>
      <c r="Z2135" s="4">
        <v>404.69</v>
      </c>
    </row>
    <row r="2136" spans="16:26" ht="18" customHeight="1" x14ac:dyDescent="0.3">
      <c r="P2136" s="4" t="s">
        <v>98</v>
      </c>
      <c r="Q2136" s="4">
        <v>2022</v>
      </c>
      <c r="R2136" s="4" t="s">
        <v>12</v>
      </c>
      <c r="S2136" s="4" t="s">
        <v>104</v>
      </c>
      <c r="T2136" s="4" t="s">
        <v>106</v>
      </c>
      <c r="U2136" s="4" t="s">
        <v>107</v>
      </c>
      <c r="V2136" s="4" t="s">
        <v>103</v>
      </c>
      <c r="W2136" s="4" t="s">
        <v>96</v>
      </c>
      <c r="X2136" s="4" t="s">
        <v>108</v>
      </c>
      <c r="Y2136" s="4">
        <v>796</v>
      </c>
      <c r="Z2136" s="4">
        <v>1138.28</v>
      </c>
    </row>
    <row r="2137" spans="16:26" ht="18" customHeight="1" x14ac:dyDescent="0.3">
      <c r="P2137" s="4" t="s">
        <v>98</v>
      </c>
      <c r="Q2137" s="4">
        <v>2022</v>
      </c>
      <c r="R2137" s="4" t="s">
        <v>12</v>
      </c>
      <c r="S2137" s="4" t="s">
        <v>104</v>
      </c>
      <c r="T2137" s="4" t="s">
        <v>106</v>
      </c>
      <c r="U2137" s="4" t="s">
        <v>107</v>
      </c>
      <c r="V2137" s="4" t="s">
        <v>103</v>
      </c>
      <c r="W2137" s="4" t="s">
        <v>96</v>
      </c>
      <c r="X2137" s="4" t="s">
        <v>108</v>
      </c>
      <c r="Y2137" s="4">
        <v>883</v>
      </c>
      <c r="Z2137" s="4">
        <v>1262.69</v>
      </c>
    </row>
    <row r="2138" spans="16:26" ht="18" customHeight="1" x14ac:dyDescent="0.3">
      <c r="P2138" s="4" t="s">
        <v>100</v>
      </c>
      <c r="Q2138" s="4">
        <v>2022</v>
      </c>
      <c r="R2138" s="4" t="s">
        <v>42</v>
      </c>
      <c r="S2138" s="4" t="s">
        <v>104</v>
      </c>
      <c r="T2138" s="4" t="s">
        <v>106</v>
      </c>
      <c r="U2138" s="4" t="s">
        <v>107</v>
      </c>
      <c r="V2138" s="4" t="s">
        <v>103</v>
      </c>
      <c r="W2138" s="4" t="s">
        <v>96</v>
      </c>
      <c r="X2138" s="4" t="s">
        <v>108</v>
      </c>
      <c r="Y2138" s="4">
        <v>290</v>
      </c>
      <c r="Z2138" s="4">
        <v>414.7</v>
      </c>
    </row>
    <row r="2139" spans="16:26" ht="18" customHeight="1" x14ac:dyDescent="0.3">
      <c r="P2139" s="4" t="s">
        <v>91</v>
      </c>
      <c r="Q2139" s="4">
        <v>2022</v>
      </c>
      <c r="R2139" s="4" t="s">
        <v>42</v>
      </c>
      <c r="S2139" s="4" t="s">
        <v>104</v>
      </c>
      <c r="T2139" s="4" t="s">
        <v>106</v>
      </c>
      <c r="U2139" s="4" t="s">
        <v>107</v>
      </c>
      <c r="V2139" s="4" t="s">
        <v>103</v>
      </c>
      <c r="W2139" s="4" t="s">
        <v>96</v>
      </c>
      <c r="X2139" s="4" t="s">
        <v>108</v>
      </c>
      <c r="Y2139" s="4">
        <v>338</v>
      </c>
      <c r="Z2139" s="4">
        <v>483.34000000000003</v>
      </c>
    </row>
    <row r="2140" spans="16:26" ht="18" customHeight="1" x14ac:dyDescent="0.3">
      <c r="P2140" s="4" t="s">
        <v>100</v>
      </c>
      <c r="Q2140" s="4">
        <v>2022</v>
      </c>
      <c r="R2140" s="4" t="s">
        <v>42</v>
      </c>
      <c r="S2140" s="4" t="s">
        <v>104</v>
      </c>
      <c r="T2140" s="4" t="s">
        <v>106</v>
      </c>
      <c r="U2140" s="4" t="s">
        <v>107</v>
      </c>
      <c r="V2140" s="4" t="s">
        <v>103</v>
      </c>
      <c r="W2140" s="4" t="s">
        <v>96</v>
      </c>
      <c r="X2140" s="4" t="s">
        <v>108</v>
      </c>
      <c r="Y2140" s="4">
        <v>334</v>
      </c>
      <c r="Z2140" s="4">
        <v>477.62</v>
      </c>
    </row>
    <row r="2141" spans="16:26" ht="18" customHeight="1" x14ac:dyDescent="0.3">
      <c r="P2141" s="4" t="s">
        <v>98</v>
      </c>
      <c r="Q2141" s="4">
        <v>2022</v>
      </c>
      <c r="R2141" s="4" t="s">
        <v>42</v>
      </c>
      <c r="S2141" s="4" t="s">
        <v>104</v>
      </c>
      <c r="T2141" s="4" t="s">
        <v>106</v>
      </c>
      <c r="U2141" s="4" t="s">
        <v>107</v>
      </c>
      <c r="V2141" s="4" t="s">
        <v>103</v>
      </c>
      <c r="W2141" s="4" t="s">
        <v>96</v>
      </c>
      <c r="X2141" s="4" t="s">
        <v>108</v>
      </c>
      <c r="Y2141" s="4">
        <v>832</v>
      </c>
      <c r="Z2141" s="4">
        <v>1189.76</v>
      </c>
    </row>
    <row r="2142" spans="16:26" ht="18" customHeight="1" x14ac:dyDescent="0.3">
      <c r="P2142" s="4" t="s">
        <v>98</v>
      </c>
      <c r="Q2142" s="4">
        <v>2022</v>
      </c>
      <c r="R2142" s="4" t="s">
        <v>42</v>
      </c>
      <c r="S2142" s="4" t="s">
        <v>104</v>
      </c>
      <c r="T2142" s="4" t="s">
        <v>106</v>
      </c>
      <c r="U2142" s="4" t="s">
        <v>107</v>
      </c>
      <c r="V2142" s="4" t="s">
        <v>103</v>
      </c>
      <c r="W2142" s="4" t="s">
        <v>96</v>
      </c>
      <c r="X2142" s="4" t="s">
        <v>108</v>
      </c>
      <c r="Y2142" s="4">
        <v>865</v>
      </c>
      <c r="Z2142" s="4">
        <v>1236.95</v>
      </c>
    </row>
    <row r="2143" spans="16:26" ht="18" customHeight="1" x14ac:dyDescent="0.3">
      <c r="P2143" s="4" t="s">
        <v>98</v>
      </c>
      <c r="Q2143" s="4">
        <v>2022</v>
      </c>
      <c r="R2143" s="4" t="s">
        <v>42</v>
      </c>
      <c r="S2143" s="4" t="s">
        <v>104</v>
      </c>
      <c r="T2143" s="4" t="s">
        <v>106</v>
      </c>
      <c r="U2143" s="4" t="s">
        <v>107</v>
      </c>
      <c r="V2143" s="4" t="s">
        <v>103</v>
      </c>
      <c r="W2143" s="4" t="s">
        <v>96</v>
      </c>
      <c r="X2143" s="4" t="s">
        <v>108</v>
      </c>
      <c r="Y2143" s="4">
        <v>926</v>
      </c>
      <c r="Z2143" s="4">
        <v>1324.18</v>
      </c>
    </row>
    <row r="2144" spans="16:26" ht="18" customHeight="1" x14ac:dyDescent="0.3">
      <c r="P2144" s="4" t="s">
        <v>91</v>
      </c>
      <c r="Q2144" s="4">
        <v>2022</v>
      </c>
      <c r="R2144" s="4" t="s">
        <v>42</v>
      </c>
      <c r="S2144" s="4" t="s">
        <v>104</v>
      </c>
      <c r="T2144" s="4" t="s">
        <v>106</v>
      </c>
      <c r="U2144" s="4" t="s">
        <v>107</v>
      </c>
      <c r="V2144" s="4" t="s">
        <v>103</v>
      </c>
      <c r="W2144" s="4" t="s">
        <v>96</v>
      </c>
      <c r="X2144" s="4" t="s">
        <v>108</v>
      </c>
      <c r="Y2144" s="4">
        <v>927</v>
      </c>
      <c r="Z2144" s="4">
        <v>1325.6100000000001</v>
      </c>
    </row>
    <row r="2145" spans="16:26" ht="18" customHeight="1" x14ac:dyDescent="0.3">
      <c r="P2145" s="4" t="s">
        <v>100</v>
      </c>
      <c r="Q2145" s="4">
        <v>2022</v>
      </c>
      <c r="R2145" s="4" t="s">
        <v>42</v>
      </c>
      <c r="S2145" s="4" t="s">
        <v>104</v>
      </c>
      <c r="T2145" s="4" t="s">
        <v>106</v>
      </c>
      <c r="U2145" s="4" t="s">
        <v>107</v>
      </c>
      <c r="V2145" s="4" t="s">
        <v>103</v>
      </c>
      <c r="W2145" s="4" t="s">
        <v>96</v>
      </c>
      <c r="X2145" s="4" t="s">
        <v>108</v>
      </c>
      <c r="Y2145" s="4">
        <v>928</v>
      </c>
      <c r="Z2145" s="4">
        <v>1327.04</v>
      </c>
    </row>
    <row r="2146" spans="16:26" ht="18" customHeight="1" x14ac:dyDescent="0.3">
      <c r="P2146" s="4" t="s">
        <v>98</v>
      </c>
      <c r="Q2146" s="4">
        <v>2022</v>
      </c>
      <c r="R2146" s="4" t="s">
        <v>42</v>
      </c>
      <c r="S2146" s="4" t="s">
        <v>104</v>
      </c>
      <c r="T2146" s="4" t="s">
        <v>106</v>
      </c>
      <c r="U2146" s="4" t="s">
        <v>107</v>
      </c>
      <c r="V2146" s="4" t="s">
        <v>103</v>
      </c>
      <c r="W2146" s="4" t="s">
        <v>96</v>
      </c>
      <c r="X2146" s="4" t="s">
        <v>108</v>
      </c>
      <c r="Y2146" s="4">
        <v>871</v>
      </c>
      <c r="Z2146" s="4">
        <v>526.24</v>
      </c>
    </row>
    <row r="2147" spans="16:26" ht="18" customHeight="1" x14ac:dyDescent="0.3">
      <c r="P2147" s="4" t="s">
        <v>100</v>
      </c>
      <c r="Q2147" s="4">
        <v>2022</v>
      </c>
      <c r="R2147" s="4" t="s">
        <v>42</v>
      </c>
      <c r="S2147" s="4" t="s">
        <v>104</v>
      </c>
      <c r="T2147" s="4" t="s">
        <v>106</v>
      </c>
      <c r="U2147" s="4" t="s">
        <v>107</v>
      </c>
      <c r="V2147" s="4" t="s">
        <v>103</v>
      </c>
      <c r="W2147" s="4" t="s">
        <v>96</v>
      </c>
      <c r="X2147" s="4" t="s">
        <v>108</v>
      </c>
      <c r="Y2147" s="4">
        <v>213</v>
      </c>
      <c r="Z2147" s="4">
        <v>304.59000000000003</v>
      </c>
    </row>
    <row r="2148" spans="16:26" ht="18" customHeight="1" x14ac:dyDescent="0.3">
      <c r="P2148" s="4" t="s">
        <v>98</v>
      </c>
      <c r="Q2148" s="4">
        <v>2022</v>
      </c>
      <c r="R2148" s="4" t="s">
        <v>42</v>
      </c>
      <c r="S2148" s="4" t="s">
        <v>104</v>
      </c>
      <c r="T2148" s="4" t="s">
        <v>106</v>
      </c>
      <c r="U2148" s="4" t="s">
        <v>107</v>
      </c>
      <c r="V2148" s="4" t="s">
        <v>103</v>
      </c>
      <c r="W2148" s="4" t="s">
        <v>96</v>
      </c>
      <c r="X2148" s="4" t="s">
        <v>108</v>
      </c>
      <c r="Y2148" s="4">
        <v>207</v>
      </c>
      <c r="Z2148" s="4">
        <v>296.01</v>
      </c>
    </row>
    <row r="2149" spans="16:26" ht="18" customHeight="1" x14ac:dyDescent="0.3">
      <c r="P2149" s="4" t="s">
        <v>91</v>
      </c>
      <c r="Q2149" s="4">
        <v>2022</v>
      </c>
      <c r="R2149" s="4" t="s">
        <v>42</v>
      </c>
      <c r="S2149" s="4" t="s">
        <v>104</v>
      </c>
      <c r="T2149" s="4" t="s">
        <v>106</v>
      </c>
      <c r="U2149" s="4" t="s">
        <v>107</v>
      </c>
      <c r="V2149" s="4" t="s">
        <v>103</v>
      </c>
      <c r="W2149" s="4" t="s">
        <v>96</v>
      </c>
      <c r="X2149" s="4" t="s">
        <v>108</v>
      </c>
      <c r="Y2149" s="4">
        <v>289</v>
      </c>
      <c r="Z2149" s="4">
        <v>413.27</v>
      </c>
    </row>
    <row r="2150" spans="16:26" ht="18" customHeight="1" x14ac:dyDescent="0.3">
      <c r="P2150" s="4" t="s">
        <v>98</v>
      </c>
      <c r="Q2150" s="4">
        <v>2022</v>
      </c>
      <c r="R2150" s="4" t="s">
        <v>42</v>
      </c>
      <c r="S2150" s="4" t="s">
        <v>104</v>
      </c>
      <c r="T2150" s="4" t="s">
        <v>106</v>
      </c>
      <c r="U2150" s="4" t="s">
        <v>107</v>
      </c>
      <c r="V2150" s="4" t="s">
        <v>103</v>
      </c>
      <c r="W2150" s="4" t="s">
        <v>96</v>
      </c>
      <c r="X2150" s="4" t="s">
        <v>108</v>
      </c>
      <c r="Y2150" s="4">
        <v>337</v>
      </c>
      <c r="Z2150" s="4">
        <v>481.90999999999997</v>
      </c>
    </row>
    <row r="2151" spans="16:26" ht="18" customHeight="1" x14ac:dyDescent="0.3">
      <c r="P2151" s="4" t="s">
        <v>100</v>
      </c>
      <c r="Q2151" s="4">
        <v>2022</v>
      </c>
      <c r="R2151" s="4" t="s">
        <v>42</v>
      </c>
      <c r="S2151" s="4" t="s">
        <v>104</v>
      </c>
      <c r="T2151" s="4" t="s">
        <v>106</v>
      </c>
      <c r="U2151" s="4" t="s">
        <v>107</v>
      </c>
      <c r="V2151" s="4" t="s">
        <v>103</v>
      </c>
      <c r="W2151" s="4" t="s">
        <v>96</v>
      </c>
      <c r="X2151" s="4" t="s">
        <v>108</v>
      </c>
      <c r="Y2151" s="4">
        <v>841</v>
      </c>
      <c r="Z2151" s="4">
        <v>1202.6300000000001</v>
      </c>
    </row>
    <row r="2152" spans="16:26" ht="18" customHeight="1" x14ac:dyDescent="0.3">
      <c r="P2152" s="4" t="s">
        <v>91</v>
      </c>
      <c r="Q2152" s="4">
        <v>2022</v>
      </c>
      <c r="R2152" s="4" t="s">
        <v>42</v>
      </c>
      <c r="S2152" s="4" t="s">
        <v>104</v>
      </c>
      <c r="T2152" s="4" t="s">
        <v>106</v>
      </c>
      <c r="U2152" s="4" t="s">
        <v>107</v>
      </c>
      <c r="V2152" s="4" t="s">
        <v>103</v>
      </c>
      <c r="W2152" s="4" t="s">
        <v>96</v>
      </c>
      <c r="X2152" s="4" t="s">
        <v>108</v>
      </c>
      <c r="Y2152" s="4">
        <v>874</v>
      </c>
      <c r="Z2152" s="4">
        <v>1249.82</v>
      </c>
    </row>
    <row r="2153" spans="16:26" ht="18" customHeight="1" x14ac:dyDescent="0.3">
      <c r="P2153" s="4" t="s">
        <v>100</v>
      </c>
      <c r="Q2153" s="4">
        <v>2022</v>
      </c>
      <c r="R2153" s="4" t="s">
        <v>43</v>
      </c>
      <c r="S2153" s="4" t="s">
        <v>104</v>
      </c>
      <c r="T2153" s="4" t="s">
        <v>106</v>
      </c>
      <c r="U2153" s="4" t="s">
        <v>107</v>
      </c>
      <c r="V2153" s="4" t="s">
        <v>103</v>
      </c>
      <c r="W2153" s="4" t="s">
        <v>96</v>
      </c>
      <c r="X2153" s="4" t="s">
        <v>108</v>
      </c>
      <c r="Y2153" s="4">
        <v>296</v>
      </c>
      <c r="Z2153" s="4">
        <v>423.28</v>
      </c>
    </row>
    <row r="2154" spans="16:26" ht="18" customHeight="1" x14ac:dyDescent="0.3">
      <c r="P2154" s="4" t="s">
        <v>102</v>
      </c>
      <c r="Q2154" s="4">
        <v>2022</v>
      </c>
      <c r="R2154" s="4" t="s">
        <v>43</v>
      </c>
      <c r="S2154" s="4" t="s">
        <v>104</v>
      </c>
      <c r="T2154" s="4" t="s">
        <v>106</v>
      </c>
      <c r="U2154" s="4" t="s">
        <v>107</v>
      </c>
      <c r="V2154" s="4" t="s">
        <v>103</v>
      </c>
      <c r="W2154" s="4" t="s">
        <v>96</v>
      </c>
      <c r="X2154" s="4" t="s">
        <v>108</v>
      </c>
      <c r="Y2154" s="4">
        <v>292</v>
      </c>
      <c r="Z2154" s="4">
        <v>417.56</v>
      </c>
    </row>
    <row r="2155" spans="16:26" ht="18" customHeight="1" x14ac:dyDescent="0.3">
      <c r="P2155" s="4" t="s">
        <v>100</v>
      </c>
      <c r="Q2155" s="4">
        <v>2022</v>
      </c>
      <c r="R2155" s="4" t="s">
        <v>43</v>
      </c>
      <c r="S2155" s="4" t="s">
        <v>104</v>
      </c>
      <c r="T2155" s="4" t="s">
        <v>106</v>
      </c>
      <c r="U2155" s="4" t="s">
        <v>107</v>
      </c>
      <c r="V2155" s="4" t="s">
        <v>103</v>
      </c>
      <c r="W2155" s="4" t="s">
        <v>96</v>
      </c>
      <c r="X2155" s="4" t="s">
        <v>108</v>
      </c>
      <c r="Y2155" s="4">
        <v>340</v>
      </c>
      <c r="Z2155" s="4">
        <v>486.2</v>
      </c>
    </row>
    <row r="2156" spans="16:26" ht="18" customHeight="1" x14ac:dyDescent="0.3">
      <c r="P2156" s="4" t="s">
        <v>91</v>
      </c>
      <c r="Q2156" s="4">
        <v>2022</v>
      </c>
      <c r="R2156" s="4" t="s">
        <v>43</v>
      </c>
      <c r="S2156" s="4" t="s">
        <v>104</v>
      </c>
      <c r="T2156" s="4" t="s">
        <v>106</v>
      </c>
      <c r="U2156" s="4" t="s">
        <v>107</v>
      </c>
      <c r="V2156" s="4" t="s">
        <v>103</v>
      </c>
      <c r="W2156" s="4" t="s">
        <v>96</v>
      </c>
      <c r="X2156" s="4" t="s">
        <v>108</v>
      </c>
      <c r="Y2156" s="4">
        <v>831</v>
      </c>
      <c r="Z2156" s="4">
        <v>1188.33</v>
      </c>
    </row>
    <row r="2157" spans="16:26" ht="18" customHeight="1" x14ac:dyDescent="0.3">
      <c r="P2157" s="4" t="s">
        <v>98</v>
      </c>
      <c r="Q2157" s="4">
        <v>2022</v>
      </c>
      <c r="R2157" s="4" t="s">
        <v>43</v>
      </c>
      <c r="S2157" s="4" t="s">
        <v>104</v>
      </c>
      <c r="T2157" s="4" t="s">
        <v>106</v>
      </c>
      <c r="U2157" s="4" t="s">
        <v>107</v>
      </c>
      <c r="V2157" s="4" t="s">
        <v>103</v>
      </c>
      <c r="W2157" s="4" t="s">
        <v>96</v>
      </c>
      <c r="X2157" s="4" t="s">
        <v>108</v>
      </c>
      <c r="Y2157" s="4">
        <v>864</v>
      </c>
      <c r="Z2157" s="4">
        <v>1235.52</v>
      </c>
    </row>
    <row r="2158" spans="16:26" ht="18" customHeight="1" x14ac:dyDescent="0.3">
      <c r="P2158" s="4" t="s">
        <v>98</v>
      </c>
      <c r="Q2158" s="4">
        <v>2022</v>
      </c>
      <c r="R2158" s="4" t="s">
        <v>43</v>
      </c>
      <c r="S2158" s="4" t="s">
        <v>104</v>
      </c>
      <c r="T2158" s="4" t="s">
        <v>106</v>
      </c>
      <c r="U2158" s="4" t="s">
        <v>107</v>
      </c>
      <c r="V2158" s="4" t="s">
        <v>103</v>
      </c>
      <c r="W2158" s="4" t="s">
        <v>96</v>
      </c>
      <c r="X2158" s="4" t="s">
        <v>108</v>
      </c>
      <c r="Y2158" s="4">
        <v>923</v>
      </c>
      <c r="Z2158" s="4">
        <v>1319.8899999999999</v>
      </c>
    </row>
    <row r="2159" spans="16:26" ht="18" customHeight="1" x14ac:dyDescent="0.3">
      <c r="P2159" s="4" t="s">
        <v>91</v>
      </c>
      <c r="Q2159" s="4">
        <v>2022</v>
      </c>
      <c r="R2159" s="4" t="s">
        <v>43</v>
      </c>
      <c r="S2159" s="4" t="s">
        <v>104</v>
      </c>
      <c r="T2159" s="4" t="s">
        <v>106</v>
      </c>
      <c r="U2159" s="4" t="s">
        <v>107</v>
      </c>
      <c r="V2159" s="4" t="s">
        <v>103</v>
      </c>
      <c r="W2159" s="4" t="s">
        <v>96</v>
      </c>
      <c r="X2159" s="4" t="s">
        <v>108</v>
      </c>
      <c r="Y2159" s="4">
        <v>924</v>
      </c>
      <c r="Z2159" s="4">
        <v>1321.32</v>
      </c>
    </row>
    <row r="2160" spans="16:26" ht="18" customHeight="1" x14ac:dyDescent="0.3">
      <c r="P2160" s="4" t="s">
        <v>100</v>
      </c>
      <c r="Q2160" s="4">
        <v>2022</v>
      </c>
      <c r="R2160" s="4" t="s">
        <v>43</v>
      </c>
      <c r="S2160" s="4" t="s">
        <v>104</v>
      </c>
      <c r="T2160" s="4" t="s">
        <v>106</v>
      </c>
      <c r="U2160" s="4" t="s">
        <v>107</v>
      </c>
      <c r="V2160" s="4" t="s">
        <v>103</v>
      </c>
      <c r="W2160" s="4" t="s">
        <v>96</v>
      </c>
      <c r="X2160" s="4" t="s">
        <v>108</v>
      </c>
      <c r="Y2160" s="4">
        <v>925</v>
      </c>
      <c r="Z2160" s="4">
        <v>1322.75</v>
      </c>
    </row>
    <row r="2161" spans="16:26" ht="18" customHeight="1" x14ac:dyDescent="0.3">
      <c r="P2161" s="4" t="s">
        <v>98</v>
      </c>
      <c r="Q2161" s="4">
        <v>2022</v>
      </c>
      <c r="R2161" s="4" t="s">
        <v>43</v>
      </c>
      <c r="S2161" s="4" t="s">
        <v>104</v>
      </c>
      <c r="T2161" s="4" t="s">
        <v>106</v>
      </c>
      <c r="U2161" s="4" t="s">
        <v>107</v>
      </c>
      <c r="V2161" s="4" t="s">
        <v>103</v>
      </c>
      <c r="W2161" s="4" t="s">
        <v>96</v>
      </c>
      <c r="X2161" s="4" t="s">
        <v>108</v>
      </c>
      <c r="Y2161" s="4">
        <v>870</v>
      </c>
      <c r="Z2161" s="4">
        <v>526.24</v>
      </c>
    </row>
    <row r="2162" spans="16:26" ht="18" customHeight="1" x14ac:dyDescent="0.3">
      <c r="P2162" s="4" t="s">
        <v>98</v>
      </c>
      <c r="Q2162" s="4">
        <v>2022</v>
      </c>
      <c r="R2162" s="4" t="s">
        <v>43</v>
      </c>
      <c r="S2162" s="4" t="s">
        <v>104</v>
      </c>
      <c r="T2162" s="4" t="s">
        <v>106</v>
      </c>
      <c r="U2162" s="4" t="s">
        <v>107</v>
      </c>
      <c r="V2162" s="4" t="s">
        <v>103</v>
      </c>
      <c r="W2162" s="4" t="s">
        <v>96</v>
      </c>
      <c r="X2162" s="4" t="s">
        <v>108</v>
      </c>
      <c r="Y2162" s="4">
        <v>339</v>
      </c>
      <c r="Z2162" s="4">
        <v>484.77</v>
      </c>
    </row>
    <row r="2163" spans="16:26" ht="18" customHeight="1" x14ac:dyDescent="0.3">
      <c r="P2163" s="4" t="s">
        <v>100</v>
      </c>
      <c r="Q2163" s="4">
        <v>2022</v>
      </c>
      <c r="R2163" s="4" t="s">
        <v>43</v>
      </c>
      <c r="S2163" s="4" t="s">
        <v>104</v>
      </c>
      <c r="T2163" s="4" t="s">
        <v>106</v>
      </c>
      <c r="U2163" s="4" t="s">
        <v>107</v>
      </c>
      <c r="V2163" s="4" t="s">
        <v>103</v>
      </c>
      <c r="W2163" s="4" t="s">
        <v>96</v>
      </c>
      <c r="X2163" s="4" t="s">
        <v>108</v>
      </c>
      <c r="Y2163" s="4">
        <v>231</v>
      </c>
      <c r="Z2163" s="4">
        <v>330.33</v>
      </c>
    </row>
    <row r="2164" spans="16:26" ht="18" customHeight="1" x14ac:dyDescent="0.3">
      <c r="P2164" s="4" t="s">
        <v>91</v>
      </c>
      <c r="Q2164" s="4">
        <v>2022</v>
      </c>
      <c r="R2164" s="4" t="s">
        <v>43</v>
      </c>
      <c r="S2164" s="4" t="s">
        <v>104</v>
      </c>
      <c r="T2164" s="4" t="s">
        <v>106</v>
      </c>
      <c r="U2164" s="4" t="s">
        <v>107</v>
      </c>
      <c r="V2164" s="4" t="s">
        <v>103</v>
      </c>
      <c r="W2164" s="4" t="s">
        <v>96</v>
      </c>
      <c r="X2164" s="4" t="s">
        <v>108</v>
      </c>
      <c r="Y2164" s="4">
        <v>225</v>
      </c>
      <c r="Z2164" s="4">
        <v>321.75</v>
      </c>
    </row>
    <row r="2165" spans="16:26" ht="18" customHeight="1" x14ac:dyDescent="0.3">
      <c r="P2165" s="4" t="s">
        <v>102</v>
      </c>
      <c r="Q2165" s="4">
        <v>2022</v>
      </c>
      <c r="R2165" s="4" t="s">
        <v>43</v>
      </c>
      <c r="S2165" s="4" t="s">
        <v>104</v>
      </c>
      <c r="T2165" s="4" t="s">
        <v>106</v>
      </c>
      <c r="U2165" s="4" t="s">
        <v>107</v>
      </c>
      <c r="V2165" s="4" t="s">
        <v>103</v>
      </c>
      <c r="W2165" s="4" t="s">
        <v>96</v>
      </c>
      <c r="X2165" s="4" t="s">
        <v>108</v>
      </c>
      <c r="Y2165" s="4">
        <v>219</v>
      </c>
      <c r="Z2165" s="4">
        <v>313.17</v>
      </c>
    </row>
    <row r="2166" spans="16:26" ht="18" customHeight="1" x14ac:dyDescent="0.3">
      <c r="P2166" s="4" t="s">
        <v>91</v>
      </c>
      <c r="Q2166" s="4">
        <v>2022</v>
      </c>
      <c r="R2166" s="4" t="s">
        <v>43</v>
      </c>
      <c r="S2166" s="4" t="s">
        <v>104</v>
      </c>
      <c r="T2166" s="4" t="s">
        <v>106</v>
      </c>
      <c r="U2166" s="4" t="s">
        <v>107</v>
      </c>
      <c r="V2166" s="4" t="s">
        <v>103</v>
      </c>
      <c r="W2166" s="4" t="s">
        <v>96</v>
      </c>
      <c r="X2166" s="4" t="s">
        <v>108</v>
      </c>
      <c r="Y2166" s="4">
        <v>295</v>
      </c>
      <c r="Z2166" s="4">
        <v>421.85</v>
      </c>
    </row>
    <row r="2167" spans="16:26" ht="18" customHeight="1" x14ac:dyDescent="0.3">
      <c r="P2167" s="4" t="s">
        <v>98</v>
      </c>
      <c r="Q2167" s="4">
        <v>2022</v>
      </c>
      <c r="R2167" s="4" t="s">
        <v>43</v>
      </c>
      <c r="S2167" s="4" t="s">
        <v>104</v>
      </c>
      <c r="T2167" s="4" t="s">
        <v>106</v>
      </c>
      <c r="U2167" s="4" t="s">
        <v>107</v>
      </c>
      <c r="V2167" s="4" t="s">
        <v>103</v>
      </c>
      <c r="W2167" s="4" t="s">
        <v>96</v>
      </c>
      <c r="X2167" s="4" t="s">
        <v>108</v>
      </c>
      <c r="Y2167" s="4">
        <v>343</v>
      </c>
      <c r="Z2167" s="4">
        <v>490.49</v>
      </c>
    </row>
    <row r="2168" spans="16:26" ht="18" customHeight="1" x14ac:dyDescent="0.3">
      <c r="P2168" s="4" t="s">
        <v>100</v>
      </c>
      <c r="Q2168" s="4">
        <v>2022</v>
      </c>
      <c r="R2168" s="4" t="s">
        <v>43</v>
      </c>
      <c r="S2168" s="4" t="s">
        <v>104</v>
      </c>
      <c r="T2168" s="4" t="s">
        <v>106</v>
      </c>
      <c r="U2168" s="4" t="s">
        <v>107</v>
      </c>
      <c r="V2168" s="4" t="s">
        <v>103</v>
      </c>
      <c r="W2168" s="4" t="s">
        <v>96</v>
      </c>
      <c r="X2168" s="4" t="s">
        <v>108</v>
      </c>
      <c r="Y2168" s="4">
        <v>840</v>
      </c>
      <c r="Z2168" s="4">
        <v>1201.2</v>
      </c>
    </row>
    <row r="2169" spans="16:26" ht="18" customHeight="1" x14ac:dyDescent="0.3">
      <c r="P2169" s="4" t="s">
        <v>98</v>
      </c>
      <c r="Q2169" s="4">
        <v>2022</v>
      </c>
      <c r="R2169" s="4" t="s">
        <v>43</v>
      </c>
      <c r="S2169" s="4" t="s">
        <v>104</v>
      </c>
      <c r="T2169" s="4" t="s">
        <v>106</v>
      </c>
      <c r="U2169" s="4" t="s">
        <v>107</v>
      </c>
      <c r="V2169" s="4" t="s">
        <v>103</v>
      </c>
      <c r="W2169" s="4" t="s">
        <v>105</v>
      </c>
      <c r="X2169" s="4" t="s">
        <v>108</v>
      </c>
      <c r="Y2169" s="4">
        <v>873</v>
      </c>
      <c r="Z2169" s="4">
        <v>1248.3899999999999</v>
      </c>
    </row>
    <row r="2170" spans="16:26" ht="18" customHeight="1" x14ac:dyDescent="0.3">
      <c r="P2170" s="4" t="s">
        <v>101</v>
      </c>
      <c r="Q2170" s="4">
        <v>2022</v>
      </c>
      <c r="R2170" s="4" t="s">
        <v>37</v>
      </c>
      <c r="S2170" s="4" t="s">
        <v>104</v>
      </c>
      <c r="T2170" s="4" t="s">
        <v>106</v>
      </c>
      <c r="U2170" s="4" t="s">
        <v>107</v>
      </c>
      <c r="V2170" s="4" t="s">
        <v>103</v>
      </c>
      <c r="W2170" s="4" t="s">
        <v>105</v>
      </c>
      <c r="X2170" s="4" t="s">
        <v>108</v>
      </c>
      <c r="Y2170" s="4">
        <v>338</v>
      </c>
      <c r="Z2170" s="4">
        <v>483.34000000000003</v>
      </c>
    </row>
    <row r="2171" spans="16:26" ht="18" customHeight="1" x14ac:dyDescent="0.3">
      <c r="P2171" s="4" t="s">
        <v>91</v>
      </c>
      <c r="Q2171" s="4">
        <v>2022</v>
      </c>
      <c r="R2171" s="4" t="s">
        <v>37</v>
      </c>
      <c r="S2171" s="4" t="s">
        <v>104</v>
      </c>
      <c r="T2171" s="4" t="s">
        <v>106</v>
      </c>
      <c r="U2171" s="4" t="s">
        <v>107</v>
      </c>
      <c r="V2171" s="4" t="s">
        <v>103</v>
      </c>
      <c r="W2171" s="4" t="s">
        <v>105</v>
      </c>
      <c r="X2171" s="4" t="s">
        <v>108</v>
      </c>
      <c r="Y2171" s="4">
        <v>260</v>
      </c>
      <c r="Z2171" s="4">
        <v>371.8</v>
      </c>
    </row>
    <row r="2172" spans="16:26" ht="18" customHeight="1" x14ac:dyDescent="0.3">
      <c r="P2172" s="4" t="s">
        <v>100</v>
      </c>
      <c r="Q2172" s="4">
        <v>2022</v>
      </c>
      <c r="R2172" s="4" t="s">
        <v>37</v>
      </c>
      <c r="S2172" s="4" t="s">
        <v>104</v>
      </c>
      <c r="T2172" s="4" t="s">
        <v>106</v>
      </c>
      <c r="U2172" s="4" t="s">
        <v>107</v>
      </c>
      <c r="V2172" s="4" t="s">
        <v>103</v>
      </c>
      <c r="W2172" s="4" t="s">
        <v>105</v>
      </c>
      <c r="X2172" s="4" t="s">
        <v>108</v>
      </c>
      <c r="Y2172" s="4">
        <v>308</v>
      </c>
      <c r="Z2172" s="4">
        <v>440.44</v>
      </c>
    </row>
    <row r="2173" spans="16:26" ht="18" customHeight="1" x14ac:dyDescent="0.3">
      <c r="P2173" s="4" t="s">
        <v>102</v>
      </c>
      <c r="Q2173" s="4">
        <v>2022</v>
      </c>
      <c r="R2173" s="4" t="s">
        <v>37</v>
      </c>
      <c r="S2173" s="4" t="s">
        <v>104</v>
      </c>
      <c r="T2173" s="4" t="s">
        <v>106</v>
      </c>
      <c r="U2173" s="4" t="s">
        <v>107</v>
      </c>
      <c r="V2173" s="4" t="s">
        <v>103</v>
      </c>
      <c r="W2173" s="4" t="s">
        <v>105</v>
      </c>
      <c r="X2173" s="4" t="s">
        <v>108</v>
      </c>
      <c r="Y2173" s="4">
        <v>334</v>
      </c>
      <c r="Z2173" s="4">
        <v>477.62</v>
      </c>
    </row>
    <row r="2174" spans="16:26" ht="18" customHeight="1" x14ac:dyDescent="0.3">
      <c r="P2174" s="4" t="s">
        <v>100</v>
      </c>
      <c r="Q2174" s="4">
        <v>2022</v>
      </c>
      <c r="R2174" s="4" t="s">
        <v>37</v>
      </c>
      <c r="S2174" s="4" t="s">
        <v>104</v>
      </c>
      <c r="T2174" s="4" t="s">
        <v>106</v>
      </c>
      <c r="U2174" s="4" t="s">
        <v>107</v>
      </c>
      <c r="V2174" s="4" t="s">
        <v>103</v>
      </c>
      <c r="W2174" s="4" t="s">
        <v>105</v>
      </c>
      <c r="X2174" s="4" t="s">
        <v>108</v>
      </c>
      <c r="Y2174" s="4">
        <v>262</v>
      </c>
      <c r="Z2174" s="4">
        <v>374.65999999999997</v>
      </c>
    </row>
    <row r="2175" spans="16:26" ht="18" customHeight="1" x14ac:dyDescent="0.3">
      <c r="P2175" s="4" t="s">
        <v>98</v>
      </c>
      <c r="Q2175" s="4">
        <v>2022</v>
      </c>
      <c r="R2175" s="4" t="s">
        <v>37</v>
      </c>
      <c r="S2175" s="4" t="s">
        <v>104</v>
      </c>
      <c r="T2175" s="4" t="s">
        <v>106</v>
      </c>
      <c r="U2175" s="4" t="s">
        <v>107</v>
      </c>
      <c r="V2175" s="4" t="s">
        <v>103</v>
      </c>
      <c r="W2175" s="4" t="s">
        <v>105</v>
      </c>
      <c r="X2175" s="4" t="s">
        <v>108</v>
      </c>
      <c r="Y2175" s="4">
        <v>310</v>
      </c>
      <c r="Z2175" s="4">
        <v>443.3</v>
      </c>
    </row>
    <row r="2176" spans="16:26" ht="18" customHeight="1" x14ac:dyDescent="0.3">
      <c r="P2176" s="4" t="s">
        <v>98</v>
      </c>
      <c r="Q2176" s="4">
        <v>2022</v>
      </c>
      <c r="R2176" s="4" t="s">
        <v>37</v>
      </c>
      <c r="S2176" s="4" t="s">
        <v>104</v>
      </c>
      <c r="T2176" s="4" t="s">
        <v>106</v>
      </c>
      <c r="U2176" s="4" t="s">
        <v>107</v>
      </c>
      <c r="V2176" s="4" t="s">
        <v>103</v>
      </c>
      <c r="W2176" s="4" t="s">
        <v>105</v>
      </c>
      <c r="X2176" s="4" t="s">
        <v>108</v>
      </c>
      <c r="Y2176" s="4">
        <v>783</v>
      </c>
      <c r="Z2176" s="4">
        <v>1119.69</v>
      </c>
    </row>
    <row r="2177" spans="16:26" ht="18" customHeight="1" x14ac:dyDescent="0.3">
      <c r="P2177" s="4" t="s">
        <v>91</v>
      </c>
      <c r="Q2177" s="4">
        <v>2022</v>
      </c>
      <c r="R2177" s="4" t="s">
        <v>37</v>
      </c>
      <c r="S2177" s="4" t="s">
        <v>104</v>
      </c>
      <c r="T2177" s="4" t="s">
        <v>106</v>
      </c>
      <c r="U2177" s="4" t="s">
        <v>107</v>
      </c>
      <c r="V2177" s="4" t="s">
        <v>103</v>
      </c>
      <c r="W2177" s="4" t="s">
        <v>105</v>
      </c>
      <c r="X2177" s="4" t="s">
        <v>108</v>
      </c>
      <c r="Y2177" s="4">
        <v>836</v>
      </c>
      <c r="Z2177" s="4">
        <v>1195.48</v>
      </c>
    </row>
    <row r="2178" spans="16:26" ht="18" customHeight="1" x14ac:dyDescent="0.3">
      <c r="P2178" s="4" t="s">
        <v>91</v>
      </c>
      <c r="Q2178" s="4">
        <v>2022</v>
      </c>
      <c r="R2178" s="4" t="s">
        <v>37</v>
      </c>
      <c r="S2178" s="4" t="s">
        <v>104</v>
      </c>
      <c r="T2178" s="4" t="s">
        <v>106</v>
      </c>
      <c r="U2178" s="4" t="s">
        <v>107</v>
      </c>
      <c r="V2178" s="4" t="s">
        <v>103</v>
      </c>
      <c r="W2178" s="4" t="s">
        <v>105</v>
      </c>
      <c r="X2178" s="4" t="s">
        <v>108</v>
      </c>
      <c r="Y2178" s="4">
        <v>939</v>
      </c>
      <c r="Z2178" s="4">
        <v>1342.77</v>
      </c>
    </row>
    <row r="2179" spans="16:26" ht="18" customHeight="1" x14ac:dyDescent="0.3">
      <c r="P2179" s="4" t="s">
        <v>98</v>
      </c>
      <c r="Q2179" s="4">
        <v>2022</v>
      </c>
      <c r="R2179" s="4" t="s">
        <v>37</v>
      </c>
      <c r="S2179" s="4" t="s">
        <v>104</v>
      </c>
      <c r="T2179" s="4" t="s">
        <v>106</v>
      </c>
      <c r="U2179" s="4" t="s">
        <v>107</v>
      </c>
      <c r="V2179" s="4" t="s">
        <v>103</v>
      </c>
      <c r="W2179" s="4" t="s">
        <v>105</v>
      </c>
      <c r="X2179" s="4" t="s">
        <v>108</v>
      </c>
      <c r="Y2179" s="4">
        <v>940</v>
      </c>
      <c r="Z2179" s="4">
        <v>1344.2</v>
      </c>
    </row>
    <row r="2180" spans="16:26" ht="18" customHeight="1" x14ac:dyDescent="0.3">
      <c r="P2180" s="4" t="s">
        <v>100</v>
      </c>
      <c r="Q2180" s="4">
        <v>2022</v>
      </c>
      <c r="R2180" s="4" t="s">
        <v>37</v>
      </c>
      <c r="S2180" s="4" t="s">
        <v>104</v>
      </c>
      <c r="T2180" s="4" t="s">
        <v>106</v>
      </c>
      <c r="U2180" s="4" t="s">
        <v>107</v>
      </c>
      <c r="V2180" s="4" t="s">
        <v>103</v>
      </c>
      <c r="W2180" s="4" t="s">
        <v>105</v>
      </c>
      <c r="X2180" s="4" t="s">
        <v>108</v>
      </c>
      <c r="Y2180" s="4">
        <v>941</v>
      </c>
      <c r="Z2180" s="4">
        <v>1345.63</v>
      </c>
    </row>
    <row r="2181" spans="16:26" ht="18" customHeight="1" x14ac:dyDescent="0.3">
      <c r="P2181" s="4" t="s">
        <v>100</v>
      </c>
      <c r="Q2181" s="4">
        <v>2022</v>
      </c>
      <c r="R2181" s="4" t="s">
        <v>37</v>
      </c>
      <c r="S2181" s="4" t="s">
        <v>104</v>
      </c>
      <c r="T2181" s="4" t="s">
        <v>106</v>
      </c>
      <c r="U2181" s="4" t="s">
        <v>107</v>
      </c>
      <c r="V2181" s="4" t="s">
        <v>103</v>
      </c>
      <c r="W2181" s="4" t="s">
        <v>105</v>
      </c>
      <c r="X2181" s="4" t="s">
        <v>108</v>
      </c>
      <c r="Y2181" s="4">
        <v>876</v>
      </c>
      <c r="Z2181" s="4">
        <v>526.24</v>
      </c>
    </row>
    <row r="2182" spans="16:26" ht="18" customHeight="1" x14ac:dyDescent="0.3">
      <c r="P2182" s="4" t="s">
        <v>98</v>
      </c>
      <c r="Q2182" s="4">
        <v>2022</v>
      </c>
      <c r="R2182" s="4" t="s">
        <v>37</v>
      </c>
      <c r="S2182" s="4" t="s">
        <v>104</v>
      </c>
      <c r="T2182" s="4" t="s">
        <v>106</v>
      </c>
      <c r="U2182" s="4" t="s">
        <v>107</v>
      </c>
      <c r="V2182" s="4" t="s">
        <v>103</v>
      </c>
      <c r="W2182" s="4" t="s">
        <v>105</v>
      </c>
      <c r="X2182" s="4" t="s">
        <v>108</v>
      </c>
      <c r="Y2182" s="4">
        <v>309</v>
      </c>
      <c r="Z2182" s="4">
        <v>441.87</v>
      </c>
    </row>
    <row r="2183" spans="16:26" ht="18" customHeight="1" x14ac:dyDescent="0.3">
      <c r="P2183" s="4" t="s">
        <v>91</v>
      </c>
      <c r="Q2183" s="4">
        <v>2022</v>
      </c>
      <c r="R2183" s="4" t="s">
        <v>37</v>
      </c>
      <c r="S2183" s="4" t="s">
        <v>104</v>
      </c>
      <c r="T2183" s="4" t="s">
        <v>106</v>
      </c>
      <c r="U2183" s="4" t="s">
        <v>107</v>
      </c>
      <c r="V2183" s="4" t="s">
        <v>103</v>
      </c>
      <c r="W2183" s="4" t="s">
        <v>105</v>
      </c>
      <c r="X2183" s="4" t="s">
        <v>108</v>
      </c>
      <c r="Y2183" s="4">
        <v>135</v>
      </c>
      <c r="Z2183" s="4">
        <v>193.05</v>
      </c>
    </row>
    <row r="2184" spans="16:26" ht="18" customHeight="1" x14ac:dyDescent="0.3">
      <c r="P2184" s="4" t="s">
        <v>100</v>
      </c>
      <c r="Q2184" s="4">
        <v>2022</v>
      </c>
      <c r="R2184" s="4" t="s">
        <v>37</v>
      </c>
      <c r="S2184" s="4" t="s">
        <v>104</v>
      </c>
      <c r="T2184" s="4" t="s">
        <v>106</v>
      </c>
      <c r="U2184" s="4" t="s">
        <v>107</v>
      </c>
      <c r="V2184" s="4" t="s">
        <v>103</v>
      </c>
      <c r="W2184" s="4" t="s">
        <v>105</v>
      </c>
      <c r="X2184" s="4" t="s">
        <v>108</v>
      </c>
      <c r="Y2184" s="4">
        <v>129</v>
      </c>
      <c r="Z2184" s="4">
        <v>184.47</v>
      </c>
    </row>
    <row r="2185" spans="16:26" ht="18" customHeight="1" x14ac:dyDescent="0.3">
      <c r="P2185" s="4" t="s">
        <v>91</v>
      </c>
      <c r="Q2185" s="4">
        <v>2022</v>
      </c>
      <c r="R2185" s="4" t="s">
        <v>37</v>
      </c>
      <c r="S2185" s="4" t="s">
        <v>104</v>
      </c>
      <c r="T2185" s="4" t="s">
        <v>106</v>
      </c>
      <c r="U2185" s="4" t="s">
        <v>107</v>
      </c>
      <c r="V2185" s="4" t="s">
        <v>103</v>
      </c>
      <c r="W2185" s="4" t="s">
        <v>105</v>
      </c>
      <c r="X2185" s="4" t="s">
        <v>108</v>
      </c>
      <c r="Y2185" s="4">
        <v>369</v>
      </c>
      <c r="Z2185" s="4">
        <v>527.66999999999996</v>
      </c>
    </row>
    <row r="2186" spans="16:26" ht="18" customHeight="1" x14ac:dyDescent="0.3">
      <c r="P2186" s="4" t="s">
        <v>98</v>
      </c>
      <c r="Q2186" s="4">
        <v>2022</v>
      </c>
      <c r="R2186" s="4" t="s">
        <v>37</v>
      </c>
      <c r="S2186" s="4" t="s">
        <v>104</v>
      </c>
      <c r="T2186" s="4" t="s">
        <v>106</v>
      </c>
      <c r="U2186" s="4" t="s">
        <v>107</v>
      </c>
      <c r="V2186" s="4" t="s">
        <v>103</v>
      </c>
      <c r="W2186" s="4" t="s">
        <v>105</v>
      </c>
      <c r="X2186" s="4" t="s">
        <v>108</v>
      </c>
      <c r="Y2186" s="4">
        <v>337</v>
      </c>
      <c r="Z2186" s="4">
        <v>481.90999999999997</v>
      </c>
    </row>
    <row r="2187" spans="16:26" ht="18" customHeight="1" x14ac:dyDescent="0.3">
      <c r="P2187" s="4" t="s">
        <v>91</v>
      </c>
      <c r="Q2187" s="4">
        <v>2022</v>
      </c>
      <c r="R2187" s="4" t="s">
        <v>37</v>
      </c>
      <c r="S2187" s="4" t="s">
        <v>104</v>
      </c>
      <c r="T2187" s="4" t="s">
        <v>106</v>
      </c>
      <c r="U2187" s="4" t="s">
        <v>107</v>
      </c>
      <c r="V2187" s="4" t="s">
        <v>103</v>
      </c>
      <c r="W2187" s="4" t="s">
        <v>105</v>
      </c>
      <c r="X2187" s="4" t="s">
        <v>108</v>
      </c>
      <c r="Y2187" s="4">
        <v>265</v>
      </c>
      <c r="Z2187" s="4">
        <v>378.95</v>
      </c>
    </row>
    <row r="2188" spans="16:26" ht="18" customHeight="1" x14ac:dyDescent="0.3">
      <c r="P2188" s="4" t="s">
        <v>102</v>
      </c>
      <c r="Q2188" s="4">
        <v>2022</v>
      </c>
      <c r="R2188" s="4" t="s">
        <v>37</v>
      </c>
      <c r="S2188" s="4" t="s">
        <v>104</v>
      </c>
      <c r="T2188" s="4" t="s">
        <v>106</v>
      </c>
      <c r="U2188" s="4" t="s">
        <v>107</v>
      </c>
      <c r="V2188" s="4" t="s">
        <v>103</v>
      </c>
      <c r="W2188" s="4" t="s">
        <v>105</v>
      </c>
      <c r="X2188" s="4" t="s">
        <v>108</v>
      </c>
      <c r="Y2188" s="4">
        <v>307</v>
      </c>
      <c r="Z2188" s="4">
        <v>439.01</v>
      </c>
    </row>
    <row r="2189" spans="16:26" ht="18" customHeight="1" x14ac:dyDescent="0.3">
      <c r="P2189" s="4" t="s">
        <v>100</v>
      </c>
      <c r="Q2189" s="4">
        <v>2022</v>
      </c>
      <c r="R2189" s="4" t="s">
        <v>37</v>
      </c>
      <c r="S2189" s="4" t="s">
        <v>104</v>
      </c>
      <c r="T2189" s="4" t="s">
        <v>106</v>
      </c>
      <c r="U2189" s="4" t="s">
        <v>107</v>
      </c>
      <c r="V2189" s="4" t="s">
        <v>103</v>
      </c>
      <c r="W2189" s="4" t="s">
        <v>105</v>
      </c>
      <c r="X2189" s="4" t="s">
        <v>108</v>
      </c>
      <c r="Y2189" s="4">
        <v>792</v>
      </c>
      <c r="Z2189" s="4">
        <v>1132.56</v>
      </c>
    </row>
    <row r="2190" spans="16:26" ht="18" customHeight="1" x14ac:dyDescent="0.3">
      <c r="P2190" s="4" t="s">
        <v>98</v>
      </c>
      <c r="Q2190" s="4">
        <v>2022</v>
      </c>
      <c r="R2190" s="4" t="s">
        <v>37</v>
      </c>
      <c r="S2190" s="4" t="s">
        <v>104</v>
      </c>
      <c r="T2190" s="4" t="s">
        <v>106</v>
      </c>
      <c r="U2190" s="4" t="s">
        <v>107</v>
      </c>
      <c r="V2190" s="4" t="s">
        <v>103</v>
      </c>
      <c r="W2190" s="4" t="s">
        <v>105</v>
      </c>
      <c r="X2190" s="4" t="s">
        <v>108</v>
      </c>
      <c r="Y2190" s="4">
        <v>845</v>
      </c>
      <c r="Z2190" s="4">
        <v>1208.3499999999999</v>
      </c>
    </row>
    <row r="2191" spans="16:26" ht="18" customHeight="1" x14ac:dyDescent="0.3">
      <c r="P2191" s="4" t="s">
        <v>101</v>
      </c>
      <c r="Q2191" s="4">
        <v>2022</v>
      </c>
      <c r="R2191" s="4" t="s">
        <v>37</v>
      </c>
      <c r="S2191" s="4" t="s">
        <v>104</v>
      </c>
      <c r="T2191" s="4" t="s">
        <v>106</v>
      </c>
      <c r="U2191" s="4" t="s">
        <v>107</v>
      </c>
      <c r="V2191" s="4" t="s">
        <v>103</v>
      </c>
      <c r="W2191" s="4" t="s">
        <v>105</v>
      </c>
      <c r="X2191" s="4" t="s">
        <v>108</v>
      </c>
      <c r="Y2191" s="4">
        <v>878</v>
      </c>
      <c r="Z2191" s="4">
        <v>1255.54</v>
      </c>
    </row>
    <row r="2192" spans="16:26" ht="18" customHeight="1" x14ac:dyDescent="0.3">
      <c r="P2192" s="4" t="s">
        <v>91</v>
      </c>
      <c r="Q2192" s="4">
        <v>2022</v>
      </c>
      <c r="R2192" s="4" t="s">
        <v>38</v>
      </c>
      <c r="S2192" s="4" t="s">
        <v>104</v>
      </c>
      <c r="T2192" s="4" t="s">
        <v>106</v>
      </c>
      <c r="U2192" s="4" t="s">
        <v>107</v>
      </c>
      <c r="V2192" s="4" t="s">
        <v>103</v>
      </c>
      <c r="W2192" s="4" t="s">
        <v>105</v>
      </c>
      <c r="X2192" s="4" t="s">
        <v>108</v>
      </c>
      <c r="Y2192" s="4">
        <v>266</v>
      </c>
      <c r="Z2192" s="4">
        <v>380.38</v>
      </c>
    </row>
    <row r="2193" spans="16:26" ht="18" customHeight="1" x14ac:dyDescent="0.3">
      <c r="P2193" s="4" t="s">
        <v>101</v>
      </c>
      <c r="Q2193" s="4">
        <v>2022</v>
      </c>
      <c r="R2193" s="4" t="s">
        <v>38</v>
      </c>
      <c r="S2193" s="4" t="s">
        <v>104</v>
      </c>
      <c r="T2193" s="4" t="s">
        <v>106</v>
      </c>
      <c r="U2193" s="4" t="s">
        <v>107</v>
      </c>
      <c r="V2193" s="4" t="s">
        <v>103</v>
      </c>
      <c r="W2193" s="4" t="s">
        <v>105</v>
      </c>
      <c r="X2193" s="4" t="s">
        <v>108</v>
      </c>
      <c r="Y2193" s="4">
        <v>314</v>
      </c>
      <c r="Z2193" s="4">
        <v>449.02</v>
      </c>
    </row>
    <row r="2194" spans="16:26" ht="18" customHeight="1" x14ac:dyDescent="0.3">
      <c r="P2194" s="4" t="s">
        <v>98</v>
      </c>
      <c r="Q2194" s="4">
        <v>2022</v>
      </c>
      <c r="R2194" s="4" t="s">
        <v>38</v>
      </c>
      <c r="S2194" s="4" t="s">
        <v>104</v>
      </c>
      <c r="T2194" s="4" t="s">
        <v>106</v>
      </c>
      <c r="U2194" s="4" t="s">
        <v>107</v>
      </c>
      <c r="V2194" s="4" t="s">
        <v>103</v>
      </c>
      <c r="W2194" s="4" t="s">
        <v>105</v>
      </c>
      <c r="X2194" s="4" t="s">
        <v>108</v>
      </c>
      <c r="Y2194" s="4">
        <v>268</v>
      </c>
      <c r="Z2194" s="4">
        <v>383.24</v>
      </c>
    </row>
    <row r="2195" spans="16:26" ht="18" customHeight="1" x14ac:dyDescent="0.3">
      <c r="P2195" s="4" t="s">
        <v>91</v>
      </c>
      <c r="Q2195" s="4">
        <v>2022</v>
      </c>
      <c r="R2195" s="4" t="s">
        <v>38</v>
      </c>
      <c r="S2195" s="4" t="s">
        <v>104</v>
      </c>
      <c r="T2195" s="4" t="s">
        <v>106</v>
      </c>
      <c r="U2195" s="4" t="s">
        <v>107</v>
      </c>
      <c r="V2195" s="4" t="s">
        <v>103</v>
      </c>
      <c r="W2195" s="4" t="s">
        <v>105</v>
      </c>
      <c r="X2195" s="4" t="s">
        <v>108</v>
      </c>
      <c r="Y2195" s="4">
        <v>316</v>
      </c>
      <c r="Z2195" s="4">
        <v>451.88</v>
      </c>
    </row>
    <row r="2196" spans="16:26" ht="18" customHeight="1" x14ac:dyDescent="0.3">
      <c r="P2196" s="4" t="s">
        <v>98</v>
      </c>
      <c r="Q2196" s="4">
        <v>2022</v>
      </c>
      <c r="R2196" s="4" t="s">
        <v>38</v>
      </c>
      <c r="S2196" s="4" t="s">
        <v>104</v>
      </c>
      <c r="T2196" s="4" t="s">
        <v>106</v>
      </c>
      <c r="U2196" s="4" t="s">
        <v>107</v>
      </c>
      <c r="V2196" s="4" t="s">
        <v>103</v>
      </c>
      <c r="W2196" s="4" t="s">
        <v>105</v>
      </c>
      <c r="X2196" s="4" t="s">
        <v>108</v>
      </c>
      <c r="Y2196" s="4">
        <v>835</v>
      </c>
      <c r="Z2196" s="4">
        <v>1194.05</v>
      </c>
    </row>
    <row r="2197" spans="16:26" ht="18" customHeight="1" x14ac:dyDescent="0.3">
      <c r="P2197" s="4" t="s">
        <v>98</v>
      </c>
      <c r="Q2197" s="4">
        <v>2022</v>
      </c>
      <c r="R2197" s="4" t="s">
        <v>38</v>
      </c>
      <c r="S2197" s="4" t="s">
        <v>104</v>
      </c>
      <c r="T2197" s="4" t="s">
        <v>106</v>
      </c>
      <c r="U2197" s="4" t="s">
        <v>107</v>
      </c>
      <c r="V2197" s="4" t="s">
        <v>103</v>
      </c>
      <c r="W2197" s="4" t="s">
        <v>105</v>
      </c>
      <c r="X2197" s="4" t="s">
        <v>108</v>
      </c>
      <c r="Y2197" s="4">
        <v>869</v>
      </c>
      <c r="Z2197" s="4">
        <v>1242.67</v>
      </c>
    </row>
    <row r="2198" spans="16:26" ht="18" customHeight="1" x14ac:dyDescent="0.3">
      <c r="P2198" s="4" t="s">
        <v>98</v>
      </c>
      <c r="Q2198" s="4">
        <v>2022</v>
      </c>
      <c r="R2198" s="4" t="s">
        <v>38</v>
      </c>
      <c r="S2198" s="4" t="s">
        <v>104</v>
      </c>
      <c r="T2198" s="4" t="s">
        <v>106</v>
      </c>
      <c r="U2198" s="4" t="s">
        <v>107</v>
      </c>
      <c r="V2198" s="4" t="s">
        <v>103</v>
      </c>
      <c r="W2198" s="4" t="s">
        <v>105</v>
      </c>
      <c r="X2198" s="4" t="s">
        <v>108</v>
      </c>
      <c r="Y2198" s="4">
        <v>937</v>
      </c>
      <c r="Z2198" s="4">
        <v>1339.9099999999999</v>
      </c>
    </row>
    <row r="2199" spans="16:26" ht="18" customHeight="1" x14ac:dyDescent="0.3">
      <c r="P2199" s="4" t="s">
        <v>91</v>
      </c>
      <c r="Q2199" s="4">
        <v>2022</v>
      </c>
      <c r="R2199" s="4" t="s">
        <v>38</v>
      </c>
      <c r="S2199" s="4" t="s">
        <v>104</v>
      </c>
      <c r="T2199" s="4" t="s">
        <v>106</v>
      </c>
      <c r="U2199" s="4" t="s">
        <v>107</v>
      </c>
      <c r="V2199" s="4" t="s">
        <v>103</v>
      </c>
      <c r="W2199" s="4" t="s">
        <v>105</v>
      </c>
      <c r="X2199" s="4" t="s">
        <v>108</v>
      </c>
      <c r="Y2199" s="4">
        <v>938</v>
      </c>
      <c r="Z2199" s="4">
        <v>1341.34</v>
      </c>
    </row>
    <row r="2200" spans="16:26" ht="18" customHeight="1" x14ac:dyDescent="0.3">
      <c r="P2200" s="4" t="s">
        <v>91</v>
      </c>
      <c r="Q2200" s="4">
        <v>2022</v>
      </c>
      <c r="R2200" s="4" t="s">
        <v>38</v>
      </c>
      <c r="S2200" s="4" t="s">
        <v>104</v>
      </c>
      <c r="T2200" s="4" t="s">
        <v>106</v>
      </c>
      <c r="U2200" s="4" t="s">
        <v>107</v>
      </c>
      <c r="V2200" s="4" t="s">
        <v>103</v>
      </c>
      <c r="W2200" s="4" t="s">
        <v>105</v>
      </c>
      <c r="X2200" s="4" t="s">
        <v>108</v>
      </c>
      <c r="Y2200" s="4">
        <v>875</v>
      </c>
      <c r="Z2200" s="4">
        <v>526.24</v>
      </c>
    </row>
    <row r="2201" spans="16:26" ht="18" customHeight="1" x14ac:dyDescent="0.3">
      <c r="P2201" s="4" t="s">
        <v>101</v>
      </c>
      <c r="Q2201" s="4">
        <v>2022</v>
      </c>
      <c r="R2201" s="4" t="s">
        <v>38</v>
      </c>
      <c r="S2201" s="4" t="s">
        <v>104</v>
      </c>
      <c r="T2201" s="4" t="s">
        <v>106</v>
      </c>
      <c r="U2201" s="4" t="s">
        <v>107</v>
      </c>
      <c r="V2201" s="4" t="s">
        <v>103</v>
      </c>
      <c r="W2201" s="4" t="s">
        <v>105</v>
      </c>
      <c r="X2201" s="4" t="s">
        <v>108</v>
      </c>
      <c r="Y2201" s="4">
        <v>315</v>
      </c>
      <c r="Z2201" s="4">
        <v>450.45</v>
      </c>
    </row>
    <row r="2202" spans="16:26" ht="18" customHeight="1" x14ac:dyDescent="0.3">
      <c r="P2202" s="4" t="s">
        <v>98</v>
      </c>
      <c r="Q2202" s="4">
        <v>2022</v>
      </c>
      <c r="R2202" s="4" t="s">
        <v>38</v>
      </c>
      <c r="S2202" s="4" t="s">
        <v>104</v>
      </c>
      <c r="T2202" s="4" t="s">
        <v>106</v>
      </c>
      <c r="U2202" s="4" t="s">
        <v>107</v>
      </c>
      <c r="V2202" s="4" t="s">
        <v>103</v>
      </c>
      <c r="W2202" s="4" t="s">
        <v>105</v>
      </c>
      <c r="X2202" s="4" t="s">
        <v>108</v>
      </c>
      <c r="Y2202" s="4">
        <v>153</v>
      </c>
      <c r="Z2202" s="4">
        <v>218.79</v>
      </c>
    </row>
    <row r="2203" spans="16:26" ht="18" customHeight="1" x14ac:dyDescent="0.3">
      <c r="P2203" s="4" t="s">
        <v>98</v>
      </c>
      <c r="Q2203" s="4">
        <v>2022</v>
      </c>
      <c r="R2203" s="4" t="s">
        <v>38</v>
      </c>
      <c r="S2203" s="4" t="s">
        <v>104</v>
      </c>
      <c r="T2203" s="4" t="s">
        <v>106</v>
      </c>
      <c r="U2203" s="4" t="s">
        <v>107</v>
      </c>
      <c r="V2203" s="4" t="s">
        <v>103</v>
      </c>
      <c r="W2203" s="4" t="s">
        <v>105</v>
      </c>
      <c r="X2203" s="4" t="s">
        <v>108</v>
      </c>
      <c r="Y2203" s="4">
        <v>147</v>
      </c>
      <c r="Z2203" s="4">
        <v>210.21</v>
      </c>
    </row>
    <row r="2204" spans="16:26" ht="18" customHeight="1" x14ac:dyDescent="0.3">
      <c r="P2204" s="4" t="s">
        <v>91</v>
      </c>
      <c r="Q2204" s="4">
        <v>2022</v>
      </c>
      <c r="R2204" s="4" t="s">
        <v>38</v>
      </c>
      <c r="S2204" s="4" t="s">
        <v>104</v>
      </c>
      <c r="T2204" s="4" t="s">
        <v>106</v>
      </c>
      <c r="U2204" s="4" t="s">
        <v>107</v>
      </c>
      <c r="V2204" s="4" t="s">
        <v>103</v>
      </c>
      <c r="W2204" s="4" t="s">
        <v>105</v>
      </c>
      <c r="X2204" s="4" t="s">
        <v>108</v>
      </c>
      <c r="Y2204" s="4">
        <v>141</v>
      </c>
      <c r="Z2204" s="4">
        <v>201.63</v>
      </c>
    </row>
    <row r="2205" spans="16:26" ht="18" customHeight="1" x14ac:dyDescent="0.3">
      <c r="P2205" s="4" t="s">
        <v>100</v>
      </c>
      <c r="Q2205" s="4">
        <v>2022</v>
      </c>
      <c r="R2205" s="4" t="s">
        <v>38</v>
      </c>
      <c r="S2205" s="4" t="s">
        <v>104</v>
      </c>
      <c r="T2205" s="4" t="s">
        <v>106</v>
      </c>
      <c r="U2205" s="4" t="s">
        <v>107</v>
      </c>
      <c r="V2205" s="4" t="s">
        <v>103</v>
      </c>
      <c r="W2205" s="4" t="s">
        <v>105</v>
      </c>
      <c r="X2205" s="4" t="s">
        <v>108</v>
      </c>
      <c r="Y2205" s="4">
        <v>313</v>
      </c>
      <c r="Z2205" s="4">
        <v>447.59000000000003</v>
      </c>
    </row>
    <row r="2206" spans="16:26" ht="18" customHeight="1" x14ac:dyDescent="0.3">
      <c r="P2206" s="4" t="s">
        <v>98</v>
      </c>
      <c r="Q2206" s="4">
        <v>2022</v>
      </c>
      <c r="R2206" s="4" t="s">
        <v>38</v>
      </c>
      <c r="S2206" s="4" t="s">
        <v>104</v>
      </c>
      <c r="T2206" s="4" t="s">
        <v>106</v>
      </c>
      <c r="U2206" s="4" t="s">
        <v>107</v>
      </c>
      <c r="V2206" s="4" t="s">
        <v>103</v>
      </c>
      <c r="W2206" s="4" t="s">
        <v>105</v>
      </c>
      <c r="X2206" s="4" t="s">
        <v>108</v>
      </c>
      <c r="Y2206" s="4">
        <v>844</v>
      </c>
      <c r="Z2206" s="4">
        <v>1206.92</v>
      </c>
    </row>
    <row r="2207" spans="16:26" ht="18" customHeight="1" x14ac:dyDescent="0.3">
      <c r="P2207" s="4" t="s">
        <v>98</v>
      </c>
      <c r="Q2207" s="4">
        <v>2022</v>
      </c>
      <c r="R2207" s="4" t="s">
        <v>38</v>
      </c>
      <c r="S2207" s="4" t="s">
        <v>104</v>
      </c>
      <c r="T2207" s="4" t="s">
        <v>106</v>
      </c>
      <c r="U2207" s="4" t="s">
        <v>107</v>
      </c>
      <c r="V2207" s="4" t="s">
        <v>103</v>
      </c>
      <c r="W2207" s="4" t="s">
        <v>105</v>
      </c>
      <c r="X2207" s="4" t="s">
        <v>108</v>
      </c>
      <c r="Y2207" s="4">
        <v>877</v>
      </c>
      <c r="Z2207" s="4">
        <v>1254.1100000000001</v>
      </c>
    </row>
    <row r="2208" spans="16:26" ht="18" customHeight="1" x14ac:dyDescent="0.3">
      <c r="P2208" s="4" t="s">
        <v>98</v>
      </c>
      <c r="Q2208" s="4">
        <v>2022</v>
      </c>
      <c r="R2208" s="4" t="s">
        <v>41</v>
      </c>
      <c r="S2208" s="4" t="s">
        <v>104</v>
      </c>
      <c r="T2208" s="4" t="s">
        <v>106</v>
      </c>
      <c r="U2208" s="4" t="s">
        <v>107</v>
      </c>
      <c r="V2208" s="4" t="s">
        <v>103</v>
      </c>
      <c r="W2208" s="4" t="s">
        <v>105</v>
      </c>
      <c r="X2208" s="4" t="s">
        <v>108</v>
      </c>
      <c r="Y2208" s="4">
        <v>284</v>
      </c>
      <c r="Z2208" s="4">
        <v>406.12</v>
      </c>
    </row>
    <row r="2209" spans="16:26" ht="18" customHeight="1" x14ac:dyDescent="0.3">
      <c r="P2209" s="4" t="s">
        <v>100</v>
      </c>
      <c r="Q2209" s="4">
        <v>2022</v>
      </c>
      <c r="R2209" s="4" t="s">
        <v>41</v>
      </c>
      <c r="S2209" s="4" t="s">
        <v>104</v>
      </c>
      <c r="T2209" s="4" t="s">
        <v>106</v>
      </c>
      <c r="U2209" s="4" t="s">
        <v>107</v>
      </c>
      <c r="V2209" s="4" t="s">
        <v>103</v>
      </c>
      <c r="W2209" s="4" t="s">
        <v>105</v>
      </c>
      <c r="X2209" s="4" t="s">
        <v>108</v>
      </c>
      <c r="Y2209" s="4">
        <v>332</v>
      </c>
      <c r="Z2209" s="4">
        <v>474.76</v>
      </c>
    </row>
    <row r="2210" spans="16:26" ht="18" customHeight="1" x14ac:dyDescent="0.3">
      <c r="P2210" s="4" t="s">
        <v>98</v>
      </c>
      <c r="Q2210" s="4">
        <v>2022</v>
      </c>
      <c r="R2210" s="4" t="s">
        <v>41</v>
      </c>
      <c r="S2210" s="4" t="s">
        <v>104</v>
      </c>
      <c r="T2210" s="4" t="s">
        <v>106</v>
      </c>
      <c r="U2210" s="4" t="s">
        <v>107</v>
      </c>
      <c r="V2210" s="4" t="s">
        <v>103</v>
      </c>
      <c r="W2210" s="4" t="s">
        <v>105</v>
      </c>
      <c r="X2210" s="4" t="s">
        <v>108</v>
      </c>
      <c r="Y2210" s="4">
        <v>286</v>
      </c>
      <c r="Z2210" s="4">
        <v>408.98</v>
      </c>
    </row>
    <row r="2211" spans="16:26" ht="18" customHeight="1" x14ac:dyDescent="0.3">
      <c r="P2211" s="4" t="s">
        <v>91</v>
      </c>
      <c r="Q2211" s="4">
        <v>2022</v>
      </c>
      <c r="R2211" s="4" t="s">
        <v>41</v>
      </c>
      <c r="S2211" s="4" t="s">
        <v>104</v>
      </c>
      <c r="T2211" s="4" t="s">
        <v>106</v>
      </c>
      <c r="U2211" s="4" t="s">
        <v>107</v>
      </c>
      <c r="V2211" s="4" t="s">
        <v>103</v>
      </c>
      <c r="W2211" s="4" t="s">
        <v>105</v>
      </c>
      <c r="X2211" s="4" t="s">
        <v>108</v>
      </c>
      <c r="Y2211" s="4">
        <v>328</v>
      </c>
      <c r="Z2211" s="4">
        <v>469.03999999999996</v>
      </c>
    </row>
    <row r="2212" spans="16:26" ht="18" customHeight="1" x14ac:dyDescent="0.3">
      <c r="P2212" s="4" t="s">
        <v>102</v>
      </c>
      <c r="Q2212" s="4">
        <v>2022</v>
      </c>
      <c r="R2212" s="4" t="s">
        <v>41</v>
      </c>
      <c r="S2212" s="4" t="s">
        <v>104</v>
      </c>
      <c r="T2212" s="4" t="s">
        <v>106</v>
      </c>
      <c r="U2212" s="4" t="s">
        <v>107</v>
      </c>
      <c r="V2212" s="4" t="s">
        <v>103</v>
      </c>
      <c r="W2212" s="4" t="s">
        <v>105</v>
      </c>
      <c r="X2212" s="4" t="s">
        <v>108</v>
      </c>
      <c r="Y2212" s="4">
        <v>833</v>
      </c>
      <c r="Z2212" s="4">
        <v>1191.19</v>
      </c>
    </row>
    <row r="2213" spans="16:26" ht="18" customHeight="1" x14ac:dyDescent="0.3">
      <c r="P2213" s="4" t="s">
        <v>91</v>
      </c>
      <c r="Q2213" s="4">
        <v>2022</v>
      </c>
      <c r="R2213" s="4" t="s">
        <v>41</v>
      </c>
      <c r="S2213" s="4" t="s">
        <v>104</v>
      </c>
      <c r="T2213" s="4" t="s">
        <v>106</v>
      </c>
      <c r="U2213" s="4" t="s">
        <v>107</v>
      </c>
      <c r="V2213" s="4" t="s">
        <v>103</v>
      </c>
      <c r="W2213" s="4" t="s">
        <v>105</v>
      </c>
      <c r="X2213" s="4" t="s">
        <v>108</v>
      </c>
      <c r="Y2213" s="4">
        <v>866</v>
      </c>
      <c r="Z2213" s="4">
        <v>1238.3800000000001</v>
      </c>
    </row>
    <row r="2214" spans="16:26" ht="18" customHeight="1" x14ac:dyDescent="0.3">
      <c r="P2214" s="4" t="s">
        <v>100</v>
      </c>
      <c r="Q2214" s="4">
        <v>2022</v>
      </c>
      <c r="R2214" s="4" t="s">
        <v>41</v>
      </c>
      <c r="S2214" s="4" t="s">
        <v>104</v>
      </c>
      <c r="T2214" s="4" t="s">
        <v>106</v>
      </c>
      <c r="U2214" s="4" t="s">
        <v>107</v>
      </c>
      <c r="V2214" s="4" t="s">
        <v>103</v>
      </c>
      <c r="W2214" s="4" t="s">
        <v>105</v>
      </c>
      <c r="X2214" s="4" t="s">
        <v>108</v>
      </c>
      <c r="Y2214" s="4">
        <v>929</v>
      </c>
      <c r="Z2214" s="4">
        <v>1328.47</v>
      </c>
    </row>
    <row r="2215" spans="16:26" ht="18" customHeight="1" x14ac:dyDescent="0.3">
      <c r="P2215" s="4" t="s">
        <v>98</v>
      </c>
      <c r="Q2215" s="4">
        <v>2022</v>
      </c>
      <c r="R2215" s="4" t="s">
        <v>41</v>
      </c>
      <c r="S2215" s="4" t="s">
        <v>104</v>
      </c>
      <c r="T2215" s="4" t="s">
        <v>106</v>
      </c>
      <c r="U2215" s="4" t="s">
        <v>107</v>
      </c>
      <c r="V2215" s="4" t="s">
        <v>103</v>
      </c>
      <c r="W2215" s="4" t="s">
        <v>105</v>
      </c>
      <c r="X2215" s="4" t="s">
        <v>108</v>
      </c>
      <c r="Y2215" s="4">
        <v>930</v>
      </c>
      <c r="Z2215" s="4">
        <v>1329.9</v>
      </c>
    </row>
    <row r="2216" spans="16:26" ht="18" customHeight="1" x14ac:dyDescent="0.3">
      <c r="P2216" s="4" t="s">
        <v>100</v>
      </c>
      <c r="Q2216" s="4">
        <v>2022</v>
      </c>
      <c r="R2216" s="4" t="s">
        <v>41</v>
      </c>
      <c r="S2216" s="4" t="s">
        <v>104</v>
      </c>
      <c r="T2216" s="4" t="s">
        <v>106</v>
      </c>
      <c r="U2216" s="4" t="s">
        <v>107</v>
      </c>
      <c r="V2216" s="4" t="s">
        <v>103</v>
      </c>
      <c r="W2216" s="4" t="s">
        <v>105</v>
      </c>
      <c r="X2216" s="4" t="s">
        <v>108</v>
      </c>
      <c r="Y2216" s="4">
        <v>872</v>
      </c>
      <c r="Z2216" s="4">
        <v>526.24</v>
      </c>
    </row>
    <row r="2217" spans="16:26" ht="18" customHeight="1" x14ac:dyDescent="0.3">
      <c r="P2217" s="4" t="s">
        <v>91</v>
      </c>
      <c r="Q2217" s="4">
        <v>2022</v>
      </c>
      <c r="R2217" s="4" t="s">
        <v>41</v>
      </c>
      <c r="S2217" s="4" t="s">
        <v>104</v>
      </c>
      <c r="T2217" s="4" t="s">
        <v>106</v>
      </c>
      <c r="U2217" s="4" t="s">
        <v>107</v>
      </c>
      <c r="V2217" s="4" t="s">
        <v>103</v>
      </c>
      <c r="W2217" s="4" t="s">
        <v>105</v>
      </c>
      <c r="X2217" s="4" t="s">
        <v>108</v>
      </c>
      <c r="Y2217" s="4">
        <v>333</v>
      </c>
      <c r="Z2217" s="4">
        <v>476.19</v>
      </c>
    </row>
    <row r="2218" spans="16:26" ht="18" customHeight="1" x14ac:dyDescent="0.3">
      <c r="P2218" s="4" t="s">
        <v>98</v>
      </c>
      <c r="Q2218" s="4">
        <v>2022</v>
      </c>
      <c r="R2218" s="4" t="s">
        <v>41</v>
      </c>
      <c r="S2218" s="4" t="s">
        <v>104</v>
      </c>
      <c r="T2218" s="4" t="s">
        <v>106</v>
      </c>
      <c r="U2218" s="4" t="s">
        <v>107</v>
      </c>
      <c r="V2218" s="4" t="s">
        <v>103</v>
      </c>
      <c r="W2218" s="4" t="s">
        <v>105</v>
      </c>
      <c r="X2218" s="4" t="s">
        <v>108</v>
      </c>
      <c r="Y2218" s="4">
        <v>201</v>
      </c>
      <c r="Z2218" s="4">
        <v>287.43</v>
      </c>
    </row>
    <row r="2219" spans="16:26" ht="18" customHeight="1" x14ac:dyDescent="0.3">
      <c r="P2219" s="4" t="s">
        <v>98</v>
      </c>
      <c r="Q2219" s="4">
        <v>2022</v>
      </c>
      <c r="R2219" s="4" t="s">
        <v>41</v>
      </c>
      <c r="S2219" s="4" t="s">
        <v>104</v>
      </c>
      <c r="T2219" s="4" t="s">
        <v>106</v>
      </c>
      <c r="U2219" s="4" t="s">
        <v>107</v>
      </c>
      <c r="V2219" s="4" t="s">
        <v>103</v>
      </c>
      <c r="W2219" s="4" t="s">
        <v>105</v>
      </c>
      <c r="X2219" s="4" t="s">
        <v>108</v>
      </c>
      <c r="Y2219" s="4">
        <v>195</v>
      </c>
      <c r="Z2219" s="4">
        <v>278.85000000000002</v>
      </c>
    </row>
    <row r="2220" spans="16:26" ht="18" customHeight="1" x14ac:dyDescent="0.3">
      <c r="P2220" s="4" t="s">
        <v>102</v>
      </c>
      <c r="Q2220" s="4">
        <v>2022</v>
      </c>
      <c r="R2220" s="4" t="s">
        <v>41</v>
      </c>
      <c r="S2220" s="4" t="s">
        <v>104</v>
      </c>
      <c r="T2220" s="4" t="s">
        <v>106</v>
      </c>
      <c r="U2220" s="4" t="s">
        <v>107</v>
      </c>
      <c r="V2220" s="4" t="s">
        <v>103</v>
      </c>
      <c r="W2220" s="4" t="s">
        <v>105</v>
      </c>
      <c r="X2220" s="4" t="s">
        <v>108</v>
      </c>
      <c r="Y2220" s="4">
        <v>189</v>
      </c>
      <c r="Z2220" s="4">
        <v>270.27</v>
      </c>
    </row>
    <row r="2221" spans="16:26" ht="18" customHeight="1" x14ac:dyDescent="0.3">
      <c r="P2221" s="4" t="s">
        <v>98</v>
      </c>
      <c r="Q2221" s="4">
        <v>2022</v>
      </c>
      <c r="R2221" s="4" t="s">
        <v>41</v>
      </c>
      <c r="S2221" s="4" t="s">
        <v>104</v>
      </c>
      <c r="T2221" s="4" t="s">
        <v>106</v>
      </c>
      <c r="U2221" s="4" t="s">
        <v>107</v>
      </c>
      <c r="V2221" s="4" t="s">
        <v>103</v>
      </c>
      <c r="W2221" s="4" t="s">
        <v>105</v>
      </c>
      <c r="X2221" s="4" t="s">
        <v>108</v>
      </c>
      <c r="Y2221" s="4">
        <v>283</v>
      </c>
      <c r="Z2221" s="4">
        <v>404.69</v>
      </c>
    </row>
    <row r="2222" spans="16:26" ht="18" customHeight="1" x14ac:dyDescent="0.3">
      <c r="P2222" s="4" t="s">
        <v>98</v>
      </c>
      <c r="Q2222" s="4">
        <v>2022</v>
      </c>
      <c r="R2222" s="4" t="s">
        <v>41</v>
      </c>
      <c r="S2222" s="4" t="s">
        <v>104</v>
      </c>
      <c r="T2222" s="4" t="s">
        <v>106</v>
      </c>
      <c r="U2222" s="4" t="s">
        <v>107</v>
      </c>
      <c r="V2222" s="4" t="s">
        <v>103</v>
      </c>
      <c r="W2222" s="4" t="s">
        <v>105</v>
      </c>
      <c r="X2222" s="4" t="s">
        <v>108</v>
      </c>
      <c r="Y2222" s="4">
        <v>331</v>
      </c>
      <c r="Z2222" s="4">
        <v>473.33</v>
      </c>
    </row>
    <row r="2223" spans="16:26" ht="18" customHeight="1" x14ac:dyDescent="0.3">
      <c r="P2223" s="4" t="s">
        <v>98</v>
      </c>
      <c r="Q2223" s="4">
        <v>2022</v>
      </c>
      <c r="R2223" s="4" t="s">
        <v>41</v>
      </c>
      <c r="S2223" s="4" t="s">
        <v>104</v>
      </c>
      <c r="T2223" s="4" t="s">
        <v>106</v>
      </c>
      <c r="U2223" s="4" t="s">
        <v>107</v>
      </c>
      <c r="V2223" s="4" t="s">
        <v>103</v>
      </c>
      <c r="W2223" s="4" t="s">
        <v>105</v>
      </c>
      <c r="X2223" s="4" t="s">
        <v>108</v>
      </c>
      <c r="Y2223" s="4">
        <v>875</v>
      </c>
      <c r="Z2223" s="4">
        <v>1251.25</v>
      </c>
    </row>
    <row r="2224" spans="16:26" ht="18" customHeight="1" x14ac:dyDescent="0.3">
      <c r="P2224" s="4" t="s">
        <v>91</v>
      </c>
      <c r="Q2224" s="4">
        <v>2022</v>
      </c>
      <c r="R2224" s="4" t="s">
        <v>39</v>
      </c>
      <c r="S2224" s="4" t="s">
        <v>104</v>
      </c>
      <c r="T2224" s="4" t="s">
        <v>106</v>
      </c>
      <c r="U2224" s="4" t="s">
        <v>107</v>
      </c>
      <c r="V2224" s="4" t="s">
        <v>103</v>
      </c>
      <c r="W2224" s="4" t="s">
        <v>105</v>
      </c>
      <c r="X2224" s="4" t="s">
        <v>108</v>
      </c>
      <c r="Y2224" s="4">
        <v>272</v>
      </c>
      <c r="Z2224" s="4">
        <v>388.96</v>
      </c>
    </row>
    <row r="2225" spans="16:26" ht="18" customHeight="1" x14ac:dyDescent="0.3">
      <c r="P2225" s="4" t="s">
        <v>91</v>
      </c>
      <c r="Q2225" s="4">
        <v>2022</v>
      </c>
      <c r="R2225" s="4" t="s">
        <v>39</v>
      </c>
      <c r="S2225" s="4" t="s">
        <v>104</v>
      </c>
      <c r="T2225" s="4" t="s">
        <v>106</v>
      </c>
      <c r="U2225" s="4" t="s">
        <v>107</v>
      </c>
      <c r="V2225" s="4" t="s">
        <v>103</v>
      </c>
      <c r="W2225" s="4" t="s">
        <v>105</v>
      </c>
      <c r="X2225" s="4" t="s">
        <v>108</v>
      </c>
      <c r="Y2225" s="4">
        <v>320</v>
      </c>
      <c r="Z2225" s="4">
        <v>457.6</v>
      </c>
    </row>
    <row r="2226" spans="16:26" ht="18" customHeight="1" x14ac:dyDescent="0.3">
      <c r="P2226" s="4" t="s">
        <v>91</v>
      </c>
      <c r="Q2226" s="4">
        <v>2022</v>
      </c>
      <c r="R2226" s="4" t="s">
        <v>39</v>
      </c>
      <c r="S2226" s="4" t="s">
        <v>104</v>
      </c>
      <c r="T2226" s="4" t="s">
        <v>106</v>
      </c>
      <c r="U2226" s="4" t="s">
        <v>107</v>
      </c>
      <c r="V2226" s="4" t="s">
        <v>103</v>
      </c>
      <c r="W2226" s="4" t="s">
        <v>105</v>
      </c>
      <c r="X2226" s="4" t="s">
        <v>108</v>
      </c>
      <c r="Y2226" s="4">
        <v>274</v>
      </c>
      <c r="Z2226" s="4">
        <v>391.82</v>
      </c>
    </row>
    <row r="2227" spans="16:26" ht="18" customHeight="1" x14ac:dyDescent="0.3">
      <c r="P2227" s="4" t="s">
        <v>91</v>
      </c>
      <c r="Q2227" s="4">
        <v>2022</v>
      </c>
      <c r="R2227" s="4" t="s">
        <v>39</v>
      </c>
      <c r="S2227" s="4" t="s">
        <v>104</v>
      </c>
      <c r="T2227" s="4" t="s">
        <v>106</v>
      </c>
      <c r="U2227" s="4" t="s">
        <v>107</v>
      </c>
      <c r="V2227" s="4" t="s">
        <v>103</v>
      </c>
      <c r="W2227" s="4" t="s">
        <v>105</v>
      </c>
      <c r="X2227" s="4" t="s">
        <v>108</v>
      </c>
      <c r="Y2227" s="4">
        <v>322</v>
      </c>
      <c r="Z2227" s="4">
        <v>460.46000000000004</v>
      </c>
    </row>
    <row r="2228" spans="16:26" ht="18" customHeight="1" x14ac:dyDescent="0.3">
      <c r="P2228" s="4" t="s">
        <v>91</v>
      </c>
      <c r="Q2228" s="4">
        <v>2022</v>
      </c>
      <c r="R2228" s="4" t="s">
        <v>39</v>
      </c>
      <c r="S2228" s="4" t="s">
        <v>104</v>
      </c>
      <c r="T2228" s="4" t="s">
        <v>106</v>
      </c>
      <c r="U2228" s="4" t="s">
        <v>107</v>
      </c>
      <c r="V2228" s="4" t="s">
        <v>103</v>
      </c>
      <c r="W2228" s="4" t="s">
        <v>105</v>
      </c>
      <c r="X2228" s="4" t="s">
        <v>108</v>
      </c>
      <c r="Y2228" s="4">
        <v>868</v>
      </c>
      <c r="Z2228" s="4">
        <v>1241.24</v>
      </c>
    </row>
    <row r="2229" spans="16:26" ht="18" customHeight="1" x14ac:dyDescent="0.3">
      <c r="P2229" s="4" t="s">
        <v>91</v>
      </c>
      <c r="Q2229" s="4">
        <v>2022</v>
      </c>
      <c r="R2229" s="4" t="s">
        <v>39</v>
      </c>
      <c r="S2229" s="4" t="s">
        <v>104</v>
      </c>
      <c r="T2229" s="4" t="s">
        <v>106</v>
      </c>
      <c r="U2229" s="4" t="s">
        <v>107</v>
      </c>
      <c r="V2229" s="4" t="s">
        <v>103</v>
      </c>
      <c r="W2229" s="4" t="s">
        <v>105</v>
      </c>
      <c r="X2229" s="4" t="s">
        <v>108</v>
      </c>
      <c r="Y2229" s="4">
        <v>934</v>
      </c>
      <c r="Z2229" s="4">
        <v>1335.62</v>
      </c>
    </row>
    <row r="2230" spans="16:26" ht="18" customHeight="1" x14ac:dyDescent="0.3">
      <c r="P2230" s="4" t="s">
        <v>101</v>
      </c>
      <c r="Q2230" s="4">
        <v>2022</v>
      </c>
      <c r="R2230" s="4" t="s">
        <v>39</v>
      </c>
      <c r="S2230" s="4" t="s">
        <v>104</v>
      </c>
      <c r="T2230" s="4" t="s">
        <v>106</v>
      </c>
      <c r="U2230" s="4" t="s">
        <v>107</v>
      </c>
      <c r="V2230" s="4" t="s">
        <v>103</v>
      </c>
      <c r="W2230" s="4" t="s">
        <v>105</v>
      </c>
      <c r="X2230" s="4" t="s">
        <v>108</v>
      </c>
      <c r="Y2230" s="4">
        <v>935</v>
      </c>
      <c r="Z2230" s="4">
        <v>1337.05</v>
      </c>
    </row>
    <row r="2231" spans="16:26" ht="18" customHeight="1" x14ac:dyDescent="0.3">
      <c r="P2231" s="4" t="s">
        <v>98</v>
      </c>
      <c r="Q2231" s="4">
        <v>2022</v>
      </c>
      <c r="R2231" s="4" t="s">
        <v>39</v>
      </c>
      <c r="S2231" s="4" t="s">
        <v>104</v>
      </c>
      <c r="T2231" s="4" t="s">
        <v>106</v>
      </c>
      <c r="U2231" s="4" t="s">
        <v>107</v>
      </c>
      <c r="V2231" s="4" t="s">
        <v>103</v>
      </c>
      <c r="W2231" s="4" t="s">
        <v>105</v>
      </c>
      <c r="X2231" s="4" t="s">
        <v>108</v>
      </c>
      <c r="Y2231" s="4">
        <v>936</v>
      </c>
      <c r="Z2231" s="4">
        <v>1338.48</v>
      </c>
    </row>
    <row r="2232" spans="16:26" ht="18" customHeight="1" x14ac:dyDescent="0.3">
      <c r="P2232" s="4" t="s">
        <v>101</v>
      </c>
      <c r="Q2232" s="4">
        <v>2022</v>
      </c>
      <c r="R2232" s="4" t="s">
        <v>39</v>
      </c>
      <c r="S2232" s="4" t="s">
        <v>104</v>
      </c>
      <c r="T2232" s="4" t="s">
        <v>106</v>
      </c>
      <c r="U2232" s="4" t="s">
        <v>107</v>
      </c>
      <c r="V2232" s="4" t="s">
        <v>103</v>
      </c>
      <c r="W2232" s="4" t="s">
        <v>105</v>
      </c>
      <c r="X2232" s="4" t="s">
        <v>108</v>
      </c>
      <c r="Y2232" s="4">
        <v>874</v>
      </c>
      <c r="Z2232" s="4">
        <v>526.24</v>
      </c>
    </row>
    <row r="2233" spans="16:26" ht="18" customHeight="1" x14ac:dyDescent="0.3">
      <c r="P2233" s="4" t="s">
        <v>98</v>
      </c>
      <c r="Q2233" s="4">
        <v>2022</v>
      </c>
      <c r="R2233" s="4" t="s">
        <v>39</v>
      </c>
      <c r="S2233" s="4" t="s">
        <v>104</v>
      </c>
      <c r="T2233" s="4" t="s">
        <v>106</v>
      </c>
      <c r="U2233" s="4" t="s">
        <v>107</v>
      </c>
      <c r="V2233" s="4" t="s">
        <v>103</v>
      </c>
      <c r="W2233" s="4" t="s">
        <v>105</v>
      </c>
      <c r="X2233" s="4" t="s">
        <v>108</v>
      </c>
      <c r="Y2233" s="4">
        <v>321</v>
      </c>
      <c r="Z2233" s="4">
        <v>459.03</v>
      </c>
    </row>
    <row r="2234" spans="16:26" ht="18" customHeight="1" x14ac:dyDescent="0.3">
      <c r="P2234" s="4" t="s">
        <v>91</v>
      </c>
      <c r="Q2234" s="4">
        <v>2022</v>
      </c>
      <c r="R2234" s="4" t="s">
        <v>39</v>
      </c>
      <c r="S2234" s="4" t="s">
        <v>104</v>
      </c>
      <c r="T2234" s="4" t="s">
        <v>106</v>
      </c>
      <c r="U2234" s="4" t="s">
        <v>107</v>
      </c>
      <c r="V2234" s="4" t="s">
        <v>103</v>
      </c>
      <c r="W2234" s="4" t="s">
        <v>105</v>
      </c>
      <c r="X2234" s="4" t="s">
        <v>108</v>
      </c>
      <c r="Y2234" s="4">
        <v>165</v>
      </c>
      <c r="Z2234" s="4">
        <v>235.95</v>
      </c>
    </row>
    <row r="2235" spans="16:26" ht="18" customHeight="1" x14ac:dyDescent="0.3">
      <c r="P2235" s="4" t="s">
        <v>91</v>
      </c>
      <c r="Q2235" s="4">
        <v>2022</v>
      </c>
      <c r="R2235" s="4" t="s">
        <v>39</v>
      </c>
      <c r="S2235" s="4" t="s">
        <v>104</v>
      </c>
      <c r="T2235" s="4" t="s">
        <v>106</v>
      </c>
      <c r="U2235" s="4" t="s">
        <v>107</v>
      </c>
      <c r="V2235" s="4" t="s">
        <v>103</v>
      </c>
      <c r="W2235" s="4" t="s">
        <v>105</v>
      </c>
      <c r="X2235" s="4" t="s">
        <v>108</v>
      </c>
      <c r="Y2235" s="4">
        <v>159</v>
      </c>
      <c r="Z2235" s="4">
        <v>227.37</v>
      </c>
    </row>
    <row r="2236" spans="16:26" ht="18" customHeight="1" x14ac:dyDescent="0.3">
      <c r="P2236" s="4" t="s">
        <v>98</v>
      </c>
      <c r="Q2236" s="4">
        <v>2022</v>
      </c>
      <c r="R2236" s="4" t="s">
        <v>39</v>
      </c>
      <c r="S2236" s="4" t="s">
        <v>104</v>
      </c>
      <c r="T2236" s="4" t="s">
        <v>106</v>
      </c>
      <c r="U2236" s="4" t="s">
        <v>107</v>
      </c>
      <c r="V2236" s="4" t="s">
        <v>103</v>
      </c>
      <c r="W2236" s="4" t="s">
        <v>105</v>
      </c>
      <c r="X2236" s="4" t="s">
        <v>108</v>
      </c>
      <c r="Y2236" s="4">
        <v>271</v>
      </c>
      <c r="Z2236" s="4">
        <v>387.53</v>
      </c>
    </row>
    <row r="2237" spans="16:26" ht="18" customHeight="1" x14ac:dyDescent="0.3">
      <c r="P2237" s="4" t="s">
        <v>91</v>
      </c>
      <c r="Q2237" s="4">
        <v>2022</v>
      </c>
      <c r="R2237" s="4" t="s">
        <v>39</v>
      </c>
      <c r="S2237" s="4" t="s">
        <v>104</v>
      </c>
      <c r="T2237" s="4" t="s">
        <v>106</v>
      </c>
      <c r="U2237" s="4" t="s">
        <v>107</v>
      </c>
      <c r="V2237" s="4" t="s">
        <v>103</v>
      </c>
      <c r="W2237" s="4" t="s">
        <v>105</v>
      </c>
      <c r="X2237" s="4" t="s">
        <v>108</v>
      </c>
      <c r="Y2237" s="4">
        <v>319</v>
      </c>
      <c r="Z2237" s="4">
        <v>456.16999999999996</v>
      </c>
    </row>
    <row r="2238" spans="16:26" ht="18" customHeight="1" x14ac:dyDescent="0.3">
      <c r="P2238" s="4" t="s">
        <v>91</v>
      </c>
      <c r="Q2238" s="4">
        <v>2022</v>
      </c>
      <c r="R2238" s="4" t="s">
        <v>39</v>
      </c>
      <c r="S2238" s="4" t="s">
        <v>104</v>
      </c>
      <c r="T2238" s="4" t="s">
        <v>106</v>
      </c>
      <c r="U2238" s="4" t="s">
        <v>107</v>
      </c>
      <c r="V2238" s="4" t="s">
        <v>103</v>
      </c>
      <c r="W2238" s="4" t="s">
        <v>105</v>
      </c>
      <c r="X2238" s="4" t="s">
        <v>108</v>
      </c>
      <c r="Y2238" s="4">
        <v>843</v>
      </c>
      <c r="Z2238" s="4">
        <v>1205.49</v>
      </c>
    </row>
    <row r="2239" spans="16:26" ht="18" customHeight="1" x14ac:dyDescent="0.3">
      <c r="P2239" s="4" t="s">
        <v>98</v>
      </c>
      <c r="Q2239" s="4">
        <v>2022</v>
      </c>
      <c r="R2239" s="4" t="s">
        <v>32</v>
      </c>
      <c r="S2239" s="4" t="s">
        <v>104</v>
      </c>
      <c r="T2239" s="4" t="s">
        <v>106</v>
      </c>
      <c r="U2239" s="4" t="s">
        <v>107</v>
      </c>
      <c r="V2239" s="4" t="s">
        <v>103</v>
      </c>
      <c r="W2239" s="4" t="s">
        <v>105</v>
      </c>
      <c r="X2239" s="4" t="s">
        <v>108</v>
      </c>
      <c r="Y2239" s="4">
        <v>314</v>
      </c>
      <c r="Z2239" s="4">
        <v>449.02</v>
      </c>
    </row>
    <row r="2240" spans="16:26" ht="18" customHeight="1" x14ac:dyDescent="0.3">
      <c r="P2240" s="4" t="s">
        <v>102</v>
      </c>
      <c r="Q2240" s="4">
        <v>2022</v>
      </c>
      <c r="R2240" s="4" t="s">
        <v>32</v>
      </c>
      <c r="S2240" s="4" t="s">
        <v>104</v>
      </c>
      <c r="T2240" s="4" t="s">
        <v>106</v>
      </c>
      <c r="U2240" s="4" t="s">
        <v>107</v>
      </c>
      <c r="V2240" s="4" t="s">
        <v>103</v>
      </c>
      <c r="W2240" s="4" t="s">
        <v>105</v>
      </c>
      <c r="X2240" s="4" t="s">
        <v>108</v>
      </c>
      <c r="Y2240" s="4">
        <v>242</v>
      </c>
      <c r="Z2240" s="4">
        <v>346.06</v>
      </c>
    </row>
    <row r="2241" spans="16:26" ht="18" customHeight="1" x14ac:dyDescent="0.3">
      <c r="P2241" s="4" t="s">
        <v>98</v>
      </c>
      <c r="Q2241" s="4">
        <v>2022</v>
      </c>
      <c r="R2241" s="4" t="s">
        <v>32</v>
      </c>
      <c r="S2241" s="4" t="s">
        <v>104</v>
      </c>
      <c r="T2241" s="4" t="s">
        <v>106</v>
      </c>
      <c r="U2241" s="4" t="s">
        <v>107</v>
      </c>
      <c r="V2241" s="4" t="s">
        <v>103</v>
      </c>
      <c r="W2241" s="4" t="s">
        <v>105</v>
      </c>
      <c r="X2241" s="4" t="s">
        <v>108</v>
      </c>
      <c r="Y2241" s="4">
        <v>290</v>
      </c>
      <c r="Z2241" s="4">
        <v>414.7</v>
      </c>
    </row>
    <row r="2242" spans="16:26" ht="18" customHeight="1" x14ac:dyDescent="0.3">
      <c r="P2242" s="4" t="s">
        <v>98</v>
      </c>
      <c r="Q2242" s="4">
        <v>2022</v>
      </c>
      <c r="R2242" s="4" t="s">
        <v>32</v>
      </c>
      <c r="S2242" s="4" t="s">
        <v>104</v>
      </c>
      <c r="T2242" s="4" t="s">
        <v>106</v>
      </c>
      <c r="U2242" s="4" t="s">
        <v>107</v>
      </c>
      <c r="V2242" s="4" t="s">
        <v>103</v>
      </c>
      <c r="W2242" s="4" t="s">
        <v>105</v>
      </c>
      <c r="X2242" s="4" t="s">
        <v>108</v>
      </c>
      <c r="Y2242" s="4">
        <v>316</v>
      </c>
      <c r="Z2242" s="4">
        <v>451.88</v>
      </c>
    </row>
    <row r="2243" spans="16:26" ht="18" customHeight="1" x14ac:dyDescent="0.3">
      <c r="P2243" s="4" t="s">
        <v>98</v>
      </c>
      <c r="Q2243" s="4">
        <v>2022</v>
      </c>
      <c r="R2243" s="4" t="s">
        <v>32</v>
      </c>
      <c r="S2243" s="4" t="s">
        <v>104</v>
      </c>
      <c r="T2243" s="4" t="s">
        <v>106</v>
      </c>
      <c r="U2243" s="4" t="s">
        <v>107</v>
      </c>
      <c r="V2243" s="4" t="s">
        <v>103</v>
      </c>
      <c r="W2243" s="4" t="s">
        <v>105</v>
      </c>
      <c r="X2243" s="4" t="s">
        <v>108</v>
      </c>
      <c r="Y2243" s="4">
        <v>286</v>
      </c>
      <c r="Z2243" s="4">
        <v>408.98</v>
      </c>
    </row>
    <row r="2244" spans="16:26" ht="18" customHeight="1" x14ac:dyDescent="0.3">
      <c r="P2244" s="4" t="s">
        <v>91</v>
      </c>
      <c r="Q2244" s="4">
        <v>2022</v>
      </c>
      <c r="R2244" s="4" t="s">
        <v>32</v>
      </c>
      <c r="S2244" s="4" t="s">
        <v>104</v>
      </c>
      <c r="T2244" s="4" t="s">
        <v>106</v>
      </c>
      <c r="U2244" s="4" t="s">
        <v>107</v>
      </c>
      <c r="V2244" s="4" t="s">
        <v>103</v>
      </c>
      <c r="W2244" s="4" t="s">
        <v>105</v>
      </c>
      <c r="X2244" s="4" t="s">
        <v>108</v>
      </c>
      <c r="Y2244" s="4">
        <v>840</v>
      </c>
      <c r="Z2244" s="4">
        <v>1201.2</v>
      </c>
    </row>
    <row r="2245" spans="16:26" ht="18" customHeight="1" x14ac:dyDescent="0.3">
      <c r="P2245" s="4" t="s">
        <v>91</v>
      </c>
      <c r="Q2245" s="4">
        <v>2022</v>
      </c>
      <c r="R2245" s="4" t="s">
        <v>32</v>
      </c>
      <c r="S2245" s="4" t="s">
        <v>104</v>
      </c>
      <c r="T2245" s="4" t="s">
        <v>106</v>
      </c>
      <c r="U2245" s="4" t="s">
        <v>107</v>
      </c>
      <c r="V2245" s="4" t="s">
        <v>103</v>
      </c>
      <c r="W2245" s="4" t="s">
        <v>105</v>
      </c>
      <c r="X2245" s="4" t="s">
        <v>108</v>
      </c>
      <c r="Y2245" s="4">
        <v>873</v>
      </c>
      <c r="Z2245" s="4">
        <v>1248.3899999999999</v>
      </c>
    </row>
    <row r="2246" spans="16:26" ht="18" customHeight="1" x14ac:dyDescent="0.3">
      <c r="P2246" s="4" t="s">
        <v>98</v>
      </c>
      <c r="Q2246" s="4">
        <v>2022</v>
      </c>
      <c r="R2246" s="4" t="s">
        <v>32</v>
      </c>
      <c r="S2246" s="4" t="s">
        <v>104</v>
      </c>
      <c r="T2246" s="4" t="s">
        <v>106</v>
      </c>
      <c r="U2246" s="4" t="s">
        <v>107</v>
      </c>
      <c r="V2246" s="4" t="s">
        <v>103</v>
      </c>
      <c r="W2246" s="4" t="s">
        <v>105</v>
      </c>
      <c r="X2246" s="4" t="s">
        <v>108</v>
      </c>
      <c r="Y2246" s="4">
        <v>950</v>
      </c>
      <c r="Z2246" s="4">
        <v>1358.5</v>
      </c>
    </row>
    <row r="2247" spans="16:26" ht="18" customHeight="1" x14ac:dyDescent="0.3">
      <c r="P2247" s="4" t="s">
        <v>98</v>
      </c>
      <c r="Q2247" s="4">
        <v>2022</v>
      </c>
      <c r="R2247" s="4" t="s">
        <v>32</v>
      </c>
      <c r="S2247" s="4" t="s">
        <v>104</v>
      </c>
      <c r="T2247" s="4" t="s">
        <v>106</v>
      </c>
      <c r="U2247" s="4" t="s">
        <v>107</v>
      </c>
      <c r="V2247" s="4" t="s">
        <v>103</v>
      </c>
      <c r="W2247" s="4" t="s">
        <v>105</v>
      </c>
      <c r="X2247" s="4" t="s">
        <v>108</v>
      </c>
      <c r="Y2247" s="4">
        <v>951</v>
      </c>
      <c r="Z2247" s="4">
        <v>1359.93</v>
      </c>
    </row>
    <row r="2248" spans="16:26" ht="18" customHeight="1" x14ac:dyDescent="0.3">
      <c r="P2248" s="4" t="s">
        <v>98</v>
      </c>
      <c r="Q2248" s="4">
        <v>2022</v>
      </c>
      <c r="R2248" s="4" t="s">
        <v>32</v>
      </c>
      <c r="S2248" s="4" t="s">
        <v>104</v>
      </c>
      <c r="T2248" s="4" t="s">
        <v>106</v>
      </c>
      <c r="U2248" s="4" t="s">
        <v>107</v>
      </c>
      <c r="V2248" s="4" t="s">
        <v>103</v>
      </c>
      <c r="W2248" s="4" t="s">
        <v>105</v>
      </c>
      <c r="X2248" s="4" t="s">
        <v>108</v>
      </c>
      <c r="Y2248" s="4">
        <v>952</v>
      </c>
      <c r="Z2248" s="4">
        <v>1361.3600000000001</v>
      </c>
    </row>
    <row r="2249" spans="16:26" ht="18" customHeight="1" x14ac:dyDescent="0.3">
      <c r="P2249" s="4" t="s">
        <v>91</v>
      </c>
      <c r="Q2249" s="4">
        <v>2022</v>
      </c>
      <c r="R2249" s="4" t="s">
        <v>32</v>
      </c>
      <c r="S2249" s="4" t="s">
        <v>104</v>
      </c>
      <c r="T2249" s="4" t="s">
        <v>106</v>
      </c>
      <c r="U2249" s="4" t="s">
        <v>107</v>
      </c>
      <c r="V2249" s="4" t="s">
        <v>103</v>
      </c>
      <c r="W2249" s="4" t="s">
        <v>105</v>
      </c>
      <c r="X2249" s="4" t="s">
        <v>108</v>
      </c>
      <c r="Y2249" s="4">
        <v>826</v>
      </c>
      <c r="Z2249" s="4">
        <v>526.24</v>
      </c>
    </row>
    <row r="2250" spans="16:26" ht="18" customHeight="1" x14ac:dyDescent="0.3">
      <c r="P2250" s="4" t="s">
        <v>98</v>
      </c>
      <c r="Q2250" s="4">
        <v>2022</v>
      </c>
      <c r="R2250" s="4" t="s">
        <v>32</v>
      </c>
      <c r="S2250" s="4" t="s">
        <v>104</v>
      </c>
      <c r="T2250" s="4" t="s">
        <v>106</v>
      </c>
      <c r="U2250" s="4" t="s">
        <v>107</v>
      </c>
      <c r="V2250" s="4" t="s">
        <v>103</v>
      </c>
      <c r="W2250" s="4" t="s">
        <v>105</v>
      </c>
      <c r="X2250" s="4" t="s">
        <v>108</v>
      </c>
      <c r="Y2250" s="4">
        <v>879</v>
      </c>
      <c r="Z2250" s="4">
        <v>526.24</v>
      </c>
    </row>
    <row r="2251" spans="16:26" ht="18" customHeight="1" x14ac:dyDescent="0.3">
      <c r="P2251" s="4" t="s">
        <v>102</v>
      </c>
      <c r="Q2251" s="4">
        <v>2022</v>
      </c>
      <c r="R2251" s="4" t="s">
        <v>32</v>
      </c>
      <c r="S2251" s="4" t="s">
        <v>104</v>
      </c>
      <c r="T2251" s="4" t="s">
        <v>106</v>
      </c>
      <c r="U2251" s="4" t="s">
        <v>107</v>
      </c>
      <c r="V2251" s="4" t="s">
        <v>103</v>
      </c>
      <c r="W2251" s="4" t="s">
        <v>105</v>
      </c>
      <c r="X2251" s="4" t="s">
        <v>108</v>
      </c>
      <c r="Y2251" s="4">
        <v>315</v>
      </c>
      <c r="Z2251" s="4">
        <v>450.45</v>
      </c>
    </row>
    <row r="2252" spans="16:26" ht="18" customHeight="1" x14ac:dyDescent="0.3">
      <c r="P2252" s="4" t="s">
        <v>91</v>
      </c>
      <c r="Q2252" s="4">
        <v>2022</v>
      </c>
      <c r="R2252" s="4" t="s">
        <v>32</v>
      </c>
      <c r="S2252" s="4" t="s">
        <v>104</v>
      </c>
      <c r="T2252" s="4" t="s">
        <v>106</v>
      </c>
      <c r="U2252" s="4" t="s">
        <v>107</v>
      </c>
      <c r="V2252" s="4" t="s">
        <v>103</v>
      </c>
      <c r="W2252" s="4" t="s">
        <v>105</v>
      </c>
      <c r="X2252" s="4" t="s">
        <v>108</v>
      </c>
      <c r="Y2252" s="4">
        <v>309</v>
      </c>
      <c r="Z2252" s="4">
        <v>441.87</v>
      </c>
    </row>
    <row r="2253" spans="16:26" ht="18" customHeight="1" x14ac:dyDescent="0.3">
      <c r="P2253" s="4" t="s">
        <v>98</v>
      </c>
      <c r="Q2253" s="4">
        <v>2022</v>
      </c>
      <c r="R2253" s="4" t="s">
        <v>32</v>
      </c>
      <c r="S2253" s="4" t="s">
        <v>104</v>
      </c>
      <c r="T2253" s="4" t="s">
        <v>106</v>
      </c>
      <c r="U2253" s="4" t="s">
        <v>107</v>
      </c>
      <c r="V2253" s="4" t="s">
        <v>103</v>
      </c>
      <c r="W2253" s="4" t="s">
        <v>105</v>
      </c>
      <c r="X2253" s="4" t="s">
        <v>108</v>
      </c>
      <c r="Y2253" s="4">
        <v>313</v>
      </c>
      <c r="Z2253" s="4">
        <v>447.59000000000003</v>
      </c>
    </row>
    <row r="2254" spans="16:26" ht="18" customHeight="1" x14ac:dyDescent="0.3">
      <c r="P2254" s="4" t="s">
        <v>98</v>
      </c>
      <c r="Q2254" s="4">
        <v>2022</v>
      </c>
      <c r="R2254" s="4" t="s">
        <v>32</v>
      </c>
      <c r="S2254" s="4" t="s">
        <v>104</v>
      </c>
      <c r="T2254" s="4" t="s">
        <v>106</v>
      </c>
      <c r="U2254" s="4" t="s">
        <v>107</v>
      </c>
      <c r="V2254" s="4" t="s">
        <v>103</v>
      </c>
      <c r="W2254" s="4" t="s">
        <v>105</v>
      </c>
      <c r="X2254" s="4" t="s">
        <v>108</v>
      </c>
      <c r="Y2254" s="4">
        <v>241</v>
      </c>
      <c r="Z2254" s="4">
        <v>344.63</v>
      </c>
    </row>
    <row r="2255" spans="16:26" ht="18" customHeight="1" x14ac:dyDescent="0.3">
      <c r="P2255" s="4" t="s">
        <v>98</v>
      </c>
      <c r="Q2255" s="4">
        <v>2022</v>
      </c>
      <c r="R2255" s="4" t="s">
        <v>32</v>
      </c>
      <c r="S2255" s="4" t="s">
        <v>104</v>
      </c>
      <c r="T2255" s="4" t="s">
        <v>106</v>
      </c>
      <c r="U2255" s="4" t="s">
        <v>107</v>
      </c>
      <c r="V2255" s="4" t="s">
        <v>103</v>
      </c>
      <c r="W2255" s="4" t="s">
        <v>105</v>
      </c>
      <c r="X2255" s="4" t="s">
        <v>108</v>
      </c>
      <c r="Y2255" s="4">
        <v>289</v>
      </c>
      <c r="Z2255" s="4">
        <v>413.27</v>
      </c>
    </row>
    <row r="2256" spans="16:26" ht="18" customHeight="1" x14ac:dyDescent="0.3">
      <c r="P2256" s="4" t="s">
        <v>98</v>
      </c>
      <c r="Q2256" s="4">
        <v>2022</v>
      </c>
      <c r="R2256" s="4" t="s">
        <v>32</v>
      </c>
      <c r="S2256" s="4" t="s">
        <v>104</v>
      </c>
      <c r="T2256" s="4" t="s">
        <v>106</v>
      </c>
      <c r="U2256" s="4" t="s">
        <v>107</v>
      </c>
      <c r="V2256" s="4" t="s">
        <v>103</v>
      </c>
      <c r="W2256" s="4" t="s">
        <v>105</v>
      </c>
      <c r="X2256" s="4" t="s">
        <v>108</v>
      </c>
      <c r="Y2256" s="4">
        <v>795</v>
      </c>
      <c r="Z2256" s="4">
        <v>1136.8499999999999</v>
      </c>
    </row>
    <row r="2257" spans="16:26" ht="18" customHeight="1" x14ac:dyDescent="0.3">
      <c r="P2257" s="4" t="s">
        <v>98</v>
      </c>
      <c r="Q2257" s="4">
        <v>2022</v>
      </c>
      <c r="R2257" s="4" t="s">
        <v>32</v>
      </c>
      <c r="S2257" s="4" t="s">
        <v>104</v>
      </c>
      <c r="T2257" s="4" t="s">
        <v>106</v>
      </c>
      <c r="U2257" s="4" t="s">
        <v>107</v>
      </c>
      <c r="V2257" s="4" t="s">
        <v>103</v>
      </c>
      <c r="W2257" s="4" t="s">
        <v>105</v>
      </c>
      <c r="X2257" s="4" t="s">
        <v>108</v>
      </c>
      <c r="Y2257" s="4">
        <v>849</v>
      </c>
      <c r="Z2257" s="4">
        <v>1214.07</v>
      </c>
    </row>
    <row r="2258" spans="16:26" ht="18" customHeight="1" x14ac:dyDescent="0.3">
      <c r="P2258" s="4" t="s">
        <v>98</v>
      </c>
      <c r="Q2258" s="4">
        <v>2022</v>
      </c>
      <c r="R2258" s="4" t="s">
        <v>32</v>
      </c>
      <c r="S2258" s="4" t="s">
        <v>104</v>
      </c>
      <c r="T2258" s="4" t="s">
        <v>106</v>
      </c>
      <c r="U2258" s="4" t="s">
        <v>107</v>
      </c>
      <c r="V2258" s="4" t="s">
        <v>103</v>
      </c>
      <c r="W2258" s="4" t="s">
        <v>105</v>
      </c>
      <c r="X2258" s="4" t="s">
        <v>108</v>
      </c>
      <c r="Y2258" s="4">
        <v>882</v>
      </c>
      <c r="Z2258" s="4">
        <v>1261.26</v>
      </c>
    </row>
    <row r="2259" spans="16:26" ht="18" customHeight="1" x14ac:dyDescent="0.3">
      <c r="P2259" s="4" t="s">
        <v>98</v>
      </c>
      <c r="Q2259" s="4">
        <v>2022</v>
      </c>
      <c r="R2259" s="4" t="s">
        <v>34</v>
      </c>
      <c r="S2259" s="4" t="s">
        <v>104</v>
      </c>
      <c r="T2259" s="4" t="s">
        <v>106</v>
      </c>
      <c r="U2259" s="4" t="s">
        <v>107</v>
      </c>
      <c r="V2259" s="4" t="s">
        <v>103</v>
      </c>
      <c r="W2259" s="4" t="s">
        <v>105</v>
      </c>
      <c r="X2259" s="4" t="s">
        <v>108</v>
      </c>
      <c r="Y2259" s="4">
        <v>320</v>
      </c>
      <c r="Z2259" s="4">
        <v>457.6</v>
      </c>
    </row>
    <row r="2260" spans="16:26" ht="18" customHeight="1" x14ac:dyDescent="0.3">
      <c r="P2260" s="4" t="s">
        <v>98</v>
      </c>
      <c r="Q2260" s="4">
        <v>2022</v>
      </c>
      <c r="R2260" s="4" t="s">
        <v>34</v>
      </c>
      <c r="S2260" s="4" t="s">
        <v>104</v>
      </c>
      <c r="T2260" s="4" t="s">
        <v>106</v>
      </c>
      <c r="U2260" s="4" t="s">
        <v>107</v>
      </c>
      <c r="V2260" s="4" t="s">
        <v>103</v>
      </c>
      <c r="W2260" s="4" t="s">
        <v>105</v>
      </c>
      <c r="X2260" s="4" t="s">
        <v>108</v>
      </c>
      <c r="Y2260" s="4">
        <v>248</v>
      </c>
      <c r="Z2260" s="4">
        <v>354.64</v>
      </c>
    </row>
    <row r="2261" spans="16:26" ht="18" customHeight="1" x14ac:dyDescent="0.3">
      <c r="P2261" s="4" t="s">
        <v>98</v>
      </c>
      <c r="Q2261" s="4">
        <v>2022</v>
      </c>
      <c r="R2261" s="4" t="s">
        <v>34</v>
      </c>
      <c r="S2261" s="4" t="s">
        <v>104</v>
      </c>
      <c r="T2261" s="4" t="s">
        <v>106</v>
      </c>
      <c r="U2261" s="4" t="s">
        <v>107</v>
      </c>
      <c r="V2261" s="4" t="s">
        <v>103</v>
      </c>
      <c r="W2261" s="4" t="s">
        <v>105</v>
      </c>
      <c r="X2261" s="4" t="s">
        <v>108</v>
      </c>
      <c r="Y2261" s="4">
        <v>322</v>
      </c>
      <c r="Z2261" s="4">
        <v>460.46000000000004</v>
      </c>
    </row>
    <row r="2262" spans="16:26" ht="18" customHeight="1" x14ac:dyDescent="0.3">
      <c r="P2262" s="4" t="s">
        <v>98</v>
      </c>
      <c r="Q2262" s="4">
        <v>2022</v>
      </c>
      <c r="R2262" s="4" t="s">
        <v>34</v>
      </c>
      <c r="S2262" s="4" t="s">
        <v>104</v>
      </c>
      <c r="T2262" s="4" t="s">
        <v>106</v>
      </c>
      <c r="U2262" s="4" t="s">
        <v>107</v>
      </c>
      <c r="V2262" s="4" t="s">
        <v>103</v>
      </c>
      <c r="W2262" s="4" t="s">
        <v>105</v>
      </c>
      <c r="X2262" s="4" t="s">
        <v>108</v>
      </c>
      <c r="Y2262" s="4">
        <v>244</v>
      </c>
      <c r="Z2262" s="4">
        <v>348.92</v>
      </c>
    </row>
    <row r="2263" spans="16:26" ht="18" customHeight="1" x14ac:dyDescent="0.3">
      <c r="P2263" s="4" t="s">
        <v>100</v>
      </c>
      <c r="Q2263" s="4">
        <v>2022</v>
      </c>
      <c r="R2263" s="4" t="s">
        <v>34</v>
      </c>
      <c r="S2263" s="4" t="s">
        <v>104</v>
      </c>
      <c r="T2263" s="4" t="s">
        <v>106</v>
      </c>
      <c r="U2263" s="4" t="s">
        <v>107</v>
      </c>
      <c r="V2263" s="4" t="s">
        <v>103</v>
      </c>
      <c r="W2263" s="4" t="s">
        <v>105</v>
      </c>
      <c r="X2263" s="4" t="s">
        <v>108</v>
      </c>
      <c r="Y2263" s="4">
        <v>292</v>
      </c>
      <c r="Z2263" s="4">
        <v>417.56</v>
      </c>
    </row>
    <row r="2264" spans="16:26" ht="18" customHeight="1" x14ac:dyDescent="0.3">
      <c r="P2264" s="4" t="s">
        <v>98</v>
      </c>
      <c r="Q2264" s="4">
        <v>2022</v>
      </c>
      <c r="R2264" s="4" t="s">
        <v>34</v>
      </c>
      <c r="S2264" s="4" t="s">
        <v>104</v>
      </c>
      <c r="T2264" s="4" t="s">
        <v>106</v>
      </c>
      <c r="U2264" s="4" t="s">
        <v>107</v>
      </c>
      <c r="V2264" s="4" t="s">
        <v>103</v>
      </c>
      <c r="W2264" s="4" t="s">
        <v>105</v>
      </c>
      <c r="X2264" s="4" t="s">
        <v>108</v>
      </c>
      <c r="Y2264" s="4">
        <v>786</v>
      </c>
      <c r="Z2264" s="4">
        <v>1123.98</v>
      </c>
    </row>
    <row r="2265" spans="16:26" ht="18" customHeight="1" x14ac:dyDescent="0.3">
      <c r="P2265" s="4" t="s">
        <v>98</v>
      </c>
      <c r="Q2265" s="4">
        <v>2022</v>
      </c>
      <c r="R2265" s="4" t="s">
        <v>34</v>
      </c>
      <c r="S2265" s="4" t="s">
        <v>104</v>
      </c>
      <c r="T2265" s="4" t="s">
        <v>106</v>
      </c>
      <c r="U2265" s="4" t="s">
        <v>107</v>
      </c>
      <c r="V2265" s="4" t="s">
        <v>103</v>
      </c>
      <c r="W2265" s="4" t="s">
        <v>105</v>
      </c>
      <c r="X2265" s="4" t="s">
        <v>108</v>
      </c>
      <c r="Y2265" s="4">
        <v>839</v>
      </c>
      <c r="Z2265" s="4">
        <v>1199.77</v>
      </c>
    </row>
    <row r="2266" spans="16:26" ht="18" customHeight="1" x14ac:dyDescent="0.3">
      <c r="P2266" s="4" t="s">
        <v>91</v>
      </c>
      <c r="Q2266" s="4">
        <v>2022</v>
      </c>
      <c r="R2266" s="4" t="s">
        <v>34</v>
      </c>
      <c r="S2266" s="4" t="s">
        <v>104</v>
      </c>
      <c r="T2266" s="4" t="s">
        <v>106</v>
      </c>
      <c r="U2266" s="4" t="s">
        <v>107</v>
      </c>
      <c r="V2266" s="4" t="s">
        <v>103</v>
      </c>
      <c r="W2266" s="4" t="s">
        <v>105</v>
      </c>
      <c r="X2266" s="4" t="s">
        <v>108</v>
      </c>
      <c r="Y2266" s="4">
        <v>872</v>
      </c>
      <c r="Z2266" s="4">
        <v>1246.96</v>
      </c>
    </row>
    <row r="2267" spans="16:26" ht="18" customHeight="1" x14ac:dyDescent="0.3">
      <c r="P2267" s="4" t="s">
        <v>91</v>
      </c>
      <c r="Q2267" s="4">
        <v>2022</v>
      </c>
      <c r="R2267" s="4" t="s">
        <v>34</v>
      </c>
      <c r="S2267" s="4" t="s">
        <v>104</v>
      </c>
      <c r="T2267" s="4" t="s">
        <v>106</v>
      </c>
      <c r="U2267" s="4" t="s">
        <v>107</v>
      </c>
      <c r="V2267" s="4" t="s">
        <v>103</v>
      </c>
      <c r="W2267" s="4" t="s">
        <v>105</v>
      </c>
      <c r="X2267" s="4" t="s">
        <v>108</v>
      </c>
      <c r="Y2267" s="4">
        <v>947</v>
      </c>
      <c r="Z2267" s="4">
        <v>1354.21</v>
      </c>
    </row>
    <row r="2268" spans="16:26" ht="18" customHeight="1" x14ac:dyDescent="0.3">
      <c r="P2268" s="4" t="s">
        <v>100</v>
      </c>
      <c r="Q2268" s="4">
        <v>2022</v>
      </c>
      <c r="R2268" s="4" t="s">
        <v>34</v>
      </c>
      <c r="S2268" s="4" t="s">
        <v>104</v>
      </c>
      <c r="T2268" s="4" t="s">
        <v>106</v>
      </c>
      <c r="U2268" s="4" t="s">
        <v>107</v>
      </c>
      <c r="V2268" s="4" t="s">
        <v>103</v>
      </c>
      <c r="W2268" s="4" t="s">
        <v>105</v>
      </c>
      <c r="X2268" s="4" t="s">
        <v>108</v>
      </c>
      <c r="Y2268" s="4">
        <v>948</v>
      </c>
      <c r="Z2268" s="4">
        <v>1355.6399999999999</v>
      </c>
    </row>
    <row r="2269" spans="16:26" ht="18" customHeight="1" x14ac:dyDescent="0.3">
      <c r="P2269" s="4" t="s">
        <v>100</v>
      </c>
      <c r="Q2269" s="4">
        <v>2022</v>
      </c>
      <c r="R2269" s="4" t="s">
        <v>34</v>
      </c>
      <c r="S2269" s="4" t="s">
        <v>104</v>
      </c>
      <c r="T2269" s="4" t="s">
        <v>106</v>
      </c>
      <c r="U2269" s="4" t="s">
        <v>107</v>
      </c>
      <c r="V2269" s="4" t="s">
        <v>103</v>
      </c>
      <c r="W2269" s="4" t="s">
        <v>105</v>
      </c>
      <c r="X2269" s="4" t="s">
        <v>108</v>
      </c>
      <c r="Y2269" s="4">
        <v>949</v>
      </c>
      <c r="Z2269" s="4">
        <v>1357.07</v>
      </c>
    </row>
    <row r="2270" spans="16:26" ht="18" customHeight="1" x14ac:dyDescent="0.3">
      <c r="P2270" s="4" t="s">
        <v>91</v>
      </c>
      <c r="Q2270" s="4">
        <v>2022</v>
      </c>
      <c r="R2270" s="4" t="s">
        <v>34</v>
      </c>
      <c r="S2270" s="4" t="s">
        <v>104</v>
      </c>
      <c r="T2270" s="4" t="s">
        <v>106</v>
      </c>
      <c r="U2270" s="4" t="s">
        <v>107</v>
      </c>
      <c r="V2270" s="4" t="s">
        <v>103</v>
      </c>
      <c r="W2270" s="4" t="s">
        <v>105</v>
      </c>
      <c r="X2270" s="4" t="s">
        <v>108</v>
      </c>
      <c r="Y2270" s="4">
        <v>825</v>
      </c>
      <c r="Z2270" s="4">
        <v>526.24</v>
      </c>
    </row>
    <row r="2271" spans="16:26" ht="18" customHeight="1" x14ac:dyDescent="0.3">
      <c r="P2271" s="4" t="s">
        <v>91</v>
      </c>
      <c r="Q2271" s="4">
        <v>2022</v>
      </c>
      <c r="R2271" s="4" t="s">
        <v>34</v>
      </c>
      <c r="S2271" s="4" t="s">
        <v>104</v>
      </c>
      <c r="T2271" s="4" t="s">
        <v>106</v>
      </c>
      <c r="U2271" s="4" t="s">
        <v>107</v>
      </c>
      <c r="V2271" s="4" t="s">
        <v>103</v>
      </c>
      <c r="W2271" s="4" t="s">
        <v>105</v>
      </c>
      <c r="X2271" s="4" t="s">
        <v>108</v>
      </c>
      <c r="Y2271" s="4">
        <v>878</v>
      </c>
      <c r="Z2271" s="4">
        <v>526.24</v>
      </c>
    </row>
    <row r="2272" spans="16:26" ht="18" customHeight="1" x14ac:dyDescent="0.3">
      <c r="P2272" s="4" t="s">
        <v>98</v>
      </c>
      <c r="Q2272" s="4">
        <v>2022</v>
      </c>
      <c r="R2272" s="4" t="s">
        <v>34</v>
      </c>
      <c r="S2272" s="4" t="s">
        <v>104</v>
      </c>
      <c r="T2272" s="4" t="s">
        <v>106</v>
      </c>
      <c r="U2272" s="4" t="s">
        <v>107</v>
      </c>
      <c r="V2272" s="4" t="s">
        <v>103</v>
      </c>
      <c r="W2272" s="4" t="s">
        <v>105</v>
      </c>
      <c r="X2272" s="4" t="s">
        <v>108</v>
      </c>
      <c r="Y2272" s="4">
        <v>291</v>
      </c>
      <c r="Z2272" s="4">
        <v>416.13</v>
      </c>
    </row>
    <row r="2273" spans="16:26" ht="18" customHeight="1" x14ac:dyDescent="0.3">
      <c r="P2273" s="4" t="s">
        <v>98</v>
      </c>
      <c r="Q2273" s="4">
        <v>2022</v>
      </c>
      <c r="R2273" s="4" t="s">
        <v>34</v>
      </c>
      <c r="S2273" s="4" t="s">
        <v>104</v>
      </c>
      <c r="T2273" s="4" t="s">
        <v>106</v>
      </c>
      <c r="U2273" s="4" t="s">
        <v>107</v>
      </c>
      <c r="V2273" s="4" t="s">
        <v>103</v>
      </c>
      <c r="W2273" s="4" t="s">
        <v>105</v>
      </c>
      <c r="X2273" s="4" t="s">
        <v>108</v>
      </c>
      <c r="Y2273" s="4">
        <v>333</v>
      </c>
      <c r="Z2273" s="4">
        <v>476.19</v>
      </c>
    </row>
    <row r="2274" spans="16:26" ht="18" customHeight="1" x14ac:dyDescent="0.3">
      <c r="P2274" s="4" t="s">
        <v>98</v>
      </c>
      <c r="Q2274" s="4">
        <v>2022</v>
      </c>
      <c r="R2274" s="4" t="s">
        <v>34</v>
      </c>
      <c r="S2274" s="4" t="s">
        <v>104</v>
      </c>
      <c r="T2274" s="4" t="s">
        <v>106</v>
      </c>
      <c r="U2274" s="4" t="s">
        <v>107</v>
      </c>
      <c r="V2274" s="4" t="s">
        <v>103</v>
      </c>
      <c r="W2274" s="4" t="s">
        <v>105</v>
      </c>
      <c r="X2274" s="4" t="s">
        <v>108</v>
      </c>
      <c r="Y2274" s="4">
        <v>327</v>
      </c>
      <c r="Z2274" s="4">
        <v>467.61</v>
      </c>
    </row>
    <row r="2275" spans="16:26" ht="18" customHeight="1" x14ac:dyDescent="0.3">
      <c r="P2275" s="4" t="s">
        <v>98</v>
      </c>
      <c r="Q2275" s="4">
        <v>2022</v>
      </c>
      <c r="R2275" s="4" t="s">
        <v>34</v>
      </c>
      <c r="S2275" s="4" t="s">
        <v>104</v>
      </c>
      <c r="T2275" s="4" t="s">
        <v>106</v>
      </c>
      <c r="U2275" s="4" t="s">
        <v>107</v>
      </c>
      <c r="V2275" s="4" t="s">
        <v>103</v>
      </c>
      <c r="W2275" s="4" t="s">
        <v>105</v>
      </c>
      <c r="X2275" s="4" t="s">
        <v>108</v>
      </c>
      <c r="Y2275" s="4">
        <v>321</v>
      </c>
      <c r="Z2275" s="4">
        <v>459.03</v>
      </c>
    </row>
    <row r="2276" spans="16:26" ht="18" customHeight="1" x14ac:dyDescent="0.3">
      <c r="P2276" s="4" t="s">
        <v>100</v>
      </c>
      <c r="Q2276" s="4">
        <v>2022</v>
      </c>
      <c r="R2276" s="4" t="s">
        <v>34</v>
      </c>
      <c r="S2276" s="4" t="s">
        <v>104</v>
      </c>
      <c r="T2276" s="4" t="s">
        <v>106</v>
      </c>
      <c r="U2276" s="4" t="s">
        <v>107</v>
      </c>
      <c r="V2276" s="4" t="s">
        <v>103</v>
      </c>
      <c r="W2276" s="4" t="s">
        <v>105</v>
      </c>
      <c r="X2276" s="4" t="s">
        <v>108</v>
      </c>
      <c r="Y2276" s="4">
        <v>319</v>
      </c>
      <c r="Z2276" s="4">
        <v>456.16999999999996</v>
      </c>
    </row>
    <row r="2277" spans="16:26" ht="18" customHeight="1" x14ac:dyDescent="0.3">
      <c r="P2277" s="4" t="s">
        <v>100</v>
      </c>
      <c r="Q2277" s="4">
        <v>2022</v>
      </c>
      <c r="R2277" s="4" t="s">
        <v>34</v>
      </c>
      <c r="S2277" s="4" t="s">
        <v>104</v>
      </c>
      <c r="T2277" s="4" t="s">
        <v>106</v>
      </c>
      <c r="U2277" s="4" t="s">
        <v>107</v>
      </c>
      <c r="V2277" s="4" t="s">
        <v>103</v>
      </c>
      <c r="W2277" s="4" t="s">
        <v>105</v>
      </c>
      <c r="X2277" s="4" t="s">
        <v>108</v>
      </c>
      <c r="Y2277" s="4">
        <v>247</v>
      </c>
      <c r="Z2277" s="4">
        <v>353.21</v>
      </c>
    </row>
    <row r="2278" spans="16:26" ht="18" customHeight="1" x14ac:dyDescent="0.3">
      <c r="P2278" s="4" t="s">
        <v>98</v>
      </c>
      <c r="Q2278" s="4">
        <v>2022</v>
      </c>
      <c r="R2278" s="4" t="s">
        <v>34</v>
      </c>
      <c r="S2278" s="4" t="s">
        <v>104</v>
      </c>
      <c r="T2278" s="4" t="s">
        <v>106</v>
      </c>
      <c r="U2278" s="4" t="s">
        <v>107</v>
      </c>
      <c r="V2278" s="4" t="s">
        <v>103</v>
      </c>
      <c r="W2278" s="4" t="s">
        <v>105</v>
      </c>
      <c r="X2278" s="4" t="s">
        <v>108</v>
      </c>
      <c r="Y2278" s="4">
        <v>295</v>
      </c>
      <c r="Z2278" s="4">
        <v>421.85</v>
      </c>
    </row>
    <row r="2279" spans="16:26" ht="18" customHeight="1" x14ac:dyDescent="0.3">
      <c r="P2279" s="4" t="s">
        <v>100</v>
      </c>
      <c r="Q2279" s="4">
        <v>2022</v>
      </c>
      <c r="R2279" s="4" t="s">
        <v>34</v>
      </c>
      <c r="S2279" s="4" t="s">
        <v>104</v>
      </c>
      <c r="T2279" s="4" t="s">
        <v>106</v>
      </c>
      <c r="U2279" s="4" t="s">
        <v>107</v>
      </c>
      <c r="V2279" s="4" t="s">
        <v>103</v>
      </c>
      <c r="W2279" s="4" t="s">
        <v>105</v>
      </c>
      <c r="X2279" s="4" t="s">
        <v>108</v>
      </c>
      <c r="Y2279" s="4">
        <v>848</v>
      </c>
      <c r="Z2279" s="4">
        <v>1212.6399999999999</v>
      </c>
    </row>
    <row r="2280" spans="16:26" ht="18" customHeight="1" x14ac:dyDescent="0.3">
      <c r="P2280" s="4" t="s">
        <v>98</v>
      </c>
      <c r="Q2280" s="4">
        <v>2022</v>
      </c>
      <c r="R2280" s="4" t="s">
        <v>34</v>
      </c>
      <c r="S2280" s="4" t="s">
        <v>104</v>
      </c>
      <c r="T2280" s="4" t="s">
        <v>106</v>
      </c>
      <c r="U2280" s="4" t="s">
        <v>107</v>
      </c>
      <c r="V2280" s="4" t="s">
        <v>103</v>
      </c>
      <c r="W2280" s="4" t="s">
        <v>105</v>
      </c>
      <c r="X2280" s="4" t="s">
        <v>108</v>
      </c>
      <c r="Y2280" s="4">
        <v>881</v>
      </c>
      <c r="Z2280" s="4">
        <v>1259.83</v>
      </c>
    </row>
    <row r="2281" spans="16:26" ht="18" customHeight="1" x14ac:dyDescent="0.3">
      <c r="P2281" s="4" t="s">
        <v>91</v>
      </c>
      <c r="Q2281" s="4">
        <v>2022</v>
      </c>
      <c r="R2281" s="4" t="s">
        <v>35</v>
      </c>
      <c r="S2281" s="4" t="s">
        <v>104</v>
      </c>
      <c r="T2281" s="4" t="s">
        <v>106</v>
      </c>
      <c r="U2281" s="4" t="s">
        <v>107</v>
      </c>
      <c r="V2281" s="4" t="s">
        <v>103</v>
      </c>
      <c r="W2281" s="4" t="s">
        <v>105</v>
      </c>
      <c r="X2281" s="4" t="s">
        <v>108</v>
      </c>
      <c r="Y2281" s="4">
        <v>326</v>
      </c>
      <c r="Z2281" s="4">
        <v>466.18</v>
      </c>
    </row>
    <row r="2282" spans="16:26" ht="18" customHeight="1" x14ac:dyDescent="0.3">
      <c r="P2282" s="4" t="s">
        <v>91</v>
      </c>
      <c r="Q2282" s="4">
        <v>2022</v>
      </c>
      <c r="R2282" s="4" t="s">
        <v>35</v>
      </c>
      <c r="S2282" s="4" t="s">
        <v>104</v>
      </c>
      <c r="T2282" s="4" t="s">
        <v>106</v>
      </c>
      <c r="U2282" s="4" t="s">
        <v>107</v>
      </c>
      <c r="V2282" s="4" t="s">
        <v>103</v>
      </c>
      <c r="W2282" s="4" t="s">
        <v>105</v>
      </c>
      <c r="X2282" s="4" t="s">
        <v>108</v>
      </c>
      <c r="Y2282" s="4">
        <v>254</v>
      </c>
      <c r="Z2282" s="4">
        <v>363.22</v>
      </c>
    </row>
    <row r="2283" spans="16:26" ht="18" customHeight="1" x14ac:dyDescent="0.3">
      <c r="P2283" s="4" t="s">
        <v>98</v>
      </c>
      <c r="Q2283" s="4">
        <v>2022</v>
      </c>
      <c r="R2283" s="4" t="s">
        <v>35</v>
      </c>
      <c r="S2283" s="4" t="s">
        <v>104</v>
      </c>
      <c r="T2283" s="4" t="s">
        <v>106</v>
      </c>
      <c r="U2283" s="4" t="s">
        <v>107</v>
      </c>
      <c r="V2283" s="4" t="s">
        <v>103</v>
      </c>
      <c r="W2283" s="4" t="s">
        <v>105</v>
      </c>
      <c r="X2283" s="4" t="s">
        <v>108</v>
      </c>
      <c r="Y2283" s="4">
        <v>296</v>
      </c>
      <c r="Z2283" s="4">
        <v>423.28</v>
      </c>
    </row>
    <row r="2284" spans="16:26" ht="18" customHeight="1" x14ac:dyDescent="0.3">
      <c r="P2284" s="4" t="s">
        <v>91</v>
      </c>
      <c r="Q2284" s="4">
        <v>2022</v>
      </c>
      <c r="R2284" s="4" t="s">
        <v>35</v>
      </c>
      <c r="S2284" s="4" t="s">
        <v>104</v>
      </c>
      <c r="T2284" s="4" t="s">
        <v>106</v>
      </c>
      <c r="U2284" s="4" t="s">
        <v>107</v>
      </c>
      <c r="V2284" s="4" t="s">
        <v>103</v>
      </c>
      <c r="W2284" s="4" t="s">
        <v>105</v>
      </c>
      <c r="X2284" s="4" t="s">
        <v>108</v>
      </c>
      <c r="Y2284" s="4">
        <v>328</v>
      </c>
      <c r="Z2284" s="4">
        <v>469.03999999999996</v>
      </c>
    </row>
    <row r="2285" spans="16:26" ht="18" customHeight="1" x14ac:dyDescent="0.3">
      <c r="P2285" s="4" t="s">
        <v>100</v>
      </c>
      <c r="Q2285" s="4">
        <v>2022</v>
      </c>
      <c r="R2285" s="4" t="s">
        <v>35</v>
      </c>
      <c r="S2285" s="4" t="s">
        <v>104</v>
      </c>
      <c r="T2285" s="4" t="s">
        <v>106</v>
      </c>
      <c r="U2285" s="4" t="s">
        <v>107</v>
      </c>
      <c r="V2285" s="4" t="s">
        <v>103</v>
      </c>
      <c r="W2285" s="4" t="s">
        <v>105</v>
      </c>
      <c r="X2285" s="4" t="s">
        <v>108</v>
      </c>
      <c r="Y2285" s="4">
        <v>250</v>
      </c>
      <c r="Z2285" s="4">
        <v>357.5</v>
      </c>
    </row>
    <row r="2286" spans="16:26" ht="18" customHeight="1" x14ac:dyDescent="0.3">
      <c r="P2286" s="4" t="s">
        <v>98</v>
      </c>
      <c r="Q2286" s="4">
        <v>2022</v>
      </c>
      <c r="R2286" s="4" t="s">
        <v>35</v>
      </c>
      <c r="S2286" s="4" t="s">
        <v>104</v>
      </c>
      <c r="T2286" s="4" t="s">
        <v>106</v>
      </c>
      <c r="U2286" s="4" t="s">
        <v>107</v>
      </c>
      <c r="V2286" s="4" t="s">
        <v>103</v>
      </c>
      <c r="W2286" s="4" t="s">
        <v>105</v>
      </c>
      <c r="X2286" s="4" t="s">
        <v>108</v>
      </c>
      <c r="Y2286" s="4">
        <v>298</v>
      </c>
      <c r="Z2286" s="4">
        <v>426.14</v>
      </c>
    </row>
    <row r="2287" spans="16:26" ht="18" customHeight="1" x14ac:dyDescent="0.3">
      <c r="P2287" s="4" t="s">
        <v>91</v>
      </c>
      <c r="Q2287" s="4">
        <v>2022</v>
      </c>
      <c r="R2287" s="4" t="s">
        <v>35</v>
      </c>
      <c r="S2287" s="4" t="s">
        <v>104</v>
      </c>
      <c r="T2287" s="4" t="s">
        <v>106</v>
      </c>
      <c r="U2287" s="4" t="s">
        <v>107</v>
      </c>
      <c r="V2287" s="4" t="s">
        <v>103</v>
      </c>
      <c r="W2287" s="4" t="s">
        <v>105</v>
      </c>
      <c r="X2287" s="4" t="s">
        <v>108</v>
      </c>
      <c r="Y2287" s="4">
        <v>785</v>
      </c>
      <c r="Z2287" s="4">
        <v>1122.55</v>
      </c>
    </row>
    <row r="2288" spans="16:26" ht="18" customHeight="1" x14ac:dyDescent="0.3">
      <c r="P2288" s="4" t="s">
        <v>102</v>
      </c>
      <c r="Q2288" s="4">
        <v>2022</v>
      </c>
      <c r="R2288" s="4" t="s">
        <v>35</v>
      </c>
      <c r="S2288" s="4" t="s">
        <v>104</v>
      </c>
      <c r="T2288" s="4" t="s">
        <v>106</v>
      </c>
      <c r="U2288" s="4" t="s">
        <v>107</v>
      </c>
      <c r="V2288" s="4" t="s">
        <v>103</v>
      </c>
      <c r="W2288" s="4" t="s">
        <v>105</v>
      </c>
      <c r="X2288" s="4" t="s">
        <v>108</v>
      </c>
      <c r="Y2288" s="4">
        <v>838</v>
      </c>
      <c r="Z2288" s="4">
        <v>1198.3399999999999</v>
      </c>
    </row>
    <row r="2289" spans="16:26" ht="18" customHeight="1" x14ac:dyDescent="0.3">
      <c r="P2289" s="4" t="s">
        <v>102</v>
      </c>
      <c r="Q2289" s="4">
        <v>2022</v>
      </c>
      <c r="R2289" s="4" t="s">
        <v>35</v>
      </c>
      <c r="S2289" s="4" t="s">
        <v>104</v>
      </c>
      <c r="T2289" s="4" t="s">
        <v>106</v>
      </c>
      <c r="U2289" s="4" t="s">
        <v>107</v>
      </c>
      <c r="V2289" s="4" t="s">
        <v>103</v>
      </c>
      <c r="W2289" s="4" t="s">
        <v>105</v>
      </c>
      <c r="X2289" s="4" t="s">
        <v>108</v>
      </c>
      <c r="Y2289" s="4">
        <v>871</v>
      </c>
      <c r="Z2289" s="4">
        <v>1245.53</v>
      </c>
    </row>
    <row r="2290" spans="16:26" ht="18" customHeight="1" x14ac:dyDescent="0.3">
      <c r="P2290" s="4" t="s">
        <v>100</v>
      </c>
      <c r="Q2290" s="4">
        <v>2022</v>
      </c>
      <c r="R2290" s="4" t="s">
        <v>35</v>
      </c>
      <c r="S2290" s="4" t="s">
        <v>104</v>
      </c>
      <c r="T2290" s="4" t="s">
        <v>106</v>
      </c>
      <c r="U2290" s="4" t="s">
        <v>107</v>
      </c>
      <c r="V2290" s="4" t="s">
        <v>103</v>
      </c>
      <c r="W2290" s="4" t="s">
        <v>105</v>
      </c>
      <c r="X2290" s="4" t="s">
        <v>108</v>
      </c>
      <c r="Y2290" s="4">
        <v>945</v>
      </c>
      <c r="Z2290" s="4">
        <v>1351.35</v>
      </c>
    </row>
    <row r="2291" spans="16:26" ht="18" customHeight="1" x14ac:dyDescent="0.3">
      <c r="P2291" s="4" t="s">
        <v>98</v>
      </c>
      <c r="Q2291" s="4">
        <v>2022</v>
      </c>
      <c r="R2291" s="4" t="s">
        <v>35</v>
      </c>
      <c r="S2291" s="4" t="s">
        <v>104</v>
      </c>
      <c r="T2291" s="4" t="s">
        <v>106</v>
      </c>
      <c r="U2291" s="4" t="s">
        <v>107</v>
      </c>
      <c r="V2291" s="4" t="s">
        <v>103</v>
      </c>
      <c r="W2291" s="4" t="s">
        <v>105</v>
      </c>
      <c r="X2291" s="4" t="s">
        <v>108</v>
      </c>
      <c r="Y2291" s="4">
        <v>946</v>
      </c>
      <c r="Z2291" s="4">
        <v>1352.78</v>
      </c>
    </row>
    <row r="2292" spans="16:26" ht="18" customHeight="1" x14ac:dyDescent="0.3">
      <c r="P2292" s="4" t="s">
        <v>102</v>
      </c>
      <c r="Q2292" s="4">
        <v>2022</v>
      </c>
      <c r="R2292" s="4" t="s">
        <v>35</v>
      </c>
      <c r="S2292" s="4" t="s">
        <v>104</v>
      </c>
      <c r="T2292" s="4" t="s">
        <v>106</v>
      </c>
      <c r="U2292" s="4" t="s">
        <v>107</v>
      </c>
      <c r="V2292" s="4" t="s">
        <v>103</v>
      </c>
      <c r="W2292" s="4" t="s">
        <v>105</v>
      </c>
      <c r="X2292" s="4" t="s">
        <v>108</v>
      </c>
      <c r="Y2292" s="4">
        <v>824</v>
      </c>
      <c r="Z2292" s="4">
        <v>526.24</v>
      </c>
    </row>
    <row r="2293" spans="16:26" ht="18" customHeight="1" x14ac:dyDescent="0.3">
      <c r="P2293" s="4" t="s">
        <v>91</v>
      </c>
      <c r="Q2293" s="4">
        <v>2022</v>
      </c>
      <c r="R2293" s="4" t="s">
        <v>35</v>
      </c>
      <c r="S2293" s="4" t="s">
        <v>104</v>
      </c>
      <c r="T2293" s="4" t="s">
        <v>106</v>
      </c>
      <c r="U2293" s="4" t="s">
        <v>107</v>
      </c>
      <c r="V2293" s="4" t="s">
        <v>103</v>
      </c>
      <c r="W2293" s="4" t="s">
        <v>105</v>
      </c>
      <c r="X2293" s="4" t="s">
        <v>108</v>
      </c>
      <c r="Y2293" s="4">
        <v>297</v>
      </c>
      <c r="Z2293" s="4">
        <v>424.71</v>
      </c>
    </row>
    <row r="2294" spans="16:26" ht="18" customHeight="1" x14ac:dyDescent="0.3">
      <c r="P2294" s="4" t="s">
        <v>91</v>
      </c>
      <c r="Q2294" s="4">
        <v>2022</v>
      </c>
      <c r="R2294" s="4" t="s">
        <v>35</v>
      </c>
      <c r="S2294" s="4" t="s">
        <v>104</v>
      </c>
      <c r="T2294" s="4" t="s">
        <v>106</v>
      </c>
      <c r="U2294" s="4" t="s">
        <v>107</v>
      </c>
      <c r="V2294" s="4" t="s">
        <v>103</v>
      </c>
      <c r="W2294" s="4" t="s">
        <v>105</v>
      </c>
      <c r="X2294" s="4" t="s">
        <v>108</v>
      </c>
      <c r="Y2294" s="4">
        <v>351</v>
      </c>
      <c r="Z2294" s="4">
        <v>501.93</v>
      </c>
    </row>
    <row r="2295" spans="16:26" ht="18" customHeight="1" x14ac:dyDescent="0.3">
      <c r="P2295" s="4" t="s">
        <v>102</v>
      </c>
      <c r="Q2295" s="4">
        <v>2022</v>
      </c>
      <c r="R2295" s="4" t="s">
        <v>35</v>
      </c>
      <c r="S2295" s="4" t="s">
        <v>104</v>
      </c>
      <c r="T2295" s="4" t="s">
        <v>106</v>
      </c>
      <c r="U2295" s="4" t="s">
        <v>107</v>
      </c>
      <c r="V2295" s="4" t="s">
        <v>103</v>
      </c>
      <c r="W2295" s="4" t="s">
        <v>105</v>
      </c>
      <c r="X2295" s="4" t="s">
        <v>108</v>
      </c>
      <c r="Y2295" s="4">
        <v>345</v>
      </c>
      <c r="Z2295" s="4">
        <v>493.35</v>
      </c>
    </row>
    <row r="2296" spans="16:26" ht="18" customHeight="1" x14ac:dyDescent="0.3">
      <c r="P2296" s="4" t="s">
        <v>100</v>
      </c>
      <c r="Q2296" s="4">
        <v>2022</v>
      </c>
      <c r="R2296" s="4" t="s">
        <v>35</v>
      </c>
      <c r="S2296" s="4" t="s">
        <v>104</v>
      </c>
      <c r="T2296" s="4" t="s">
        <v>106</v>
      </c>
      <c r="U2296" s="4" t="s">
        <v>107</v>
      </c>
      <c r="V2296" s="4" t="s">
        <v>103</v>
      </c>
      <c r="W2296" s="4" t="s">
        <v>105</v>
      </c>
      <c r="X2296" s="4" t="s">
        <v>108</v>
      </c>
      <c r="Y2296" s="4">
        <v>339</v>
      </c>
      <c r="Z2296" s="4">
        <v>484.77</v>
      </c>
    </row>
    <row r="2297" spans="16:26" ht="18" customHeight="1" x14ac:dyDescent="0.3">
      <c r="P2297" s="4" t="s">
        <v>98</v>
      </c>
      <c r="Q2297" s="4">
        <v>2022</v>
      </c>
      <c r="R2297" s="4" t="s">
        <v>35</v>
      </c>
      <c r="S2297" s="4" t="s">
        <v>104</v>
      </c>
      <c r="T2297" s="4" t="s">
        <v>106</v>
      </c>
      <c r="U2297" s="4" t="s">
        <v>107</v>
      </c>
      <c r="V2297" s="4" t="s">
        <v>103</v>
      </c>
      <c r="W2297" s="4" t="s">
        <v>105</v>
      </c>
      <c r="X2297" s="4" t="s">
        <v>108</v>
      </c>
      <c r="Y2297" s="4">
        <v>325</v>
      </c>
      <c r="Z2297" s="4">
        <v>464.75</v>
      </c>
    </row>
    <row r="2298" spans="16:26" ht="18" customHeight="1" x14ac:dyDescent="0.3">
      <c r="P2298" s="4" t="s">
        <v>100</v>
      </c>
      <c r="Q2298" s="4">
        <v>2022</v>
      </c>
      <c r="R2298" s="4" t="s">
        <v>35</v>
      </c>
      <c r="S2298" s="4" t="s">
        <v>104</v>
      </c>
      <c r="T2298" s="4" t="s">
        <v>106</v>
      </c>
      <c r="U2298" s="4" t="s">
        <v>107</v>
      </c>
      <c r="V2298" s="4" t="s">
        <v>103</v>
      </c>
      <c r="W2298" s="4" t="s">
        <v>105</v>
      </c>
      <c r="X2298" s="4" t="s">
        <v>108</v>
      </c>
      <c r="Y2298" s="4">
        <v>253</v>
      </c>
      <c r="Z2298" s="4">
        <v>361.78999999999996</v>
      </c>
    </row>
    <row r="2299" spans="16:26" ht="18" customHeight="1" x14ac:dyDescent="0.3">
      <c r="P2299" s="4" t="s">
        <v>91</v>
      </c>
      <c r="Q2299" s="4">
        <v>2022</v>
      </c>
      <c r="R2299" s="4" t="s">
        <v>35</v>
      </c>
      <c r="S2299" s="4" t="s">
        <v>104</v>
      </c>
      <c r="T2299" s="4" t="s">
        <v>106</v>
      </c>
      <c r="U2299" s="4" t="s">
        <v>107</v>
      </c>
      <c r="V2299" s="4" t="s">
        <v>103</v>
      </c>
      <c r="W2299" s="4" t="s">
        <v>105</v>
      </c>
      <c r="X2299" s="4" t="s">
        <v>108</v>
      </c>
      <c r="Y2299" s="4">
        <v>301</v>
      </c>
      <c r="Z2299" s="4">
        <v>430.43</v>
      </c>
    </row>
    <row r="2300" spans="16:26" ht="18" customHeight="1" x14ac:dyDescent="0.3">
      <c r="P2300" s="4" t="s">
        <v>98</v>
      </c>
      <c r="Q2300" s="4">
        <v>2022</v>
      </c>
      <c r="R2300" s="4" t="s">
        <v>35</v>
      </c>
      <c r="S2300" s="4" t="s">
        <v>104</v>
      </c>
      <c r="T2300" s="4" t="s">
        <v>106</v>
      </c>
      <c r="U2300" s="4" t="s">
        <v>107</v>
      </c>
      <c r="V2300" s="4" t="s">
        <v>103</v>
      </c>
      <c r="W2300" s="4" t="s">
        <v>105</v>
      </c>
      <c r="X2300" s="4" t="s">
        <v>108</v>
      </c>
      <c r="Y2300" s="4">
        <v>794</v>
      </c>
      <c r="Z2300" s="4">
        <v>1135.42</v>
      </c>
    </row>
    <row r="2301" spans="16:26" ht="18" customHeight="1" x14ac:dyDescent="0.3">
      <c r="P2301" s="4" t="s">
        <v>98</v>
      </c>
      <c r="Q2301" s="4">
        <v>2022</v>
      </c>
      <c r="R2301" s="4" t="s">
        <v>35</v>
      </c>
      <c r="S2301" s="4" t="s">
        <v>104</v>
      </c>
      <c r="T2301" s="4" t="s">
        <v>106</v>
      </c>
      <c r="U2301" s="4" t="s">
        <v>107</v>
      </c>
      <c r="V2301" s="4" t="s">
        <v>103</v>
      </c>
      <c r="W2301" s="4" t="s">
        <v>105</v>
      </c>
      <c r="X2301" s="4" t="s">
        <v>108</v>
      </c>
      <c r="Y2301" s="4">
        <v>847</v>
      </c>
      <c r="Z2301" s="4">
        <v>1211.21</v>
      </c>
    </row>
    <row r="2302" spans="16:26" ht="18" customHeight="1" x14ac:dyDescent="0.3">
      <c r="P2302" s="4" t="s">
        <v>91</v>
      </c>
      <c r="Q2302" s="4">
        <v>2022</v>
      </c>
      <c r="R2302" s="4" t="s">
        <v>35</v>
      </c>
      <c r="S2302" s="4" t="s">
        <v>104</v>
      </c>
      <c r="T2302" s="4" t="s">
        <v>106</v>
      </c>
      <c r="U2302" s="4" t="s">
        <v>107</v>
      </c>
      <c r="V2302" s="4" t="s">
        <v>103</v>
      </c>
      <c r="W2302" s="4" t="s">
        <v>105</v>
      </c>
      <c r="X2302" s="4" t="s">
        <v>108</v>
      </c>
      <c r="Y2302" s="4">
        <v>880</v>
      </c>
      <c r="Z2302" s="4">
        <v>1258.4000000000001</v>
      </c>
    </row>
    <row r="2303" spans="16:26" ht="18" customHeight="1" x14ac:dyDescent="0.3">
      <c r="P2303" s="4" t="s">
        <v>91</v>
      </c>
      <c r="Q2303" s="4">
        <v>2023</v>
      </c>
      <c r="R2303" s="4" t="s">
        <v>40</v>
      </c>
      <c r="S2303" s="4" t="s">
        <v>92</v>
      </c>
      <c r="T2303" s="4" t="s">
        <v>106</v>
      </c>
      <c r="U2303" s="4" t="s">
        <v>94</v>
      </c>
      <c r="V2303" s="4" t="s">
        <v>95</v>
      </c>
      <c r="W2303" s="4" t="s">
        <v>96</v>
      </c>
      <c r="X2303" s="4" t="s">
        <v>99</v>
      </c>
      <c r="Y2303" s="4">
        <v>362</v>
      </c>
      <c r="Z2303" s="4">
        <v>553.86</v>
      </c>
    </row>
    <row r="2304" spans="16:26" ht="18" customHeight="1" x14ac:dyDescent="0.3">
      <c r="P2304" s="4" t="s">
        <v>98</v>
      </c>
      <c r="Q2304" s="4">
        <v>2023</v>
      </c>
      <c r="R2304" s="4" t="s">
        <v>40</v>
      </c>
      <c r="S2304" s="4" t="s">
        <v>92</v>
      </c>
      <c r="T2304" s="4" t="s">
        <v>106</v>
      </c>
      <c r="U2304" s="4" t="s">
        <v>94</v>
      </c>
      <c r="V2304" s="4" t="s">
        <v>95</v>
      </c>
      <c r="W2304" s="4" t="s">
        <v>96</v>
      </c>
      <c r="X2304" s="4" t="s">
        <v>99</v>
      </c>
      <c r="Y2304" s="4">
        <v>338</v>
      </c>
      <c r="Z2304" s="4">
        <v>483.34000000000003</v>
      </c>
    </row>
    <row r="2305" spans="16:26" ht="18" customHeight="1" x14ac:dyDescent="0.3">
      <c r="P2305" s="4" t="s">
        <v>101</v>
      </c>
      <c r="Q2305" s="4">
        <v>2023</v>
      </c>
      <c r="R2305" s="4" t="s">
        <v>40</v>
      </c>
      <c r="S2305" s="4" t="s">
        <v>92</v>
      </c>
      <c r="T2305" s="4" t="s">
        <v>106</v>
      </c>
      <c r="U2305" s="4" t="s">
        <v>94</v>
      </c>
      <c r="V2305" s="4" t="s">
        <v>95</v>
      </c>
      <c r="W2305" s="4" t="s">
        <v>96</v>
      </c>
      <c r="X2305" s="4" t="s">
        <v>99</v>
      </c>
      <c r="Y2305" s="4">
        <v>364</v>
      </c>
      <c r="Z2305" s="4">
        <v>520.52</v>
      </c>
    </row>
    <row r="2306" spans="16:26" ht="18" customHeight="1" x14ac:dyDescent="0.3">
      <c r="P2306" s="4" t="s">
        <v>98</v>
      </c>
      <c r="Q2306" s="4">
        <v>2023</v>
      </c>
      <c r="R2306" s="4" t="s">
        <v>40</v>
      </c>
      <c r="S2306" s="4" t="s">
        <v>92</v>
      </c>
      <c r="T2306" s="4" t="s">
        <v>106</v>
      </c>
      <c r="U2306" s="4" t="s">
        <v>94</v>
      </c>
      <c r="V2306" s="4" t="s">
        <v>95</v>
      </c>
      <c r="W2306" s="4" t="s">
        <v>96</v>
      </c>
      <c r="X2306" s="4" t="s">
        <v>99</v>
      </c>
      <c r="Y2306" s="4">
        <v>334</v>
      </c>
      <c r="Z2306" s="4">
        <v>477.62</v>
      </c>
    </row>
    <row r="2307" spans="16:26" ht="18" customHeight="1" x14ac:dyDescent="0.3">
      <c r="P2307" s="4" t="s">
        <v>98</v>
      </c>
      <c r="Q2307" s="4">
        <v>2023</v>
      </c>
      <c r="R2307" s="4" t="s">
        <v>40</v>
      </c>
      <c r="S2307" s="4" t="s">
        <v>92</v>
      </c>
      <c r="T2307" s="4" t="s">
        <v>106</v>
      </c>
      <c r="U2307" s="4" t="s">
        <v>94</v>
      </c>
      <c r="V2307" s="4" t="s">
        <v>95</v>
      </c>
      <c r="W2307" s="4" t="s">
        <v>96</v>
      </c>
      <c r="X2307" s="4" t="s">
        <v>99</v>
      </c>
      <c r="Y2307" s="4">
        <v>655</v>
      </c>
      <c r="Z2307" s="4">
        <v>936.65</v>
      </c>
    </row>
    <row r="2308" spans="16:26" ht="18" customHeight="1" x14ac:dyDescent="0.3">
      <c r="P2308" s="4" t="s">
        <v>91</v>
      </c>
      <c r="Q2308" s="4">
        <v>2023</v>
      </c>
      <c r="R2308" s="4" t="s">
        <v>40</v>
      </c>
      <c r="S2308" s="4" t="s">
        <v>92</v>
      </c>
      <c r="T2308" s="4" t="s">
        <v>106</v>
      </c>
      <c r="U2308" s="4" t="s">
        <v>94</v>
      </c>
      <c r="V2308" s="4" t="s">
        <v>95</v>
      </c>
      <c r="W2308" s="4" t="s">
        <v>96</v>
      </c>
      <c r="X2308" s="4" t="s">
        <v>99</v>
      </c>
      <c r="Y2308" s="4">
        <v>742</v>
      </c>
      <c r="Z2308" s="4">
        <v>1061.06</v>
      </c>
    </row>
    <row r="2309" spans="16:26" ht="18" customHeight="1" x14ac:dyDescent="0.3">
      <c r="P2309" s="4" t="s">
        <v>91</v>
      </c>
      <c r="Q2309" s="4">
        <v>2023</v>
      </c>
      <c r="R2309" s="4" t="s">
        <v>40</v>
      </c>
      <c r="S2309" s="4" t="s">
        <v>92</v>
      </c>
      <c r="T2309" s="4" t="s">
        <v>106</v>
      </c>
      <c r="U2309" s="4" t="s">
        <v>94</v>
      </c>
      <c r="V2309" s="4" t="s">
        <v>95</v>
      </c>
      <c r="W2309" s="4" t="s">
        <v>96</v>
      </c>
      <c r="X2309" s="4" t="s">
        <v>99</v>
      </c>
      <c r="Y2309" s="4">
        <v>363</v>
      </c>
      <c r="Z2309" s="4">
        <v>519.09</v>
      </c>
    </row>
    <row r="2310" spans="16:26" ht="18" customHeight="1" x14ac:dyDescent="0.3">
      <c r="P2310" s="4" t="s">
        <v>98</v>
      </c>
      <c r="Q2310" s="4">
        <v>2023</v>
      </c>
      <c r="R2310" s="4" t="s">
        <v>40</v>
      </c>
      <c r="S2310" s="4" t="s">
        <v>92</v>
      </c>
      <c r="T2310" s="4" t="s">
        <v>106</v>
      </c>
      <c r="U2310" s="4" t="s">
        <v>94</v>
      </c>
      <c r="V2310" s="4" t="s">
        <v>95</v>
      </c>
      <c r="W2310" s="4" t="s">
        <v>96</v>
      </c>
      <c r="X2310" s="4" t="s">
        <v>99</v>
      </c>
      <c r="Y2310" s="4">
        <v>781</v>
      </c>
      <c r="Z2310" s="4">
        <v>526.24</v>
      </c>
    </row>
    <row r="2311" spans="16:26" ht="18" customHeight="1" x14ac:dyDescent="0.3">
      <c r="P2311" s="4" t="s">
        <v>98</v>
      </c>
      <c r="Q2311" s="4">
        <v>2023</v>
      </c>
      <c r="R2311" s="4" t="s">
        <v>40</v>
      </c>
      <c r="S2311" s="4" t="s">
        <v>92</v>
      </c>
      <c r="T2311" s="4" t="s">
        <v>106</v>
      </c>
      <c r="U2311" s="4" t="s">
        <v>94</v>
      </c>
      <c r="V2311" s="4" t="s">
        <v>95</v>
      </c>
      <c r="W2311" s="4" t="s">
        <v>96</v>
      </c>
      <c r="X2311" s="4" t="s">
        <v>99</v>
      </c>
      <c r="Y2311" s="4">
        <v>361</v>
      </c>
      <c r="Z2311" s="4">
        <v>516.23</v>
      </c>
    </row>
    <row r="2312" spans="16:26" ht="18" customHeight="1" x14ac:dyDescent="0.3">
      <c r="P2312" s="4" t="s">
        <v>101</v>
      </c>
      <c r="Q2312" s="4">
        <v>2023</v>
      </c>
      <c r="R2312" s="4" t="s">
        <v>40</v>
      </c>
      <c r="S2312" s="4" t="s">
        <v>92</v>
      </c>
      <c r="T2312" s="4" t="s">
        <v>106</v>
      </c>
      <c r="U2312" s="4" t="s">
        <v>94</v>
      </c>
      <c r="V2312" s="4" t="s">
        <v>95</v>
      </c>
      <c r="W2312" s="4" t="s">
        <v>96</v>
      </c>
      <c r="X2312" s="4" t="s">
        <v>99</v>
      </c>
      <c r="Y2312" s="4">
        <v>337</v>
      </c>
      <c r="Z2312" s="4">
        <v>481.90999999999997</v>
      </c>
    </row>
    <row r="2313" spans="16:26" ht="18" customHeight="1" x14ac:dyDescent="0.3">
      <c r="P2313" s="4" t="s">
        <v>98</v>
      </c>
      <c r="Q2313" s="4">
        <v>2023</v>
      </c>
      <c r="R2313" s="4" t="s">
        <v>40</v>
      </c>
      <c r="S2313" s="4" t="s">
        <v>92</v>
      </c>
      <c r="T2313" s="4" t="s">
        <v>106</v>
      </c>
      <c r="U2313" s="4" t="s">
        <v>94</v>
      </c>
      <c r="V2313" s="4" t="s">
        <v>95</v>
      </c>
      <c r="W2313" s="4" t="s">
        <v>96</v>
      </c>
      <c r="X2313" s="4" t="s">
        <v>99</v>
      </c>
      <c r="Y2313" s="4">
        <v>365</v>
      </c>
      <c r="Z2313" s="4">
        <v>521.95000000000005</v>
      </c>
    </row>
    <row r="2314" spans="16:26" ht="18" customHeight="1" x14ac:dyDescent="0.3">
      <c r="P2314" s="4" t="s">
        <v>91</v>
      </c>
      <c r="Q2314" s="4">
        <v>2023</v>
      </c>
      <c r="R2314" s="4" t="s">
        <v>40</v>
      </c>
      <c r="S2314" s="4" t="s">
        <v>92</v>
      </c>
      <c r="T2314" s="4" t="s">
        <v>106</v>
      </c>
      <c r="U2314" s="4" t="s">
        <v>94</v>
      </c>
      <c r="V2314" s="4" t="s">
        <v>95</v>
      </c>
      <c r="W2314" s="4" t="s">
        <v>96</v>
      </c>
      <c r="X2314" s="4" t="s">
        <v>99</v>
      </c>
      <c r="Y2314" s="4">
        <v>751</v>
      </c>
      <c r="Z2314" s="4">
        <v>1073.93</v>
      </c>
    </row>
    <row r="2315" spans="16:26" ht="18" customHeight="1" x14ac:dyDescent="0.3">
      <c r="P2315" s="4" t="s">
        <v>101</v>
      </c>
      <c r="Q2315" s="4">
        <v>2023</v>
      </c>
      <c r="R2315" s="4" t="s">
        <v>36</v>
      </c>
      <c r="S2315" s="4" t="s">
        <v>92</v>
      </c>
      <c r="T2315" s="4" t="s">
        <v>106</v>
      </c>
      <c r="U2315" s="4" t="s">
        <v>94</v>
      </c>
      <c r="V2315" s="4" t="s">
        <v>95</v>
      </c>
      <c r="W2315" s="4" t="s">
        <v>96</v>
      </c>
      <c r="X2315" s="4" t="s">
        <v>99</v>
      </c>
      <c r="Y2315" s="4">
        <v>344</v>
      </c>
      <c r="Z2315" s="4">
        <v>526.32000000000005</v>
      </c>
    </row>
    <row r="2316" spans="16:26" ht="18" customHeight="1" x14ac:dyDescent="0.3">
      <c r="P2316" s="4" t="s">
        <v>91</v>
      </c>
      <c r="Q2316" s="4">
        <v>2023</v>
      </c>
      <c r="R2316" s="4" t="s">
        <v>36</v>
      </c>
      <c r="S2316" s="4" t="s">
        <v>92</v>
      </c>
      <c r="T2316" s="4" t="s">
        <v>106</v>
      </c>
      <c r="U2316" s="4" t="s">
        <v>94</v>
      </c>
      <c r="V2316" s="4" t="s">
        <v>95</v>
      </c>
      <c r="W2316" s="4" t="s">
        <v>96</v>
      </c>
      <c r="X2316" s="4" t="s">
        <v>99</v>
      </c>
      <c r="Y2316" s="4">
        <v>314</v>
      </c>
      <c r="Z2316" s="4">
        <v>449.02</v>
      </c>
    </row>
    <row r="2317" spans="16:26" ht="18" customHeight="1" x14ac:dyDescent="0.3">
      <c r="P2317" s="4" t="s">
        <v>98</v>
      </c>
      <c r="Q2317" s="4">
        <v>2023</v>
      </c>
      <c r="R2317" s="4" t="s">
        <v>36</v>
      </c>
      <c r="S2317" s="4" t="s">
        <v>92</v>
      </c>
      <c r="T2317" s="4" t="s">
        <v>93</v>
      </c>
      <c r="U2317" s="4" t="s">
        <v>94</v>
      </c>
      <c r="V2317" s="4" t="s">
        <v>95</v>
      </c>
      <c r="W2317" s="4" t="s">
        <v>96</v>
      </c>
      <c r="X2317" s="4" t="s">
        <v>99</v>
      </c>
      <c r="Y2317" s="4">
        <v>340</v>
      </c>
      <c r="Z2317" s="4">
        <v>486.2</v>
      </c>
    </row>
    <row r="2318" spans="16:26" ht="18" customHeight="1" x14ac:dyDescent="0.3">
      <c r="P2318" s="4" t="s">
        <v>91</v>
      </c>
      <c r="Q2318" s="4">
        <v>2023</v>
      </c>
      <c r="R2318" s="4" t="s">
        <v>36</v>
      </c>
      <c r="S2318" s="4" t="s">
        <v>92</v>
      </c>
      <c r="T2318" s="4" t="s">
        <v>93</v>
      </c>
      <c r="U2318" s="4" t="s">
        <v>94</v>
      </c>
      <c r="V2318" s="4" t="s">
        <v>95</v>
      </c>
      <c r="W2318" s="4" t="s">
        <v>96</v>
      </c>
      <c r="X2318" s="4" t="s">
        <v>99</v>
      </c>
      <c r="Y2318" s="4">
        <v>316</v>
      </c>
      <c r="Z2318" s="4">
        <v>451.88</v>
      </c>
    </row>
    <row r="2319" spans="16:26" ht="18" customHeight="1" x14ac:dyDescent="0.3">
      <c r="P2319" s="4" t="s">
        <v>98</v>
      </c>
      <c r="Q2319" s="4">
        <v>2023</v>
      </c>
      <c r="R2319" s="4" t="s">
        <v>36</v>
      </c>
      <c r="S2319" s="4" t="s">
        <v>92</v>
      </c>
      <c r="T2319" s="4" t="s">
        <v>93</v>
      </c>
      <c r="U2319" s="4" t="s">
        <v>94</v>
      </c>
      <c r="V2319" s="4" t="s">
        <v>95</v>
      </c>
      <c r="W2319" s="4" t="s">
        <v>96</v>
      </c>
      <c r="X2319" s="4" t="s">
        <v>99</v>
      </c>
      <c r="Y2319" s="4">
        <v>659</v>
      </c>
      <c r="Z2319" s="4">
        <v>942.37</v>
      </c>
    </row>
    <row r="2320" spans="16:26" ht="18" customHeight="1" x14ac:dyDescent="0.3">
      <c r="P2320" s="4" t="s">
        <v>98</v>
      </c>
      <c r="Q2320" s="4">
        <v>2023</v>
      </c>
      <c r="R2320" s="4" t="s">
        <v>36</v>
      </c>
      <c r="S2320" s="4" t="s">
        <v>92</v>
      </c>
      <c r="T2320" s="4" t="s">
        <v>93</v>
      </c>
      <c r="U2320" s="4" t="s">
        <v>94</v>
      </c>
      <c r="V2320" s="4" t="s">
        <v>95</v>
      </c>
      <c r="W2320" s="4" t="s">
        <v>96</v>
      </c>
      <c r="X2320" s="4" t="s">
        <v>99</v>
      </c>
      <c r="Y2320" s="4">
        <v>785</v>
      </c>
      <c r="Z2320" s="4">
        <v>526.24</v>
      </c>
    </row>
    <row r="2321" spans="16:26" ht="18" customHeight="1" x14ac:dyDescent="0.3">
      <c r="P2321" s="4" t="s">
        <v>91</v>
      </c>
      <c r="Q2321" s="4">
        <v>2023</v>
      </c>
      <c r="R2321" s="4" t="s">
        <v>36</v>
      </c>
      <c r="S2321" s="4" t="s">
        <v>92</v>
      </c>
      <c r="T2321" s="4" t="s">
        <v>93</v>
      </c>
      <c r="U2321" s="4" t="s">
        <v>94</v>
      </c>
      <c r="V2321" s="4" t="s">
        <v>95</v>
      </c>
      <c r="W2321" s="4" t="s">
        <v>96</v>
      </c>
      <c r="X2321" s="4" t="s">
        <v>99</v>
      </c>
      <c r="Y2321" s="4">
        <v>343</v>
      </c>
      <c r="Z2321" s="4">
        <v>490.49</v>
      </c>
    </row>
    <row r="2322" spans="16:26" ht="18" customHeight="1" x14ac:dyDescent="0.3">
      <c r="P2322" s="4" t="s">
        <v>98</v>
      </c>
      <c r="Q2322" s="4">
        <v>2023</v>
      </c>
      <c r="R2322" s="4" t="s">
        <v>36</v>
      </c>
      <c r="S2322" s="4" t="s">
        <v>92</v>
      </c>
      <c r="T2322" s="4" t="s">
        <v>93</v>
      </c>
      <c r="U2322" s="4" t="s">
        <v>94</v>
      </c>
      <c r="V2322" s="4" t="s">
        <v>95</v>
      </c>
      <c r="W2322" s="4" t="s">
        <v>96</v>
      </c>
      <c r="X2322" s="4" t="s">
        <v>99</v>
      </c>
      <c r="Y2322" s="4">
        <v>313</v>
      </c>
      <c r="Z2322" s="4">
        <v>447.59000000000003</v>
      </c>
    </row>
    <row r="2323" spans="16:26" ht="18" customHeight="1" x14ac:dyDescent="0.3">
      <c r="P2323" s="4" t="s">
        <v>91</v>
      </c>
      <c r="Q2323" s="4">
        <v>2023</v>
      </c>
      <c r="R2323" s="4" t="s">
        <v>36</v>
      </c>
      <c r="S2323" s="4" t="s">
        <v>92</v>
      </c>
      <c r="T2323" s="4" t="s">
        <v>93</v>
      </c>
      <c r="U2323" s="4" t="s">
        <v>94</v>
      </c>
      <c r="V2323" s="4" t="s">
        <v>95</v>
      </c>
      <c r="W2323" s="4" t="s">
        <v>96</v>
      </c>
      <c r="X2323" s="4" t="s">
        <v>99</v>
      </c>
      <c r="Y2323" s="4">
        <v>341</v>
      </c>
      <c r="Z2323" s="4">
        <v>487.63</v>
      </c>
    </row>
    <row r="2324" spans="16:26" ht="18" customHeight="1" x14ac:dyDescent="0.3">
      <c r="P2324" s="4" t="s">
        <v>101</v>
      </c>
      <c r="Q2324" s="4">
        <v>2023</v>
      </c>
      <c r="R2324" s="4" t="s">
        <v>36</v>
      </c>
      <c r="S2324" s="4" t="s">
        <v>92</v>
      </c>
      <c r="T2324" s="4" t="s">
        <v>93</v>
      </c>
      <c r="U2324" s="4" t="s">
        <v>94</v>
      </c>
      <c r="V2324" s="4" t="s">
        <v>95</v>
      </c>
      <c r="W2324" s="4" t="s">
        <v>96</v>
      </c>
      <c r="X2324" s="4" t="s">
        <v>99</v>
      </c>
      <c r="Y2324" s="4">
        <v>754</v>
      </c>
      <c r="Z2324" s="4">
        <v>1078.22</v>
      </c>
    </row>
    <row r="2325" spans="16:26" ht="18" customHeight="1" x14ac:dyDescent="0.3">
      <c r="P2325" s="4" t="s">
        <v>101</v>
      </c>
      <c r="Q2325" s="4">
        <v>2023</v>
      </c>
      <c r="R2325" s="4" t="s">
        <v>12</v>
      </c>
      <c r="S2325" s="4" t="s">
        <v>92</v>
      </c>
      <c r="T2325" s="4" t="s">
        <v>93</v>
      </c>
      <c r="U2325" s="4" t="s">
        <v>94</v>
      </c>
      <c r="V2325" s="4" t="s">
        <v>95</v>
      </c>
      <c r="W2325" s="4" t="s">
        <v>96</v>
      </c>
      <c r="X2325" s="4" t="s">
        <v>99</v>
      </c>
      <c r="Y2325" s="4">
        <v>320</v>
      </c>
      <c r="Z2325" s="4">
        <v>489.6</v>
      </c>
    </row>
    <row r="2326" spans="16:26" ht="18" customHeight="1" x14ac:dyDescent="0.3">
      <c r="P2326" s="4" t="s">
        <v>91</v>
      </c>
      <c r="Q2326" s="4">
        <v>2023</v>
      </c>
      <c r="R2326" s="4" t="s">
        <v>12</v>
      </c>
      <c r="S2326" s="4" t="s">
        <v>92</v>
      </c>
      <c r="T2326" s="4" t="s">
        <v>93</v>
      </c>
      <c r="U2326" s="4" t="s">
        <v>94</v>
      </c>
      <c r="V2326" s="4" t="s">
        <v>95</v>
      </c>
      <c r="W2326" s="4" t="s">
        <v>96</v>
      </c>
      <c r="X2326" s="4" t="s">
        <v>99</v>
      </c>
      <c r="Y2326" s="4">
        <v>296</v>
      </c>
      <c r="Z2326" s="4">
        <v>423.28</v>
      </c>
    </row>
    <row r="2327" spans="16:26" ht="18" customHeight="1" x14ac:dyDescent="0.3">
      <c r="P2327" s="4" t="s">
        <v>98</v>
      </c>
      <c r="Q2327" s="4">
        <v>2023</v>
      </c>
      <c r="R2327" s="4" t="s">
        <v>12</v>
      </c>
      <c r="S2327" s="4" t="s">
        <v>92</v>
      </c>
      <c r="T2327" s="4" t="s">
        <v>93</v>
      </c>
      <c r="U2327" s="4" t="s">
        <v>94</v>
      </c>
      <c r="V2327" s="4" t="s">
        <v>95</v>
      </c>
      <c r="W2327" s="4" t="s">
        <v>96</v>
      </c>
      <c r="X2327" s="4" t="s">
        <v>99</v>
      </c>
      <c r="Y2327" s="4">
        <v>322</v>
      </c>
      <c r="Z2327" s="4">
        <v>460.46000000000004</v>
      </c>
    </row>
    <row r="2328" spans="16:26" ht="18" customHeight="1" x14ac:dyDescent="0.3">
      <c r="P2328" s="4" t="s">
        <v>98</v>
      </c>
      <c r="Q2328" s="4">
        <v>2023</v>
      </c>
      <c r="R2328" s="4" t="s">
        <v>12</v>
      </c>
      <c r="S2328" s="4" t="s">
        <v>92</v>
      </c>
      <c r="T2328" s="4" t="s">
        <v>93</v>
      </c>
      <c r="U2328" s="4" t="s">
        <v>94</v>
      </c>
      <c r="V2328" s="4" t="s">
        <v>95</v>
      </c>
      <c r="W2328" s="4" t="s">
        <v>96</v>
      </c>
      <c r="X2328" s="4" t="s">
        <v>99</v>
      </c>
      <c r="Y2328" s="4">
        <v>292</v>
      </c>
      <c r="Z2328" s="4">
        <v>417.56</v>
      </c>
    </row>
    <row r="2329" spans="16:26" ht="18" customHeight="1" x14ac:dyDescent="0.3">
      <c r="P2329" s="4" t="s">
        <v>98</v>
      </c>
      <c r="Q2329" s="4">
        <v>2023</v>
      </c>
      <c r="R2329" s="4" t="s">
        <v>12</v>
      </c>
      <c r="S2329" s="4" t="s">
        <v>92</v>
      </c>
      <c r="T2329" s="4" t="s">
        <v>93</v>
      </c>
      <c r="U2329" s="4" t="s">
        <v>94</v>
      </c>
      <c r="V2329" s="4" t="s">
        <v>95</v>
      </c>
      <c r="W2329" s="4" t="s">
        <v>96</v>
      </c>
      <c r="X2329" s="4" t="s">
        <v>99</v>
      </c>
      <c r="Y2329" s="4">
        <v>749</v>
      </c>
      <c r="Z2329" s="4">
        <v>1071.07</v>
      </c>
    </row>
    <row r="2330" spans="16:26" ht="18" customHeight="1" x14ac:dyDescent="0.3">
      <c r="P2330" s="4" t="s">
        <v>98</v>
      </c>
      <c r="Q2330" s="4">
        <v>2023</v>
      </c>
      <c r="R2330" s="4" t="s">
        <v>12</v>
      </c>
      <c r="S2330" s="4" t="s">
        <v>92</v>
      </c>
      <c r="T2330" s="4" t="s">
        <v>93</v>
      </c>
      <c r="U2330" s="4" t="s">
        <v>94</v>
      </c>
      <c r="V2330" s="4" t="s">
        <v>95</v>
      </c>
      <c r="W2330" s="4" t="s">
        <v>96</v>
      </c>
      <c r="X2330" s="4" t="s">
        <v>99</v>
      </c>
      <c r="Y2330" s="4">
        <v>321</v>
      </c>
      <c r="Z2330" s="4">
        <v>459.03</v>
      </c>
    </row>
    <row r="2331" spans="16:26" ht="18" customHeight="1" x14ac:dyDescent="0.3">
      <c r="P2331" s="4" t="s">
        <v>98</v>
      </c>
      <c r="Q2331" s="4">
        <v>2023</v>
      </c>
      <c r="R2331" s="4" t="s">
        <v>12</v>
      </c>
      <c r="S2331" s="4" t="s">
        <v>92</v>
      </c>
      <c r="T2331" s="4" t="s">
        <v>93</v>
      </c>
      <c r="U2331" s="4" t="s">
        <v>94</v>
      </c>
      <c r="V2331" s="4" t="s">
        <v>95</v>
      </c>
      <c r="W2331" s="4" t="s">
        <v>96</v>
      </c>
      <c r="X2331" s="4" t="s">
        <v>99</v>
      </c>
      <c r="Y2331" s="4">
        <v>319</v>
      </c>
      <c r="Z2331" s="4">
        <v>456.16999999999996</v>
      </c>
    </row>
    <row r="2332" spans="16:26" ht="18" customHeight="1" x14ac:dyDescent="0.3">
      <c r="P2332" s="4" t="s">
        <v>98</v>
      </c>
      <c r="Q2332" s="4">
        <v>2023</v>
      </c>
      <c r="R2332" s="4" t="s">
        <v>12</v>
      </c>
      <c r="S2332" s="4" t="s">
        <v>92</v>
      </c>
      <c r="T2332" s="4" t="s">
        <v>93</v>
      </c>
      <c r="U2332" s="4" t="s">
        <v>94</v>
      </c>
      <c r="V2332" s="4" t="s">
        <v>95</v>
      </c>
      <c r="W2332" s="4" t="s">
        <v>96</v>
      </c>
      <c r="X2332" s="4" t="s">
        <v>99</v>
      </c>
      <c r="Y2332" s="4">
        <v>295</v>
      </c>
      <c r="Z2332" s="4">
        <v>421.85</v>
      </c>
    </row>
    <row r="2333" spans="16:26" ht="18" customHeight="1" x14ac:dyDescent="0.3">
      <c r="P2333" s="4" t="s">
        <v>91</v>
      </c>
      <c r="Q2333" s="4">
        <v>2023</v>
      </c>
      <c r="R2333" s="4" t="s">
        <v>12</v>
      </c>
      <c r="S2333" s="4" t="s">
        <v>92</v>
      </c>
      <c r="T2333" s="4" t="s">
        <v>93</v>
      </c>
      <c r="U2333" s="4" t="s">
        <v>94</v>
      </c>
      <c r="V2333" s="4" t="s">
        <v>95</v>
      </c>
      <c r="W2333" s="4" t="s">
        <v>96</v>
      </c>
      <c r="X2333" s="4" t="s">
        <v>99</v>
      </c>
      <c r="Y2333" s="4">
        <v>323</v>
      </c>
      <c r="Z2333" s="4">
        <v>461.89</v>
      </c>
    </row>
    <row r="2334" spans="16:26" ht="18" customHeight="1" x14ac:dyDescent="0.3">
      <c r="P2334" s="4" t="s">
        <v>101</v>
      </c>
      <c r="Q2334" s="4">
        <v>2023</v>
      </c>
      <c r="R2334" s="4" t="s">
        <v>12</v>
      </c>
      <c r="S2334" s="4" t="s">
        <v>92</v>
      </c>
      <c r="T2334" s="4" t="s">
        <v>93</v>
      </c>
      <c r="U2334" s="4" t="s">
        <v>94</v>
      </c>
      <c r="V2334" s="4" t="s">
        <v>95</v>
      </c>
      <c r="W2334" s="4" t="s">
        <v>96</v>
      </c>
      <c r="X2334" s="4" t="s">
        <v>99</v>
      </c>
      <c r="Y2334" s="4">
        <v>758</v>
      </c>
      <c r="Z2334" s="4">
        <v>1083.94</v>
      </c>
    </row>
    <row r="2335" spans="16:26" ht="18" customHeight="1" x14ac:dyDescent="0.3">
      <c r="P2335" s="4" t="s">
        <v>102</v>
      </c>
      <c r="Q2335" s="4">
        <v>2023</v>
      </c>
      <c r="R2335" s="4" t="s">
        <v>42</v>
      </c>
      <c r="S2335" s="4" t="s">
        <v>92</v>
      </c>
      <c r="T2335" s="4" t="s">
        <v>93</v>
      </c>
      <c r="U2335" s="4" t="s">
        <v>94</v>
      </c>
      <c r="V2335" s="4" t="s">
        <v>95</v>
      </c>
      <c r="W2335" s="4" t="s">
        <v>96</v>
      </c>
      <c r="X2335" s="4" t="s">
        <v>99</v>
      </c>
      <c r="Y2335" s="4">
        <v>128</v>
      </c>
      <c r="Z2335" s="4">
        <v>195.84</v>
      </c>
    </row>
    <row r="2336" spans="16:26" ht="18" customHeight="1" x14ac:dyDescent="0.3">
      <c r="P2336" s="4" t="s">
        <v>91</v>
      </c>
      <c r="Q2336" s="4">
        <v>2023</v>
      </c>
      <c r="R2336" s="4" t="s">
        <v>42</v>
      </c>
      <c r="S2336" s="4" t="s">
        <v>92</v>
      </c>
      <c r="T2336" s="4" t="s">
        <v>93</v>
      </c>
      <c r="U2336" s="4" t="s">
        <v>94</v>
      </c>
      <c r="V2336" s="4" t="s">
        <v>95</v>
      </c>
      <c r="W2336" s="4" t="s">
        <v>96</v>
      </c>
      <c r="X2336" s="4" t="s">
        <v>99</v>
      </c>
      <c r="Y2336" s="4">
        <v>302</v>
      </c>
      <c r="Z2336" s="4">
        <v>431.86</v>
      </c>
    </row>
    <row r="2337" spans="16:26" ht="18" customHeight="1" x14ac:dyDescent="0.3">
      <c r="P2337" s="4" t="s">
        <v>91</v>
      </c>
      <c r="Q2337" s="4">
        <v>2023</v>
      </c>
      <c r="R2337" s="4" t="s">
        <v>42</v>
      </c>
      <c r="S2337" s="4" t="s">
        <v>92</v>
      </c>
      <c r="T2337" s="4" t="s">
        <v>93</v>
      </c>
      <c r="U2337" s="4" t="s">
        <v>94</v>
      </c>
      <c r="V2337" s="4" t="s">
        <v>95</v>
      </c>
      <c r="W2337" s="4" t="s">
        <v>96</v>
      </c>
      <c r="X2337" s="4" t="s">
        <v>99</v>
      </c>
      <c r="Y2337" s="4">
        <v>130</v>
      </c>
      <c r="Z2337" s="4">
        <v>185.9</v>
      </c>
    </row>
    <row r="2338" spans="16:26" ht="18" customHeight="1" x14ac:dyDescent="0.3">
      <c r="P2338" s="4" t="s">
        <v>91</v>
      </c>
      <c r="Q2338" s="4">
        <v>2023</v>
      </c>
      <c r="R2338" s="4" t="s">
        <v>42</v>
      </c>
      <c r="S2338" s="4" t="s">
        <v>92</v>
      </c>
      <c r="T2338" s="4" t="s">
        <v>93</v>
      </c>
      <c r="U2338" s="4" t="s">
        <v>94</v>
      </c>
      <c r="V2338" s="4" t="s">
        <v>95</v>
      </c>
      <c r="W2338" s="4" t="s">
        <v>96</v>
      </c>
      <c r="X2338" s="4" t="s">
        <v>99</v>
      </c>
      <c r="Y2338" s="4">
        <v>346</v>
      </c>
      <c r="Z2338" s="4">
        <v>494.78</v>
      </c>
    </row>
    <row r="2339" spans="16:26" ht="18" customHeight="1" x14ac:dyDescent="0.3">
      <c r="P2339" s="4" t="s">
        <v>98</v>
      </c>
      <c r="Q2339" s="4">
        <v>2023</v>
      </c>
      <c r="R2339" s="4" t="s">
        <v>42</v>
      </c>
      <c r="S2339" s="4" t="s">
        <v>92</v>
      </c>
      <c r="T2339" s="4" t="s">
        <v>93</v>
      </c>
      <c r="U2339" s="4" t="s">
        <v>94</v>
      </c>
      <c r="V2339" s="4" t="s">
        <v>95</v>
      </c>
      <c r="W2339" s="4" t="s">
        <v>96</v>
      </c>
      <c r="X2339" s="4" t="s">
        <v>99</v>
      </c>
      <c r="Y2339" s="4">
        <v>372</v>
      </c>
      <c r="Z2339" s="4">
        <v>531.96</v>
      </c>
    </row>
    <row r="2340" spans="16:26" ht="18" customHeight="1" x14ac:dyDescent="0.3">
      <c r="P2340" s="4" t="s">
        <v>100</v>
      </c>
      <c r="Q2340" s="4">
        <v>2023</v>
      </c>
      <c r="R2340" s="4" t="s">
        <v>42</v>
      </c>
      <c r="S2340" s="4" t="s">
        <v>92</v>
      </c>
      <c r="T2340" s="4" t="s">
        <v>93</v>
      </c>
      <c r="U2340" s="4" t="s">
        <v>94</v>
      </c>
      <c r="V2340" s="4" t="s">
        <v>95</v>
      </c>
      <c r="W2340" s="4" t="s">
        <v>96</v>
      </c>
      <c r="X2340" s="4" t="s">
        <v>99</v>
      </c>
      <c r="Y2340" s="4">
        <v>740</v>
      </c>
      <c r="Z2340" s="4">
        <v>1058.2</v>
      </c>
    </row>
    <row r="2341" spans="16:26" ht="18" customHeight="1" x14ac:dyDescent="0.3">
      <c r="P2341" s="4" t="s">
        <v>100</v>
      </c>
      <c r="Q2341" s="4">
        <v>2023</v>
      </c>
      <c r="R2341" s="4" t="s">
        <v>42</v>
      </c>
      <c r="S2341" s="4" t="s">
        <v>92</v>
      </c>
      <c r="T2341" s="4" t="s">
        <v>93</v>
      </c>
      <c r="U2341" s="4" t="s">
        <v>94</v>
      </c>
      <c r="V2341" s="4" t="s">
        <v>95</v>
      </c>
      <c r="W2341" s="4" t="s">
        <v>96</v>
      </c>
      <c r="X2341" s="4" t="s">
        <v>99</v>
      </c>
      <c r="Y2341" s="4">
        <v>129</v>
      </c>
      <c r="Z2341" s="4">
        <v>184.47</v>
      </c>
    </row>
    <row r="2342" spans="16:26" ht="18" customHeight="1" x14ac:dyDescent="0.3">
      <c r="P2342" s="4" t="s">
        <v>98</v>
      </c>
      <c r="Q2342" s="4">
        <v>2023</v>
      </c>
      <c r="R2342" s="4" t="s">
        <v>42</v>
      </c>
      <c r="S2342" s="4" t="s">
        <v>92</v>
      </c>
      <c r="T2342" s="4" t="s">
        <v>93</v>
      </c>
      <c r="U2342" s="4" t="s">
        <v>94</v>
      </c>
      <c r="V2342" s="4" t="s">
        <v>95</v>
      </c>
      <c r="W2342" s="4" t="s">
        <v>96</v>
      </c>
      <c r="X2342" s="4" t="s">
        <v>99</v>
      </c>
      <c r="Y2342" s="4">
        <v>746</v>
      </c>
      <c r="Z2342" s="4">
        <v>526.24</v>
      </c>
    </row>
    <row r="2343" spans="16:26" ht="18" customHeight="1" x14ac:dyDescent="0.3">
      <c r="P2343" s="4" t="s">
        <v>98</v>
      </c>
      <c r="Q2343" s="4">
        <v>2023</v>
      </c>
      <c r="R2343" s="4" t="s">
        <v>42</v>
      </c>
      <c r="S2343" s="4" t="s">
        <v>92</v>
      </c>
      <c r="T2343" s="4" t="s">
        <v>93</v>
      </c>
      <c r="U2343" s="4" t="s">
        <v>94</v>
      </c>
      <c r="V2343" s="4" t="s">
        <v>95</v>
      </c>
      <c r="W2343" s="4" t="s">
        <v>96</v>
      </c>
      <c r="X2343" s="4" t="s">
        <v>99</v>
      </c>
      <c r="Y2343" s="4">
        <v>780</v>
      </c>
      <c r="Z2343" s="4">
        <v>526.24</v>
      </c>
    </row>
    <row r="2344" spans="16:26" ht="18" customHeight="1" x14ac:dyDescent="0.3">
      <c r="P2344" s="4" t="s">
        <v>91</v>
      </c>
      <c r="Q2344" s="4">
        <v>2023</v>
      </c>
      <c r="R2344" s="4" t="s">
        <v>42</v>
      </c>
      <c r="S2344" s="4" t="s">
        <v>92</v>
      </c>
      <c r="T2344" s="4" t="s">
        <v>93</v>
      </c>
      <c r="U2344" s="4" t="s">
        <v>94</v>
      </c>
      <c r="V2344" s="4" t="s">
        <v>95</v>
      </c>
      <c r="W2344" s="4" t="s">
        <v>96</v>
      </c>
      <c r="X2344" s="4" t="s">
        <v>99</v>
      </c>
      <c r="Y2344" s="4">
        <v>127</v>
      </c>
      <c r="Z2344" s="4">
        <v>181.61</v>
      </c>
    </row>
    <row r="2345" spans="16:26" ht="18" customHeight="1" x14ac:dyDescent="0.3">
      <c r="P2345" s="4" t="s">
        <v>98</v>
      </c>
      <c r="Q2345" s="4">
        <v>2023</v>
      </c>
      <c r="R2345" s="4" t="s">
        <v>42</v>
      </c>
      <c r="S2345" s="4" t="s">
        <v>92</v>
      </c>
      <c r="T2345" s="4" t="s">
        <v>93</v>
      </c>
      <c r="U2345" s="4" t="s">
        <v>94</v>
      </c>
      <c r="V2345" s="4" t="s">
        <v>95</v>
      </c>
      <c r="W2345" s="4" t="s">
        <v>96</v>
      </c>
      <c r="X2345" s="4" t="s">
        <v>99</v>
      </c>
      <c r="Y2345" s="4">
        <v>301</v>
      </c>
      <c r="Z2345" s="4">
        <v>430.43</v>
      </c>
    </row>
    <row r="2346" spans="16:26" ht="18" customHeight="1" x14ac:dyDescent="0.3">
      <c r="P2346" s="4" t="s">
        <v>91</v>
      </c>
      <c r="Q2346" s="4">
        <v>2023</v>
      </c>
      <c r="R2346" s="4" t="s">
        <v>42</v>
      </c>
      <c r="S2346" s="4" t="s">
        <v>92</v>
      </c>
      <c r="T2346" s="4" t="s">
        <v>93</v>
      </c>
      <c r="U2346" s="4" t="s">
        <v>94</v>
      </c>
      <c r="V2346" s="4" t="s">
        <v>95</v>
      </c>
      <c r="W2346" s="4" t="s">
        <v>96</v>
      </c>
      <c r="X2346" s="4" t="s">
        <v>99</v>
      </c>
      <c r="Y2346" s="4">
        <v>349</v>
      </c>
      <c r="Z2346" s="4">
        <v>499.07</v>
      </c>
    </row>
    <row r="2347" spans="16:26" ht="18" customHeight="1" x14ac:dyDescent="0.3">
      <c r="P2347" s="4" t="s">
        <v>102</v>
      </c>
      <c r="Q2347" s="4">
        <v>2023</v>
      </c>
      <c r="R2347" s="4" t="s">
        <v>42</v>
      </c>
      <c r="S2347" s="4" t="s">
        <v>92</v>
      </c>
      <c r="T2347" s="4" t="s">
        <v>93</v>
      </c>
      <c r="U2347" s="4" t="s">
        <v>94</v>
      </c>
      <c r="V2347" s="4" t="s">
        <v>95</v>
      </c>
      <c r="W2347" s="4" t="s">
        <v>96</v>
      </c>
      <c r="X2347" s="4" t="s">
        <v>99</v>
      </c>
      <c r="Y2347" s="4">
        <v>749</v>
      </c>
      <c r="Z2347" s="4">
        <v>1071.07</v>
      </c>
    </row>
    <row r="2348" spans="16:26" ht="18" customHeight="1" x14ac:dyDescent="0.3">
      <c r="P2348" s="4" t="s">
        <v>100</v>
      </c>
      <c r="Q2348" s="4">
        <v>2023</v>
      </c>
      <c r="R2348" s="4" t="s">
        <v>43</v>
      </c>
      <c r="S2348" s="4" t="s">
        <v>92</v>
      </c>
      <c r="T2348" s="4" t="s">
        <v>93</v>
      </c>
      <c r="U2348" s="4" t="s">
        <v>94</v>
      </c>
      <c r="V2348" s="4" t="s">
        <v>95</v>
      </c>
      <c r="W2348" s="4" t="s">
        <v>96</v>
      </c>
      <c r="X2348" s="4" t="s">
        <v>99</v>
      </c>
      <c r="Y2348" s="4">
        <v>134</v>
      </c>
      <c r="Z2348" s="4">
        <v>191.62</v>
      </c>
    </row>
    <row r="2349" spans="16:26" ht="18" customHeight="1" x14ac:dyDescent="0.3">
      <c r="P2349" s="4" t="s">
        <v>98</v>
      </c>
      <c r="Q2349" s="4">
        <v>2023</v>
      </c>
      <c r="R2349" s="4" t="s">
        <v>43</v>
      </c>
      <c r="S2349" s="4" t="s">
        <v>92</v>
      </c>
      <c r="T2349" s="4" t="s">
        <v>93</v>
      </c>
      <c r="U2349" s="4" t="s">
        <v>94</v>
      </c>
      <c r="V2349" s="4" t="s">
        <v>95</v>
      </c>
      <c r="W2349" s="4" t="s">
        <v>96</v>
      </c>
      <c r="X2349" s="4" t="s">
        <v>99</v>
      </c>
      <c r="Y2349" s="4">
        <v>308</v>
      </c>
      <c r="Z2349" s="4">
        <v>440.44</v>
      </c>
    </row>
    <row r="2350" spans="16:26" ht="18" customHeight="1" x14ac:dyDescent="0.3">
      <c r="P2350" s="4" t="s">
        <v>91</v>
      </c>
      <c r="Q2350" s="4">
        <v>2023</v>
      </c>
      <c r="R2350" s="4" t="s">
        <v>43</v>
      </c>
      <c r="S2350" s="4" t="s">
        <v>92</v>
      </c>
      <c r="T2350" s="4" t="s">
        <v>93</v>
      </c>
      <c r="U2350" s="4" t="s">
        <v>94</v>
      </c>
      <c r="V2350" s="4" t="s">
        <v>95</v>
      </c>
      <c r="W2350" s="4" t="s">
        <v>96</v>
      </c>
      <c r="X2350" s="4" t="s">
        <v>99</v>
      </c>
      <c r="Y2350" s="4">
        <v>350</v>
      </c>
      <c r="Z2350" s="4">
        <v>500.5</v>
      </c>
    </row>
    <row r="2351" spans="16:26" ht="18" customHeight="1" x14ac:dyDescent="0.3">
      <c r="P2351" s="4" t="s">
        <v>91</v>
      </c>
      <c r="Q2351" s="4">
        <v>2023</v>
      </c>
      <c r="R2351" s="4" t="s">
        <v>43</v>
      </c>
      <c r="S2351" s="4" t="s">
        <v>92</v>
      </c>
      <c r="T2351" s="4" t="s">
        <v>93</v>
      </c>
      <c r="U2351" s="4" t="s">
        <v>94</v>
      </c>
      <c r="V2351" s="4" t="s">
        <v>95</v>
      </c>
      <c r="W2351" s="4" t="s">
        <v>96</v>
      </c>
      <c r="X2351" s="4" t="s">
        <v>99</v>
      </c>
      <c r="Y2351" s="4">
        <v>136</v>
      </c>
      <c r="Z2351" s="4">
        <v>194.48</v>
      </c>
    </row>
    <row r="2352" spans="16:26" ht="18" customHeight="1" x14ac:dyDescent="0.3">
      <c r="P2352" s="4" t="s">
        <v>102</v>
      </c>
      <c r="Q2352" s="4">
        <v>2023</v>
      </c>
      <c r="R2352" s="4" t="s">
        <v>43</v>
      </c>
      <c r="S2352" s="4" t="s">
        <v>92</v>
      </c>
      <c r="T2352" s="4" t="s">
        <v>93</v>
      </c>
      <c r="U2352" s="4" t="s">
        <v>94</v>
      </c>
      <c r="V2352" s="4" t="s">
        <v>95</v>
      </c>
      <c r="W2352" s="4" t="s">
        <v>96</v>
      </c>
      <c r="X2352" s="4" t="s">
        <v>99</v>
      </c>
      <c r="Y2352" s="4">
        <v>304</v>
      </c>
      <c r="Z2352" s="4">
        <v>434.72</v>
      </c>
    </row>
    <row r="2353" spans="16:26" ht="18" customHeight="1" x14ac:dyDescent="0.3">
      <c r="P2353" s="4" t="s">
        <v>91</v>
      </c>
      <c r="Q2353" s="4">
        <v>2023</v>
      </c>
      <c r="R2353" s="4" t="s">
        <v>43</v>
      </c>
      <c r="S2353" s="4" t="s">
        <v>92</v>
      </c>
      <c r="T2353" s="4" t="s">
        <v>93</v>
      </c>
      <c r="U2353" s="4" t="s">
        <v>94</v>
      </c>
      <c r="V2353" s="4" t="s">
        <v>95</v>
      </c>
      <c r="W2353" s="4" t="s">
        <v>96</v>
      </c>
      <c r="X2353" s="4" t="s">
        <v>99</v>
      </c>
      <c r="Y2353" s="4">
        <v>352</v>
      </c>
      <c r="Z2353" s="4">
        <v>503.36</v>
      </c>
    </row>
    <row r="2354" spans="16:26" ht="18" customHeight="1" x14ac:dyDescent="0.3">
      <c r="P2354" s="4" t="s">
        <v>91</v>
      </c>
      <c r="Q2354" s="4">
        <v>2023</v>
      </c>
      <c r="R2354" s="4" t="s">
        <v>43</v>
      </c>
      <c r="S2354" s="4" t="s">
        <v>92</v>
      </c>
      <c r="T2354" s="4" t="s">
        <v>93</v>
      </c>
      <c r="U2354" s="4" t="s">
        <v>94</v>
      </c>
      <c r="V2354" s="4" t="s">
        <v>95</v>
      </c>
      <c r="W2354" s="4" t="s">
        <v>96</v>
      </c>
      <c r="X2354" s="4" t="s">
        <v>99</v>
      </c>
      <c r="Y2354" s="4">
        <v>132</v>
      </c>
      <c r="Z2354" s="4">
        <v>188.76</v>
      </c>
    </row>
    <row r="2355" spans="16:26" ht="18" customHeight="1" x14ac:dyDescent="0.3">
      <c r="P2355" s="4" t="s">
        <v>98</v>
      </c>
      <c r="Q2355" s="4">
        <v>2023</v>
      </c>
      <c r="R2355" s="4" t="s">
        <v>43</v>
      </c>
      <c r="S2355" s="4" t="s">
        <v>92</v>
      </c>
      <c r="T2355" s="4" t="s">
        <v>93</v>
      </c>
      <c r="U2355" s="4" t="s">
        <v>94</v>
      </c>
      <c r="V2355" s="4" t="s">
        <v>95</v>
      </c>
      <c r="W2355" s="4" t="s">
        <v>96</v>
      </c>
      <c r="X2355" s="4" t="s">
        <v>99</v>
      </c>
      <c r="Y2355" s="4">
        <v>706</v>
      </c>
      <c r="Z2355" s="4">
        <v>1009.5799999999999</v>
      </c>
    </row>
    <row r="2356" spans="16:26" ht="18" customHeight="1" x14ac:dyDescent="0.3">
      <c r="P2356" s="4" t="s">
        <v>91</v>
      </c>
      <c r="Q2356" s="4">
        <v>2023</v>
      </c>
      <c r="R2356" s="4" t="s">
        <v>43</v>
      </c>
      <c r="S2356" s="4" t="s">
        <v>92</v>
      </c>
      <c r="T2356" s="4" t="s">
        <v>93</v>
      </c>
      <c r="U2356" s="4" t="s">
        <v>94</v>
      </c>
      <c r="V2356" s="4" t="s">
        <v>95</v>
      </c>
      <c r="W2356" s="4" t="s">
        <v>96</v>
      </c>
      <c r="X2356" s="4" t="s">
        <v>99</v>
      </c>
      <c r="Y2356" s="4">
        <v>739</v>
      </c>
      <c r="Z2356" s="4">
        <v>1056.77</v>
      </c>
    </row>
    <row r="2357" spans="16:26" ht="18" customHeight="1" x14ac:dyDescent="0.3">
      <c r="P2357" s="4" t="s">
        <v>91</v>
      </c>
      <c r="Q2357" s="4">
        <v>2023</v>
      </c>
      <c r="R2357" s="4" t="s">
        <v>43</v>
      </c>
      <c r="S2357" s="4" t="s">
        <v>92</v>
      </c>
      <c r="T2357" s="4" t="s">
        <v>93</v>
      </c>
      <c r="U2357" s="4" t="s">
        <v>94</v>
      </c>
      <c r="V2357" s="4" t="s">
        <v>95</v>
      </c>
      <c r="W2357" s="4" t="s">
        <v>96</v>
      </c>
      <c r="X2357" s="4" t="s">
        <v>99</v>
      </c>
      <c r="Y2357" s="4">
        <v>135</v>
      </c>
      <c r="Z2357" s="4">
        <v>193.05</v>
      </c>
    </row>
    <row r="2358" spans="16:26" ht="18" customHeight="1" x14ac:dyDescent="0.3">
      <c r="P2358" s="4" t="s">
        <v>91</v>
      </c>
      <c r="Q2358" s="4">
        <v>2023</v>
      </c>
      <c r="R2358" s="4" t="s">
        <v>43</v>
      </c>
      <c r="S2358" s="4" t="s">
        <v>92</v>
      </c>
      <c r="T2358" s="4" t="s">
        <v>93</v>
      </c>
      <c r="U2358" s="4" t="s">
        <v>94</v>
      </c>
      <c r="V2358" s="4" t="s">
        <v>95</v>
      </c>
      <c r="W2358" s="4" t="s">
        <v>96</v>
      </c>
      <c r="X2358" s="4" t="s">
        <v>99</v>
      </c>
      <c r="Y2358" s="4">
        <v>779</v>
      </c>
      <c r="Z2358" s="4">
        <v>526.24</v>
      </c>
    </row>
    <row r="2359" spans="16:26" ht="18" customHeight="1" x14ac:dyDescent="0.3">
      <c r="P2359" s="4" t="s">
        <v>91</v>
      </c>
      <c r="Q2359" s="4">
        <v>2023</v>
      </c>
      <c r="R2359" s="4" t="s">
        <v>43</v>
      </c>
      <c r="S2359" s="4" t="s">
        <v>92</v>
      </c>
      <c r="T2359" s="4" t="s">
        <v>93</v>
      </c>
      <c r="U2359" s="4" t="s">
        <v>94</v>
      </c>
      <c r="V2359" s="4" t="s">
        <v>95</v>
      </c>
      <c r="W2359" s="4" t="s">
        <v>96</v>
      </c>
      <c r="X2359" s="4" t="s">
        <v>99</v>
      </c>
      <c r="Y2359" s="4">
        <v>133</v>
      </c>
      <c r="Z2359" s="4">
        <v>190.19</v>
      </c>
    </row>
    <row r="2360" spans="16:26" ht="18" customHeight="1" x14ac:dyDescent="0.3">
      <c r="P2360" s="4" t="s">
        <v>100</v>
      </c>
      <c r="Q2360" s="4">
        <v>2023</v>
      </c>
      <c r="R2360" s="4" t="s">
        <v>43</v>
      </c>
      <c r="S2360" s="4" t="s">
        <v>92</v>
      </c>
      <c r="T2360" s="4" t="s">
        <v>93</v>
      </c>
      <c r="U2360" s="4" t="s">
        <v>94</v>
      </c>
      <c r="V2360" s="4" t="s">
        <v>95</v>
      </c>
      <c r="W2360" s="4" t="s">
        <v>96</v>
      </c>
      <c r="X2360" s="4" t="s">
        <v>99</v>
      </c>
      <c r="Y2360" s="4">
        <v>307</v>
      </c>
      <c r="Z2360" s="4">
        <v>439.01</v>
      </c>
    </row>
    <row r="2361" spans="16:26" ht="18" customHeight="1" x14ac:dyDescent="0.3">
      <c r="P2361" s="4" t="s">
        <v>91</v>
      </c>
      <c r="Q2361" s="4">
        <v>2023</v>
      </c>
      <c r="R2361" s="4" t="s">
        <v>43</v>
      </c>
      <c r="S2361" s="4" t="s">
        <v>92</v>
      </c>
      <c r="T2361" s="4" t="s">
        <v>93</v>
      </c>
      <c r="U2361" s="4" t="s">
        <v>94</v>
      </c>
      <c r="V2361" s="4" t="s">
        <v>95</v>
      </c>
      <c r="W2361" s="4" t="s">
        <v>96</v>
      </c>
      <c r="X2361" s="4" t="s">
        <v>99</v>
      </c>
      <c r="Y2361" s="4">
        <v>355</v>
      </c>
      <c r="Z2361" s="4">
        <v>507.65</v>
      </c>
    </row>
    <row r="2362" spans="16:26" ht="18" customHeight="1" x14ac:dyDescent="0.3">
      <c r="P2362" s="4" t="s">
        <v>91</v>
      </c>
      <c r="Q2362" s="4">
        <v>2023</v>
      </c>
      <c r="R2362" s="4" t="s">
        <v>43</v>
      </c>
      <c r="S2362" s="4" t="s">
        <v>92</v>
      </c>
      <c r="T2362" s="4" t="s">
        <v>93</v>
      </c>
      <c r="U2362" s="4" t="s">
        <v>94</v>
      </c>
      <c r="V2362" s="4" t="s">
        <v>95</v>
      </c>
      <c r="W2362" s="4" t="s">
        <v>96</v>
      </c>
      <c r="X2362" s="4" t="s">
        <v>99</v>
      </c>
      <c r="Y2362" s="4">
        <v>131</v>
      </c>
      <c r="Z2362" s="4">
        <v>187.32999999999998</v>
      </c>
    </row>
    <row r="2363" spans="16:26" ht="18" customHeight="1" x14ac:dyDescent="0.3">
      <c r="P2363" s="4" t="s">
        <v>98</v>
      </c>
      <c r="Q2363" s="4">
        <v>2023</v>
      </c>
      <c r="R2363" s="4" t="s">
        <v>43</v>
      </c>
      <c r="S2363" s="4" t="s">
        <v>92</v>
      </c>
      <c r="T2363" s="4" t="s">
        <v>93</v>
      </c>
      <c r="U2363" s="4" t="s">
        <v>94</v>
      </c>
      <c r="V2363" s="4" t="s">
        <v>95</v>
      </c>
      <c r="W2363" s="4" t="s">
        <v>96</v>
      </c>
      <c r="X2363" s="4" t="s">
        <v>99</v>
      </c>
      <c r="Y2363" s="4">
        <v>305</v>
      </c>
      <c r="Z2363" s="4">
        <v>436.15</v>
      </c>
    </row>
    <row r="2364" spans="16:26" ht="18" customHeight="1" x14ac:dyDescent="0.3">
      <c r="P2364" s="4" t="s">
        <v>100</v>
      </c>
      <c r="Q2364" s="4">
        <v>2023</v>
      </c>
      <c r="R2364" s="4" t="s">
        <v>43</v>
      </c>
      <c r="S2364" s="4" t="s">
        <v>92</v>
      </c>
      <c r="T2364" s="4" t="s">
        <v>93</v>
      </c>
      <c r="U2364" s="4" t="s">
        <v>94</v>
      </c>
      <c r="V2364" s="4" t="s">
        <v>95</v>
      </c>
      <c r="W2364" s="4" t="s">
        <v>96</v>
      </c>
      <c r="X2364" s="4" t="s">
        <v>99</v>
      </c>
      <c r="Y2364" s="4">
        <v>748</v>
      </c>
      <c r="Z2364" s="4">
        <v>1069.6399999999999</v>
      </c>
    </row>
    <row r="2365" spans="16:26" ht="18" customHeight="1" x14ac:dyDescent="0.3">
      <c r="P2365" s="4" t="s">
        <v>91</v>
      </c>
      <c r="Q2365" s="4">
        <v>2023</v>
      </c>
      <c r="R2365" s="4" t="s">
        <v>37</v>
      </c>
      <c r="S2365" s="4" t="s">
        <v>92</v>
      </c>
      <c r="T2365" s="4" t="s">
        <v>93</v>
      </c>
      <c r="U2365" s="4" t="s">
        <v>94</v>
      </c>
      <c r="V2365" s="4" t="s">
        <v>95</v>
      </c>
      <c r="W2365" s="4" t="s">
        <v>96</v>
      </c>
      <c r="X2365" s="4" t="s">
        <v>99</v>
      </c>
      <c r="Y2365" s="4">
        <v>350</v>
      </c>
      <c r="Z2365" s="4">
        <v>535.5</v>
      </c>
    </row>
    <row r="2366" spans="16:26" ht="18" customHeight="1" x14ac:dyDescent="0.3">
      <c r="P2366" s="4" t="s">
        <v>91</v>
      </c>
      <c r="Q2366" s="4">
        <v>2023</v>
      </c>
      <c r="R2366" s="4" t="s">
        <v>37</v>
      </c>
      <c r="S2366" s="4" t="s">
        <v>92</v>
      </c>
      <c r="T2366" s="4" t="s">
        <v>93</v>
      </c>
      <c r="U2366" s="4" t="s">
        <v>94</v>
      </c>
      <c r="V2366" s="4" t="s">
        <v>95</v>
      </c>
      <c r="W2366" s="4" t="s">
        <v>96</v>
      </c>
      <c r="X2366" s="4" t="s">
        <v>99</v>
      </c>
      <c r="Y2366" s="4">
        <v>320</v>
      </c>
      <c r="Z2366" s="4">
        <v>457.6</v>
      </c>
    </row>
    <row r="2367" spans="16:26" ht="18" customHeight="1" x14ac:dyDescent="0.3">
      <c r="P2367" s="4" t="s">
        <v>100</v>
      </c>
      <c r="Q2367" s="4">
        <v>2023</v>
      </c>
      <c r="R2367" s="4" t="s">
        <v>37</v>
      </c>
      <c r="S2367" s="4" t="s">
        <v>92</v>
      </c>
      <c r="T2367" s="4" t="s">
        <v>93</v>
      </c>
      <c r="U2367" s="4" t="s">
        <v>94</v>
      </c>
      <c r="V2367" s="4" t="s">
        <v>95</v>
      </c>
      <c r="W2367" s="4" t="s">
        <v>96</v>
      </c>
      <c r="X2367" s="4" t="s">
        <v>99</v>
      </c>
      <c r="Y2367" s="4">
        <v>346</v>
      </c>
      <c r="Z2367" s="4">
        <v>494.78</v>
      </c>
    </row>
    <row r="2368" spans="16:26" ht="18" customHeight="1" x14ac:dyDescent="0.3">
      <c r="P2368" s="4" t="s">
        <v>101</v>
      </c>
      <c r="Q2368" s="4">
        <v>2023</v>
      </c>
      <c r="R2368" s="4" t="s">
        <v>37</v>
      </c>
      <c r="S2368" s="4" t="s">
        <v>92</v>
      </c>
      <c r="T2368" s="4" t="s">
        <v>93</v>
      </c>
      <c r="U2368" s="4" t="s">
        <v>94</v>
      </c>
      <c r="V2368" s="4" t="s">
        <v>95</v>
      </c>
      <c r="W2368" s="4" t="s">
        <v>96</v>
      </c>
      <c r="X2368" s="4" t="s">
        <v>99</v>
      </c>
      <c r="Y2368" s="4">
        <v>322</v>
      </c>
      <c r="Z2368" s="4">
        <v>460.46000000000004</v>
      </c>
    </row>
    <row r="2369" spans="16:26" ht="18" customHeight="1" x14ac:dyDescent="0.3">
      <c r="P2369" s="4" t="s">
        <v>91</v>
      </c>
      <c r="Q2369" s="4">
        <v>2023</v>
      </c>
      <c r="R2369" s="4" t="s">
        <v>37</v>
      </c>
      <c r="S2369" s="4" t="s">
        <v>92</v>
      </c>
      <c r="T2369" s="4" t="s">
        <v>93</v>
      </c>
      <c r="U2369" s="4" t="s">
        <v>94</v>
      </c>
      <c r="V2369" s="4" t="s">
        <v>95</v>
      </c>
      <c r="W2369" s="4" t="s">
        <v>96</v>
      </c>
      <c r="X2369" s="4" t="s">
        <v>99</v>
      </c>
      <c r="Y2369" s="4">
        <v>658</v>
      </c>
      <c r="Z2369" s="4">
        <v>940.94</v>
      </c>
    </row>
    <row r="2370" spans="16:26" ht="18" customHeight="1" x14ac:dyDescent="0.3">
      <c r="P2370" s="4" t="s">
        <v>100</v>
      </c>
      <c r="Q2370" s="4">
        <v>2023</v>
      </c>
      <c r="R2370" s="4" t="s">
        <v>37</v>
      </c>
      <c r="S2370" s="4" t="s">
        <v>92</v>
      </c>
      <c r="T2370" s="4" t="s">
        <v>93</v>
      </c>
      <c r="U2370" s="4" t="s">
        <v>94</v>
      </c>
      <c r="V2370" s="4" t="s">
        <v>95</v>
      </c>
      <c r="W2370" s="4" t="s">
        <v>96</v>
      </c>
      <c r="X2370" s="4" t="s">
        <v>99</v>
      </c>
      <c r="Y2370" s="4">
        <v>745</v>
      </c>
      <c r="Z2370" s="4">
        <v>1065.3499999999999</v>
      </c>
    </row>
    <row r="2371" spans="16:26" ht="18" customHeight="1" x14ac:dyDescent="0.3">
      <c r="P2371" s="4" t="s">
        <v>100</v>
      </c>
      <c r="Q2371" s="4">
        <v>2023</v>
      </c>
      <c r="R2371" s="4" t="s">
        <v>37</v>
      </c>
      <c r="S2371" s="4" t="s">
        <v>92</v>
      </c>
      <c r="T2371" s="4" t="s">
        <v>93</v>
      </c>
      <c r="U2371" s="4" t="s">
        <v>94</v>
      </c>
      <c r="V2371" s="4" t="s">
        <v>95</v>
      </c>
      <c r="W2371" s="4" t="s">
        <v>96</v>
      </c>
      <c r="X2371" s="4" t="s">
        <v>99</v>
      </c>
      <c r="Y2371" s="4">
        <v>345</v>
      </c>
      <c r="Z2371" s="4">
        <v>493.35</v>
      </c>
    </row>
    <row r="2372" spans="16:26" ht="18" customHeight="1" x14ac:dyDescent="0.3">
      <c r="P2372" s="4" t="s">
        <v>91</v>
      </c>
      <c r="Q2372" s="4">
        <v>2023</v>
      </c>
      <c r="R2372" s="4" t="s">
        <v>37</v>
      </c>
      <c r="S2372" s="4" t="s">
        <v>92</v>
      </c>
      <c r="T2372" s="4" t="s">
        <v>93</v>
      </c>
      <c r="U2372" s="4" t="s">
        <v>94</v>
      </c>
      <c r="V2372" s="4" t="s">
        <v>95</v>
      </c>
      <c r="W2372" s="4" t="s">
        <v>96</v>
      </c>
      <c r="X2372" s="4" t="s">
        <v>99</v>
      </c>
      <c r="Y2372" s="4">
        <v>784</v>
      </c>
      <c r="Z2372" s="4">
        <v>526.24</v>
      </c>
    </row>
    <row r="2373" spans="16:26" ht="18" customHeight="1" x14ac:dyDescent="0.3">
      <c r="P2373" s="4" t="s">
        <v>101</v>
      </c>
      <c r="Q2373" s="4">
        <v>2023</v>
      </c>
      <c r="R2373" s="4" t="s">
        <v>37</v>
      </c>
      <c r="S2373" s="4" t="s">
        <v>92</v>
      </c>
      <c r="T2373" s="4" t="s">
        <v>93</v>
      </c>
      <c r="U2373" s="4" t="s">
        <v>94</v>
      </c>
      <c r="V2373" s="4" t="s">
        <v>95</v>
      </c>
      <c r="W2373" s="4" t="s">
        <v>96</v>
      </c>
      <c r="X2373" s="4" t="s">
        <v>99</v>
      </c>
      <c r="Y2373" s="4">
        <v>349</v>
      </c>
      <c r="Z2373" s="4">
        <v>499.07</v>
      </c>
    </row>
    <row r="2374" spans="16:26" ht="18" customHeight="1" x14ac:dyDescent="0.3">
      <c r="P2374" s="4" t="s">
        <v>100</v>
      </c>
      <c r="Q2374" s="4">
        <v>2023</v>
      </c>
      <c r="R2374" s="4" t="s">
        <v>37</v>
      </c>
      <c r="S2374" s="4" t="s">
        <v>92</v>
      </c>
      <c r="T2374" s="4" t="s">
        <v>93</v>
      </c>
      <c r="U2374" s="4" t="s">
        <v>94</v>
      </c>
      <c r="V2374" s="4" t="s">
        <v>95</v>
      </c>
      <c r="W2374" s="4" t="s">
        <v>96</v>
      </c>
      <c r="X2374" s="4" t="s">
        <v>99</v>
      </c>
      <c r="Y2374" s="4">
        <v>319</v>
      </c>
      <c r="Z2374" s="4">
        <v>456.16999999999996</v>
      </c>
    </row>
    <row r="2375" spans="16:26" ht="18" customHeight="1" x14ac:dyDescent="0.3">
      <c r="P2375" s="4" t="s">
        <v>91</v>
      </c>
      <c r="Q2375" s="4">
        <v>2023</v>
      </c>
      <c r="R2375" s="4" t="s">
        <v>37</v>
      </c>
      <c r="S2375" s="4" t="s">
        <v>92</v>
      </c>
      <c r="T2375" s="4" t="s">
        <v>93</v>
      </c>
      <c r="U2375" s="4" t="s">
        <v>94</v>
      </c>
      <c r="V2375" s="4" t="s">
        <v>95</v>
      </c>
      <c r="W2375" s="4" t="s">
        <v>96</v>
      </c>
      <c r="X2375" s="4" t="s">
        <v>99</v>
      </c>
      <c r="Y2375" s="4">
        <v>347</v>
      </c>
      <c r="Z2375" s="4">
        <v>496.21000000000004</v>
      </c>
    </row>
    <row r="2376" spans="16:26" ht="18" customHeight="1" x14ac:dyDescent="0.3">
      <c r="P2376" s="4" t="s">
        <v>91</v>
      </c>
      <c r="Q2376" s="4">
        <v>2023</v>
      </c>
      <c r="R2376" s="4" t="s">
        <v>37</v>
      </c>
      <c r="S2376" s="4" t="s">
        <v>92</v>
      </c>
      <c r="T2376" s="4" t="s">
        <v>93</v>
      </c>
      <c r="U2376" s="4" t="s">
        <v>94</v>
      </c>
      <c r="V2376" s="4" t="s">
        <v>95</v>
      </c>
      <c r="W2376" s="4" t="s">
        <v>96</v>
      </c>
      <c r="X2376" s="4" t="s">
        <v>99</v>
      </c>
      <c r="Y2376" s="4">
        <v>753</v>
      </c>
      <c r="Z2376" s="4">
        <v>1076.79</v>
      </c>
    </row>
    <row r="2377" spans="16:26" ht="18" customHeight="1" x14ac:dyDescent="0.3">
      <c r="P2377" s="4" t="s">
        <v>91</v>
      </c>
      <c r="Q2377" s="4">
        <v>2023</v>
      </c>
      <c r="R2377" s="4" t="s">
        <v>38</v>
      </c>
      <c r="S2377" s="4" t="s">
        <v>92</v>
      </c>
      <c r="T2377" s="4" t="s">
        <v>93</v>
      </c>
      <c r="U2377" s="4" t="s">
        <v>94</v>
      </c>
      <c r="V2377" s="4" t="s">
        <v>95</v>
      </c>
      <c r="W2377" s="4" t="s">
        <v>96</v>
      </c>
      <c r="X2377" s="4" t="s">
        <v>99</v>
      </c>
      <c r="Y2377" s="4">
        <v>326</v>
      </c>
      <c r="Z2377" s="4">
        <v>466.18</v>
      </c>
    </row>
    <row r="2378" spans="16:26" ht="18" customHeight="1" x14ac:dyDescent="0.3">
      <c r="P2378" s="4" t="s">
        <v>98</v>
      </c>
      <c r="Q2378" s="4">
        <v>2023</v>
      </c>
      <c r="R2378" s="4" t="s">
        <v>38</v>
      </c>
      <c r="S2378" s="4" t="s">
        <v>92</v>
      </c>
      <c r="T2378" s="4" t="s">
        <v>93</v>
      </c>
      <c r="U2378" s="4" t="s">
        <v>94</v>
      </c>
      <c r="V2378" s="4" t="s">
        <v>95</v>
      </c>
      <c r="W2378" s="4" t="s">
        <v>96</v>
      </c>
      <c r="X2378" s="4" t="s">
        <v>99</v>
      </c>
      <c r="Y2378" s="4">
        <v>352</v>
      </c>
      <c r="Z2378" s="4">
        <v>503.36</v>
      </c>
    </row>
    <row r="2379" spans="16:26" ht="18" customHeight="1" x14ac:dyDescent="0.3">
      <c r="P2379" s="4" t="s">
        <v>91</v>
      </c>
      <c r="Q2379" s="4">
        <v>2023</v>
      </c>
      <c r="R2379" s="4" t="s">
        <v>38</v>
      </c>
      <c r="S2379" s="4" t="s">
        <v>92</v>
      </c>
      <c r="T2379" s="4" t="s">
        <v>93</v>
      </c>
      <c r="U2379" s="4" t="s">
        <v>94</v>
      </c>
      <c r="V2379" s="4" t="s">
        <v>95</v>
      </c>
      <c r="W2379" s="4" t="s">
        <v>96</v>
      </c>
      <c r="X2379" s="4" t="s">
        <v>99</v>
      </c>
      <c r="Y2379" s="4">
        <v>328</v>
      </c>
      <c r="Z2379" s="4">
        <v>469.03999999999996</v>
      </c>
    </row>
    <row r="2380" spans="16:26" ht="18" customHeight="1" x14ac:dyDescent="0.3">
      <c r="P2380" s="4" t="s">
        <v>98</v>
      </c>
      <c r="Q2380" s="4">
        <v>2023</v>
      </c>
      <c r="R2380" s="4" t="s">
        <v>38</v>
      </c>
      <c r="S2380" s="4" t="s">
        <v>92</v>
      </c>
      <c r="T2380" s="4" t="s">
        <v>93</v>
      </c>
      <c r="U2380" s="4" t="s">
        <v>94</v>
      </c>
      <c r="V2380" s="4" t="s">
        <v>95</v>
      </c>
      <c r="W2380" s="4" t="s">
        <v>96</v>
      </c>
      <c r="X2380" s="4" t="s">
        <v>99</v>
      </c>
      <c r="Y2380" s="4">
        <v>657</v>
      </c>
      <c r="Z2380" s="4">
        <v>939.51</v>
      </c>
    </row>
    <row r="2381" spans="16:26" ht="18" customHeight="1" x14ac:dyDescent="0.3">
      <c r="P2381" s="4" t="s">
        <v>91</v>
      </c>
      <c r="Q2381" s="4">
        <v>2023</v>
      </c>
      <c r="R2381" s="4" t="s">
        <v>38</v>
      </c>
      <c r="S2381" s="4" t="s">
        <v>92</v>
      </c>
      <c r="T2381" s="4" t="s">
        <v>93</v>
      </c>
      <c r="U2381" s="4" t="s">
        <v>94</v>
      </c>
      <c r="V2381" s="4" t="s">
        <v>95</v>
      </c>
      <c r="W2381" s="4" t="s">
        <v>96</v>
      </c>
      <c r="X2381" s="4" t="s">
        <v>99</v>
      </c>
      <c r="Y2381" s="4">
        <v>744</v>
      </c>
      <c r="Z2381" s="4">
        <v>1063.92</v>
      </c>
    </row>
    <row r="2382" spans="16:26" ht="18" customHeight="1" x14ac:dyDescent="0.3">
      <c r="P2382" s="4" t="s">
        <v>91</v>
      </c>
      <c r="Q2382" s="4">
        <v>2023</v>
      </c>
      <c r="R2382" s="4" t="s">
        <v>38</v>
      </c>
      <c r="S2382" s="4" t="s">
        <v>92</v>
      </c>
      <c r="T2382" s="4" t="s">
        <v>93</v>
      </c>
      <c r="U2382" s="4" t="s">
        <v>94</v>
      </c>
      <c r="V2382" s="4" t="s">
        <v>95</v>
      </c>
      <c r="W2382" s="4" t="s">
        <v>96</v>
      </c>
      <c r="X2382" s="4" t="s">
        <v>99</v>
      </c>
      <c r="Y2382" s="4">
        <v>351</v>
      </c>
      <c r="Z2382" s="4">
        <v>501.93</v>
      </c>
    </row>
    <row r="2383" spans="16:26" ht="18" customHeight="1" x14ac:dyDescent="0.3">
      <c r="P2383" s="4" t="s">
        <v>98</v>
      </c>
      <c r="Q2383" s="4">
        <v>2023</v>
      </c>
      <c r="R2383" s="4" t="s">
        <v>38</v>
      </c>
      <c r="S2383" s="4" t="s">
        <v>92</v>
      </c>
      <c r="T2383" s="4" t="s">
        <v>93</v>
      </c>
      <c r="U2383" s="4" t="s">
        <v>94</v>
      </c>
      <c r="V2383" s="4" t="s">
        <v>95</v>
      </c>
      <c r="W2383" s="4" t="s">
        <v>96</v>
      </c>
      <c r="X2383" s="4" t="s">
        <v>99</v>
      </c>
      <c r="Y2383" s="4">
        <v>783</v>
      </c>
      <c r="Z2383" s="4">
        <v>526.24</v>
      </c>
    </row>
    <row r="2384" spans="16:26" ht="18" customHeight="1" x14ac:dyDescent="0.3">
      <c r="P2384" s="4" t="s">
        <v>91</v>
      </c>
      <c r="Q2384" s="4">
        <v>2023</v>
      </c>
      <c r="R2384" s="4" t="s">
        <v>38</v>
      </c>
      <c r="S2384" s="4" t="s">
        <v>92</v>
      </c>
      <c r="T2384" s="4" t="s">
        <v>93</v>
      </c>
      <c r="U2384" s="4" t="s">
        <v>94</v>
      </c>
      <c r="V2384" s="4" t="s">
        <v>95</v>
      </c>
      <c r="W2384" s="4" t="s">
        <v>96</v>
      </c>
      <c r="X2384" s="4" t="s">
        <v>99</v>
      </c>
      <c r="Y2384" s="4">
        <v>355</v>
      </c>
      <c r="Z2384" s="4">
        <v>507.65</v>
      </c>
    </row>
    <row r="2385" spans="16:26" ht="18" customHeight="1" x14ac:dyDescent="0.3">
      <c r="P2385" s="4" t="s">
        <v>98</v>
      </c>
      <c r="Q2385" s="4">
        <v>2023</v>
      </c>
      <c r="R2385" s="4" t="s">
        <v>38</v>
      </c>
      <c r="S2385" s="4" t="s">
        <v>92</v>
      </c>
      <c r="T2385" s="4" t="s">
        <v>93</v>
      </c>
      <c r="U2385" s="4" t="s">
        <v>94</v>
      </c>
      <c r="V2385" s="4" t="s">
        <v>95</v>
      </c>
      <c r="W2385" s="4" t="s">
        <v>96</v>
      </c>
      <c r="X2385" s="4" t="s">
        <v>99</v>
      </c>
      <c r="Y2385" s="4">
        <v>325</v>
      </c>
      <c r="Z2385" s="4">
        <v>464.75</v>
      </c>
    </row>
    <row r="2386" spans="16:26" ht="18" customHeight="1" x14ac:dyDescent="0.3">
      <c r="P2386" s="4" t="s">
        <v>91</v>
      </c>
      <c r="Q2386" s="4">
        <v>2023</v>
      </c>
      <c r="R2386" s="4" t="s">
        <v>38</v>
      </c>
      <c r="S2386" s="4" t="s">
        <v>92</v>
      </c>
      <c r="T2386" s="4" t="s">
        <v>93</v>
      </c>
      <c r="U2386" s="4" t="s">
        <v>94</v>
      </c>
      <c r="V2386" s="4" t="s">
        <v>95</v>
      </c>
      <c r="W2386" s="4" t="s">
        <v>96</v>
      </c>
      <c r="X2386" s="4" t="s">
        <v>99</v>
      </c>
      <c r="Y2386" s="4">
        <v>353</v>
      </c>
      <c r="Z2386" s="4">
        <v>504.78999999999996</v>
      </c>
    </row>
    <row r="2387" spans="16:26" ht="18" customHeight="1" x14ac:dyDescent="0.3">
      <c r="P2387" s="4" t="s">
        <v>98</v>
      </c>
      <c r="Q2387" s="4">
        <v>2023</v>
      </c>
      <c r="R2387" s="4" t="s">
        <v>41</v>
      </c>
      <c r="S2387" s="4" t="s">
        <v>92</v>
      </c>
      <c r="T2387" s="4" t="s">
        <v>93</v>
      </c>
      <c r="U2387" s="4" t="s">
        <v>94</v>
      </c>
      <c r="V2387" s="4" t="s">
        <v>95</v>
      </c>
      <c r="W2387" s="4" t="s">
        <v>96</v>
      </c>
      <c r="X2387" s="4" t="s">
        <v>99</v>
      </c>
      <c r="Y2387" s="4">
        <v>368</v>
      </c>
      <c r="Z2387" s="4">
        <v>563.04</v>
      </c>
    </row>
    <row r="2388" spans="16:26" ht="18" customHeight="1" x14ac:dyDescent="0.3">
      <c r="P2388" s="4" t="s">
        <v>98</v>
      </c>
      <c r="Q2388" s="4">
        <v>2023</v>
      </c>
      <c r="R2388" s="4" t="s">
        <v>41</v>
      </c>
      <c r="S2388" s="4" t="s">
        <v>92</v>
      </c>
      <c r="T2388" s="4" t="s">
        <v>93</v>
      </c>
      <c r="U2388" s="4" t="s">
        <v>94</v>
      </c>
      <c r="V2388" s="4" t="s">
        <v>95</v>
      </c>
      <c r="W2388" s="4" t="s">
        <v>96</v>
      </c>
      <c r="X2388" s="4" t="s">
        <v>99</v>
      </c>
      <c r="Y2388" s="4">
        <v>344</v>
      </c>
      <c r="Z2388" s="4">
        <v>491.91999999999996</v>
      </c>
    </row>
    <row r="2389" spans="16:26" ht="18" customHeight="1" x14ac:dyDescent="0.3">
      <c r="P2389" s="4" t="s">
        <v>98</v>
      </c>
      <c r="Q2389" s="4">
        <v>2023</v>
      </c>
      <c r="R2389" s="4" t="s">
        <v>41</v>
      </c>
      <c r="S2389" s="4" t="s">
        <v>92</v>
      </c>
      <c r="T2389" s="4" t="s">
        <v>93</v>
      </c>
      <c r="U2389" s="4" t="s">
        <v>94</v>
      </c>
      <c r="V2389" s="4" t="s">
        <v>95</v>
      </c>
      <c r="W2389" s="4" t="s">
        <v>96</v>
      </c>
      <c r="X2389" s="4" t="s">
        <v>99</v>
      </c>
      <c r="Y2389" s="4">
        <v>370</v>
      </c>
      <c r="Z2389" s="4">
        <v>529.1</v>
      </c>
    </row>
    <row r="2390" spans="16:26" ht="18" customHeight="1" x14ac:dyDescent="0.3">
      <c r="P2390" s="4" t="s">
        <v>98</v>
      </c>
      <c r="Q2390" s="4">
        <v>2023</v>
      </c>
      <c r="R2390" s="4" t="s">
        <v>41</v>
      </c>
      <c r="S2390" s="4" t="s">
        <v>92</v>
      </c>
      <c r="T2390" s="4" t="s">
        <v>93</v>
      </c>
      <c r="U2390" s="4" t="s">
        <v>94</v>
      </c>
      <c r="V2390" s="4" t="s">
        <v>95</v>
      </c>
      <c r="W2390" s="4" t="s">
        <v>96</v>
      </c>
      <c r="X2390" s="4" t="s">
        <v>99</v>
      </c>
      <c r="Y2390" s="4">
        <v>340</v>
      </c>
      <c r="Z2390" s="4">
        <v>486.2</v>
      </c>
    </row>
    <row r="2391" spans="16:26" ht="18" customHeight="1" x14ac:dyDescent="0.3">
      <c r="P2391" s="4" t="s">
        <v>91</v>
      </c>
      <c r="Q2391" s="4">
        <v>2023</v>
      </c>
      <c r="R2391" s="4" t="s">
        <v>41</v>
      </c>
      <c r="S2391" s="4" t="s">
        <v>92</v>
      </c>
      <c r="T2391" s="4" t="s">
        <v>93</v>
      </c>
      <c r="U2391" s="4" t="s">
        <v>94</v>
      </c>
      <c r="V2391" s="4" t="s">
        <v>95</v>
      </c>
      <c r="W2391" s="4" t="s">
        <v>96</v>
      </c>
      <c r="X2391" s="4" t="s">
        <v>99</v>
      </c>
      <c r="Y2391" s="4">
        <v>741</v>
      </c>
      <c r="Z2391" s="4">
        <v>1059.6300000000001</v>
      </c>
    </row>
    <row r="2392" spans="16:26" ht="18" customHeight="1" x14ac:dyDescent="0.3">
      <c r="P2392" s="4" t="s">
        <v>91</v>
      </c>
      <c r="Q2392" s="4">
        <v>2023</v>
      </c>
      <c r="R2392" s="4" t="s">
        <v>41</v>
      </c>
      <c r="S2392" s="4" t="s">
        <v>92</v>
      </c>
      <c r="T2392" s="4" t="s">
        <v>93</v>
      </c>
      <c r="U2392" s="4" t="s">
        <v>94</v>
      </c>
      <c r="V2392" s="4" t="s">
        <v>95</v>
      </c>
      <c r="W2392" s="4" t="s">
        <v>96</v>
      </c>
      <c r="X2392" s="4" t="s">
        <v>99</v>
      </c>
      <c r="Y2392" s="4">
        <v>369</v>
      </c>
      <c r="Z2392" s="4">
        <v>527.66999999999996</v>
      </c>
    </row>
    <row r="2393" spans="16:26" ht="18" customHeight="1" x14ac:dyDescent="0.3">
      <c r="P2393" s="4" t="s">
        <v>98</v>
      </c>
      <c r="Q2393" s="4">
        <v>2023</v>
      </c>
      <c r="R2393" s="4" t="s">
        <v>41</v>
      </c>
      <c r="S2393" s="4" t="s">
        <v>92</v>
      </c>
      <c r="T2393" s="4" t="s">
        <v>93</v>
      </c>
      <c r="U2393" s="4" t="s">
        <v>94</v>
      </c>
      <c r="V2393" s="4" t="s">
        <v>95</v>
      </c>
      <c r="W2393" s="4" t="s">
        <v>96</v>
      </c>
      <c r="X2393" s="4" t="s">
        <v>99</v>
      </c>
      <c r="Y2393" s="4">
        <v>367</v>
      </c>
      <c r="Z2393" s="4">
        <v>524.80999999999995</v>
      </c>
    </row>
    <row r="2394" spans="16:26" ht="18" customHeight="1" x14ac:dyDescent="0.3">
      <c r="P2394" s="4" t="s">
        <v>98</v>
      </c>
      <c r="Q2394" s="4">
        <v>2023</v>
      </c>
      <c r="R2394" s="4" t="s">
        <v>41</v>
      </c>
      <c r="S2394" s="4" t="s">
        <v>92</v>
      </c>
      <c r="T2394" s="4" t="s">
        <v>93</v>
      </c>
      <c r="U2394" s="4" t="s">
        <v>94</v>
      </c>
      <c r="V2394" s="4" t="s">
        <v>95</v>
      </c>
      <c r="W2394" s="4" t="s">
        <v>96</v>
      </c>
      <c r="X2394" s="4" t="s">
        <v>99</v>
      </c>
      <c r="Y2394" s="4">
        <v>343</v>
      </c>
      <c r="Z2394" s="4">
        <v>490.49</v>
      </c>
    </row>
    <row r="2395" spans="16:26" ht="18" customHeight="1" x14ac:dyDescent="0.3">
      <c r="P2395" s="4" t="s">
        <v>98</v>
      </c>
      <c r="Q2395" s="4">
        <v>2023</v>
      </c>
      <c r="R2395" s="4" t="s">
        <v>41</v>
      </c>
      <c r="S2395" s="4" t="s">
        <v>92</v>
      </c>
      <c r="T2395" s="4" t="s">
        <v>93</v>
      </c>
      <c r="U2395" s="4" t="s">
        <v>94</v>
      </c>
      <c r="V2395" s="4" t="s">
        <v>95</v>
      </c>
      <c r="W2395" s="4" t="s">
        <v>96</v>
      </c>
      <c r="X2395" s="4" t="s">
        <v>99</v>
      </c>
      <c r="Y2395" s="4">
        <v>371</v>
      </c>
      <c r="Z2395" s="4">
        <v>530.53</v>
      </c>
    </row>
    <row r="2396" spans="16:26" ht="18" customHeight="1" x14ac:dyDescent="0.3">
      <c r="P2396" s="4" t="s">
        <v>98</v>
      </c>
      <c r="Q2396" s="4">
        <v>2023</v>
      </c>
      <c r="R2396" s="4" t="s">
        <v>41</v>
      </c>
      <c r="S2396" s="4" t="s">
        <v>92</v>
      </c>
      <c r="T2396" s="4" t="s">
        <v>93</v>
      </c>
      <c r="U2396" s="4" t="s">
        <v>94</v>
      </c>
      <c r="V2396" s="4" t="s">
        <v>95</v>
      </c>
      <c r="W2396" s="4" t="s">
        <v>96</v>
      </c>
      <c r="X2396" s="4" t="s">
        <v>99</v>
      </c>
      <c r="Y2396" s="4">
        <v>750</v>
      </c>
      <c r="Z2396" s="4">
        <v>1072.5</v>
      </c>
    </row>
    <row r="2397" spans="16:26" ht="18" customHeight="1" x14ac:dyDescent="0.3">
      <c r="P2397" s="4" t="s">
        <v>98</v>
      </c>
      <c r="Q2397" s="4">
        <v>2023</v>
      </c>
      <c r="R2397" s="4" t="s">
        <v>39</v>
      </c>
      <c r="S2397" s="4" t="s">
        <v>92</v>
      </c>
      <c r="T2397" s="4" t="s">
        <v>93</v>
      </c>
      <c r="U2397" s="4" t="s">
        <v>94</v>
      </c>
      <c r="V2397" s="4" t="s">
        <v>95</v>
      </c>
      <c r="W2397" s="4" t="s">
        <v>96</v>
      </c>
      <c r="X2397" s="4" t="s">
        <v>99</v>
      </c>
      <c r="Y2397" s="4">
        <v>356</v>
      </c>
      <c r="Z2397" s="4">
        <v>544.68000000000006</v>
      </c>
    </row>
    <row r="2398" spans="16:26" ht="18" customHeight="1" x14ac:dyDescent="0.3">
      <c r="P2398" s="4" t="s">
        <v>91</v>
      </c>
      <c r="Q2398" s="4">
        <v>2023</v>
      </c>
      <c r="R2398" s="4" t="s">
        <v>39</v>
      </c>
      <c r="S2398" s="4" t="s">
        <v>92</v>
      </c>
      <c r="T2398" s="4" t="s">
        <v>93</v>
      </c>
      <c r="U2398" s="4" t="s">
        <v>94</v>
      </c>
      <c r="V2398" s="4" t="s">
        <v>95</v>
      </c>
      <c r="W2398" s="4" t="s">
        <v>96</v>
      </c>
      <c r="X2398" s="4" t="s">
        <v>99</v>
      </c>
      <c r="Y2398" s="4">
        <v>332</v>
      </c>
      <c r="Z2398" s="4">
        <v>474.76</v>
      </c>
    </row>
    <row r="2399" spans="16:26" ht="18" customHeight="1" x14ac:dyDescent="0.3">
      <c r="P2399" s="4" t="s">
        <v>98</v>
      </c>
      <c r="Q2399" s="4">
        <v>2023</v>
      </c>
      <c r="R2399" s="4" t="s">
        <v>39</v>
      </c>
      <c r="S2399" s="4" t="s">
        <v>92</v>
      </c>
      <c r="T2399" s="4" t="s">
        <v>93</v>
      </c>
      <c r="U2399" s="4" t="s">
        <v>94</v>
      </c>
      <c r="V2399" s="4" t="s">
        <v>95</v>
      </c>
      <c r="W2399" s="4" t="s">
        <v>96</v>
      </c>
      <c r="X2399" s="4" t="s">
        <v>99</v>
      </c>
      <c r="Y2399" s="4">
        <v>358</v>
      </c>
      <c r="Z2399" s="4">
        <v>511.94</v>
      </c>
    </row>
    <row r="2400" spans="16:26" ht="18" customHeight="1" x14ac:dyDescent="0.3">
      <c r="P2400" s="4" t="s">
        <v>91</v>
      </c>
      <c r="Q2400" s="4">
        <v>2023</v>
      </c>
      <c r="R2400" s="4" t="s">
        <v>39</v>
      </c>
      <c r="S2400" s="4" t="s">
        <v>92</v>
      </c>
      <c r="T2400" s="4" t="s">
        <v>93</v>
      </c>
      <c r="U2400" s="4" t="s">
        <v>94</v>
      </c>
      <c r="V2400" s="4" t="s">
        <v>95</v>
      </c>
      <c r="W2400" s="4" t="s">
        <v>96</v>
      </c>
      <c r="X2400" s="4" t="s">
        <v>99</v>
      </c>
      <c r="Y2400" s="4">
        <v>656</v>
      </c>
      <c r="Z2400" s="4">
        <v>938.07999999999993</v>
      </c>
    </row>
    <row r="2401" spans="16:26" ht="18" customHeight="1" x14ac:dyDescent="0.3">
      <c r="P2401" s="4" t="s">
        <v>100</v>
      </c>
      <c r="Q2401" s="4">
        <v>2023</v>
      </c>
      <c r="R2401" s="4" t="s">
        <v>39</v>
      </c>
      <c r="S2401" s="4" t="s">
        <v>92</v>
      </c>
      <c r="T2401" s="4" t="s">
        <v>93</v>
      </c>
      <c r="U2401" s="4" t="s">
        <v>94</v>
      </c>
      <c r="V2401" s="4" t="s">
        <v>95</v>
      </c>
      <c r="W2401" s="4" t="s">
        <v>96</v>
      </c>
      <c r="X2401" s="4" t="s">
        <v>99</v>
      </c>
      <c r="Y2401" s="4">
        <v>743</v>
      </c>
      <c r="Z2401" s="4">
        <v>1062.49</v>
      </c>
    </row>
    <row r="2402" spans="16:26" ht="18" customHeight="1" x14ac:dyDescent="0.3">
      <c r="P2402" s="4" t="s">
        <v>100</v>
      </c>
      <c r="Q2402" s="4">
        <v>2023</v>
      </c>
      <c r="R2402" s="4" t="s">
        <v>39</v>
      </c>
      <c r="S2402" s="4" t="s">
        <v>92</v>
      </c>
      <c r="T2402" s="4" t="s">
        <v>93</v>
      </c>
      <c r="U2402" s="4" t="s">
        <v>94</v>
      </c>
      <c r="V2402" s="4" t="s">
        <v>95</v>
      </c>
      <c r="W2402" s="4" t="s">
        <v>96</v>
      </c>
      <c r="X2402" s="4" t="s">
        <v>99</v>
      </c>
      <c r="Y2402" s="4">
        <v>357</v>
      </c>
      <c r="Z2402" s="4">
        <v>510.51</v>
      </c>
    </row>
    <row r="2403" spans="16:26" ht="18" customHeight="1" x14ac:dyDescent="0.3">
      <c r="P2403" s="4" t="s">
        <v>91</v>
      </c>
      <c r="Q2403" s="4">
        <v>2023</v>
      </c>
      <c r="R2403" s="4" t="s">
        <v>39</v>
      </c>
      <c r="S2403" s="4" t="s">
        <v>92</v>
      </c>
      <c r="T2403" s="4" t="s">
        <v>93</v>
      </c>
      <c r="U2403" s="4" t="s">
        <v>94</v>
      </c>
      <c r="V2403" s="4" t="s">
        <v>95</v>
      </c>
      <c r="W2403" s="4" t="s">
        <v>96</v>
      </c>
      <c r="X2403" s="4" t="s">
        <v>99</v>
      </c>
      <c r="Y2403" s="4">
        <v>782</v>
      </c>
      <c r="Z2403" s="4">
        <v>526.24</v>
      </c>
    </row>
    <row r="2404" spans="16:26" ht="18" customHeight="1" x14ac:dyDescent="0.3">
      <c r="P2404" s="4" t="s">
        <v>98</v>
      </c>
      <c r="Q2404" s="4">
        <v>2023</v>
      </c>
      <c r="R2404" s="4" t="s">
        <v>39</v>
      </c>
      <c r="S2404" s="4" t="s">
        <v>92</v>
      </c>
      <c r="T2404" s="4" t="s">
        <v>93</v>
      </c>
      <c r="U2404" s="4" t="s">
        <v>94</v>
      </c>
      <c r="V2404" s="4" t="s">
        <v>95</v>
      </c>
      <c r="W2404" s="4" t="s">
        <v>96</v>
      </c>
      <c r="X2404" s="4" t="s">
        <v>99</v>
      </c>
      <c r="Y2404" s="4">
        <v>331</v>
      </c>
      <c r="Z2404" s="4">
        <v>473.33</v>
      </c>
    </row>
    <row r="2405" spans="16:26" ht="18" customHeight="1" x14ac:dyDescent="0.3">
      <c r="P2405" s="4" t="s">
        <v>91</v>
      </c>
      <c r="Q2405" s="4">
        <v>2023</v>
      </c>
      <c r="R2405" s="4" t="s">
        <v>39</v>
      </c>
      <c r="S2405" s="4" t="s">
        <v>92</v>
      </c>
      <c r="T2405" s="4" t="s">
        <v>93</v>
      </c>
      <c r="U2405" s="4" t="s">
        <v>94</v>
      </c>
      <c r="V2405" s="4" t="s">
        <v>95</v>
      </c>
      <c r="W2405" s="4" t="s">
        <v>96</v>
      </c>
      <c r="X2405" s="4" t="s">
        <v>99</v>
      </c>
      <c r="Y2405" s="4">
        <v>359</v>
      </c>
      <c r="Z2405" s="4">
        <v>513.37</v>
      </c>
    </row>
    <row r="2406" spans="16:26" ht="18" customHeight="1" x14ac:dyDescent="0.3">
      <c r="P2406" s="4" t="s">
        <v>98</v>
      </c>
      <c r="Q2406" s="4">
        <v>2023</v>
      </c>
      <c r="R2406" s="4" t="s">
        <v>39</v>
      </c>
      <c r="S2406" s="4" t="s">
        <v>92</v>
      </c>
      <c r="T2406" s="4" t="s">
        <v>93</v>
      </c>
      <c r="U2406" s="4" t="s">
        <v>94</v>
      </c>
      <c r="V2406" s="4" t="s">
        <v>95</v>
      </c>
      <c r="W2406" s="4" t="s">
        <v>96</v>
      </c>
      <c r="X2406" s="4" t="s">
        <v>99</v>
      </c>
      <c r="Y2406" s="4">
        <v>752</v>
      </c>
      <c r="Z2406" s="4">
        <v>1075.3600000000001</v>
      </c>
    </row>
    <row r="2407" spans="16:26" ht="18" customHeight="1" x14ac:dyDescent="0.3">
      <c r="P2407" s="4" t="s">
        <v>91</v>
      </c>
      <c r="Q2407" s="4">
        <v>2023</v>
      </c>
      <c r="R2407" s="4" t="s">
        <v>32</v>
      </c>
      <c r="S2407" s="4" t="s">
        <v>92</v>
      </c>
      <c r="T2407" s="4" t="s">
        <v>93</v>
      </c>
      <c r="U2407" s="4" t="s">
        <v>94</v>
      </c>
      <c r="V2407" s="4" t="s">
        <v>95</v>
      </c>
      <c r="W2407" s="4" t="s">
        <v>96</v>
      </c>
      <c r="X2407" s="4" t="s">
        <v>99</v>
      </c>
      <c r="Y2407" s="4">
        <v>326</v>
      </c>
      <c r="Z2407" s="4">
        <v>498.78</v>
      </c>
    </row>
    <row r="2408" spans="16:26" ht="18" customHeight="1" x14ac:dyDescent="0.3">
      <c r="P2408" s="4" t="s">
        <v>100</v>
      </c>
      <c r="Q2408" s="4">
        <v>2023</v>
      </c>
      <c r="R2408" s="4" t="s">
        <v>32</v>
      </c>
      <c r="S2408" s="4" t="s">
        <v>92</v>
      </c>
      <c r="T2408" s="4" t="s">
        <v>93</v>
      </c>
      <c r="U2408" s="4" t="s">
        <v>94</v>
      </c>
      <c r="V2408" s="4" t="s">
        <v>95</v>
      </c>
      <c r="W2408" s="4" t="s">
        <v>96</v>
      </c>
      <c r="X2408" s="4" t="s">
        <v>99</v>
      </c>
      <c r="Y2408" s="4">
        <v>328</v>
      </c>
      <c r="Z2408" s="4">
        <v>469.03999999999996</v>
      </c>
    </row>
    <row r="2409" spans="16:26" ht="18" customHeight="1" x14ac:dyDescent="0.3">
      <c r="P2409" s="4" t="s">
        <v>98</v>
      </c>
      <c r="Q2409" s="4">
        <v>2023</v>
      </c>
      <c r="R2409" s="4" t="s">
        <v>32</v>
      </c>
      <c r="S2409" s="4" t="s">
        <v>92</v>
      </c>
      <c r="T2409" s="4" t="s">
        <v>93</v>
      </c>
      <c r="U2409" s="4" t="s">
        <v>94</v>
      </c>
      <c r="V2409" s="4" t="s">
        <v>95</v>
      </c>
      <c r="W2409" s="4" t="s">
        <v>96</v>
      </c>
      <c r="X2409" s="4" t="s">
        <v>99</v>
      </c>
      <c r="Y2409" s="4">
        <v>298</v>
      </c>
      <c r="Z2409" s="4">
        <v>426.14</v>
      </c>
    </row>
    <row r="2410" spans="16:26" ht="18" customHeight="1" x14ac:dyDescent="0.3">
      <c r="P2410" s="4" t="s">
        <v>100</v>
      </c>
      <c r="Q2410" s="4">
        <v>2023</v>
      </c>
      <c r="R2410" s="4" t="s">
        <v>32</v>
      </c>
      <c r="S2410" s="4" t="s">
        <v>92</v>
      </c>
      <c r="T2410" s="4" t="s">
        <v>93</v>
      </c>
      <c r="U2410" s="4" t="s">
        <v>94</v>
      </c>
      <c r="V2410" s="4" t="s">
        <v>95</v>
      </c>
      <c r="W2410" s="4" t="s">
        <v>96</v>
      </c>
      <c r="X2410" s="4" t="s">
        <v>99</v>
      </c>
      <c r="Y2410" s="4">
        <v>662</v>
      </c>
      <c r="Z2410" s="4">
        <v>946.66</v>
      </c>
    </row>
    <row r="2411" spans="16:26" ht="18" customHeight="1" x14ac:dyDescent="0.3">
      <c r="P2411" s="4" t="s">
        <v>100</v>
      </c>
      <c r="Q2411" s="4">
        <v>2023</v>
      </c>
      <c r="R2411" s="4" t="s">
        <v>32</v>
      </c>
      <c r="S2411" s="4" t="s">
        <v>92</v>
      </c>
      <c r="T2411" s="4" t="s">
        <v>93</v>
      </c>
      <c r="U2411" s="4" t="s">
        <v>94</v>
      </c>
      <c r="V2411" s="4" t="s">
        <v>95</v>
      </c>
      <c r="W2411" s="4" t="s">
        <v>96</v>
      </c>
      <c r="X2411" s="4" t="s">
        <v>99</v>
      </c>
      <c r="Y2411" s="4">
        <v>748</v>
      </c>
      <c r="Z2411" s="4">
        <v>1069.6399999999999</v>
      </c>
    </row>
    <row r="2412" spans="16:26" ht="18" customHeight="1" x14ac:dyDescent="0.3">
      <c r="P2412" s="4" t="s">
        <v>100</v>
      </c>
      <c r="Q2412" s="4">
        <v>2023</v>
      </c>
      <c r="R2412" s="4" t="s">
        <v>32</v>
      </c>
      <c r="S2412" s="4" t="s">
        <v>92</v>
      </c>
      <c r="T2412" s="4" t="s">
        <v>93</v>
      </c>
      <c r="U2412" s="4" t="s">
        <v>94</v>
      </c>
      <c r="V2412" s="4" t="s">
        <v>95</v>
      </c>
      <c r="W2412" s="4" t="s">
        <v>96</v>
      </c>
      <c r="X2412" s="4" t="s">
        <v>99</v>
      </c>
      <c r="Y2412" s="4">
        <v>327</v>
      </c>
      <c r="Z2412" s="4">
        <v>467.61</v>
      </c>
    </row>
    <row r="2413" spans="16:26" ht="18" customHeight="1" x14ac:dyDescent="0.3">
      <c r="P2413" s="4" t="s">
        <v>100</v>
      </c>
      <c r="Q2413" s="4">
        <v>2023</v>
      </c>
      <c r="R2413" s="4" t="s">
        <v>32</v>
      </c>
      <c r="S2413" s="4" t="s">
        <v>92</v>
      </c>
      <c r="T2413" s="4" t="s">
        <v>93</v>
      </c>
      <c r="U2413" s="4" t="s">
        <v>94</v>
      </c>
      <c r="V2413" s="4" t="s">
        <v>95</v>
      </c>
      <c r="W2413" s="4" t="s">
        <v>96</v>
      </c>
      <c r="X2413" s="4" t="s">
        <v>99</v>
      </c>
      <c r="Y2413" s="4">
        <v>788</v>
      </c>
      <c r="Z2413" s="4">
        <v>526.24</v>
      </c>
    </row>
    <row r="2414" spans="16:26" ht="18" customHeight="1" x14ac:dyDescent="0.3">
      <c r="P2414" s="4" t="s">
        <v>98</v>
      </c>
      <c r="Q2414" s="4">
        <v>2023</v>
      </c>
      <c r="R2414" s="4" t="s">
        <v>32</v>
      </c>
      <c r="S2414" s="4" t="s">
        <v>92</v>
      </c>
      <c r="T2414" s="4" t="s">
        <v>93</v>
      </c>
      <c r="U2414" s="4" t="s">
        <v>94</v>
      </c>
      <c r="V2414" s="4" t="s">
        <v>95</v>
      </c>
      <c r="W2414" s="4" t="s">
        <v>96</v>
      </c>
      <c r="X2414" s="4" t="s">
        <v>99</v>
      </c>
      <c r="Y2414" s="4">
        <v>325</v>
      </c>
      <c r="Z2414" s="4">
        <v>464.75</v>
      </c>
    </row>
    <row r="2415" spans="16:26" ht="18" customHeight="1" x14ac:dyDescent="0.3">
      <c r="P2415" s="4" t="s">
        <v>100</v>
      </c>
      <c r="Q2415" s="4">
        <v>2023</v>
      </c>
      <c r="R2415" s="4" t="s">
        <v>32</v>
      </c>
      <c r="S2415" s="4" t="s">
        <v>92</v>
      </c>
      <c r="T2415" s="4" t="s">
        <v>93</v>
      </c>
      <c r="U2415" s="4" t="s">
        <v>94</v>
      </c>
      <c r="V2415" s="4" t="s">
        <v>95</v>
      </c>
      <c r="W2415" s="4" t="s">
        <v>96</v>
      </c>
      <c r="X2415" s="4" t="s">
        <v>99</v>
      </c>
      <c r="Y2415" s="4">
        <v>301</v>
      </c>
      <c r="Z2415" s="4">
        <v>430.43</v>
      </c>
    </row>
    <row r="2416" spans="16:26" ht="18" customHeight="1" x14ac:dyDescent="0.3">
      <c r="P2416" s="4" t="s">
        <v>91</v>
      </c>
      <c r="Q2416" s="4">
        <v>2023</v>
      </c>
      <c r="R2416" s="4" t="s">
        <v>32</v>
      </c>
      <c r="S2416" s="4" t="s">
        <v>92</v>
      </c>
      <c r="T2416" s="4" t="s">
        <v>93</v>
      </c>
      <c r="U2416" s="4" t="s">
        <v>94</v>
      </c>
      <c r="V2416" s="4" t="s">
        <v>95</v>
      </c>
      <c r="W2416" s="4" t="s">
        <v>96</v>
      </c>
      <c r="X2416" s="4" t="s">
        <v>99</v>
      </c>
      <c r="Y2416" s="4">
        <v>757</v>
      </c>
      <c r="Z2416" s="4">
        <v>1082.51</v>
      </c>
    </row>
    <row r="2417" spans="16:26" ht="18" customHeight="1" x14ac:dyDescent="0.3">
      <c r="P2417" s="4" t="s">
        <v>100</v>
      </c>
      <c r="Q2417" s="4">
        <v>2023</v>
      </c>
      <c r="R2417" s="4" t="s">
        <v>34</v>
      </c>
      <c r="S2417" s="4" t="s">
        <v>92</v>
      </c>
      <c r="T2417" s="4" t="s">
        <v>93</v>
      </c>
      <c r="U2417" s="4" t="s">
        <v>94</v>
      </c>
      <c r="V2417" s="4" t="s">
        <v>95</v>
      </c>
      <c r="W2417" s="4" t="s">
        <v>96</v>
      </c>
      <c r="X2417" s="4" t="s">
        <v>99</v>
      </c>
      <c r="Y2417" s="4">
        <v>332</v>
      </c>
      <c r="Z2417" s="4">
        <v>507.96000000000004</v>
      </c>
    </row>
    <row r="2418" spans="16:26" ht="18" customHeight="1" x14ac:dyDescent="0.3">
      <c r="P2418" s="4" t="s">
        <v>98</v>
      </c>
      <c r="Q2418" s="4">
        <v>2023</v>
      </c>
      <c r="R2418" s="4" t="s">
        <v>34</v>
      </c>
      <c r="S2418" s="4" t="s">
        <v>92</v>
      </c>
      <c r="T2418" s="4" t="s">
        <v>93</v>
      </c>
      <c r="U2418" s="4" t="s">
        <v>94</v>
      </c>
      <c r="V2418" s="4" t="s">
        <v>95</v>
      </c>
      <c r="W2418" s="4" t="s">
        <v>96</v>
      </c>
      <c r="X2418" s="4" t="s">
        <v>99</v>
      </c>
      <c r="Y2418" s="4">
        <v>302</v>
      </c>
      <c r="Z2418" s="4">
        <v>431.86</v>
      </c>
    </row>
    <row r="2419" spans="16:26" ht="18" customHeight="1" x14ac:dyDescent="0.3">
      <c r="P2419" s="4" t="s">
        <v>91</v>
      </c>
      <c r="Q2419" s="4">
        <v>2023</v>
      </c>
      <c r="R2419" s="4" t="s">
        <v>34</v>
      </c>
      <c r="S2419" s="4" t="s">
        <v>92</v>
      </c>
      <c r="T2419" s="4" t="s">
        <v>93</v>
      </c>
      <c r="U2419" s="4" t="s">
        <v>94</v>
      </c>
      <c r="V2419" s="4" t="s">
        <v>95</v>
      </c>
      <c r="W2419" s="4" t="s">
        <v>96</v>
      </c>
      <c r="X2419" s="4" t="s">
        <v>99</v>
      </c>
      <c r="Y2419" s="4">
        <v>334</v>
      </c>
      <c r="Z2419" s="4">
        <v>477.62</v>
      </c>
    </row>
    <row r="2420" spans="16:26" ht="18" customHeight="1" x14ac:dyDescent="0.3">
      <c r="P2420" s="4" t="s">
        <v>102</v>
      </c>
      <c r="Q2420" s="4">
        <v>2023</v>
      </c>
      <c r="R2420" s="4" t="s">
        <v>34</v>
      </c>
      <c r="S2420" s="4" t="s">
        <v>92</v>
      </c>
      <c r="T2420" s="4" t="s">
        <v>93</v>
      </c>
      <c r="U2420" s="4" t="s">
        <v>94</v>
      </c>
      <c r="V2420" s="4" t="s">
        <v>95</v>
      </c>
      <c r="W2420" s="4" t="s">
        <v>96</v>
      </c>
      <c r="X2420" s="4" t="s">
        <v>99</v>
      </c>
      <c r="Y2420" s="4">
        <v>304</v>
      </c>
      <c r="Z2420" s="4">
        <v>434.72</v>
      </c>
    </row>
    <row r="2421" spans="16:26" ht="18" customHeight="1" x14ac:dyDescent="0.3">
      <c r="P2421" s="4" t="s">
        <v>98</v>
      </c>
      <c r="Q2421" s="4">
        <v>2023</v>
      </c>
      <c r="R2421" s="4" t="s">
        <v>34</v>
      </c>
      <c r="S2421" s="4" t="s">
        <v>92</v>
      </c>
      <c r="T2421" s="4" t="s">
        <v>93</v>
      </c>
      <c r="U2421" s="4" t="s">
        <v>94</v>
      </c>
      <c r="V2421" s="4" t="s">
        <v>95</v>
      </c>
      <c r="W2421" s="4" t="s">
        <v>96</v>
      </c>
      <c r="X2421" s="4" t="s">
        <v>99</v>
      </c>
      <c r="Y2421" s="4">
        <v>661</v>
      </c>
      <c r="Z2421" s="4">
        <v>945.23</v>
      </c>
    </row>
    <row r="2422" spans="16:26" ht="18" customHeight="1" x14ac:dyDescent="0.3">
      <c r="P2422" s="4" t="s">
        <v>91</v>
      </c>
      <c r="Q2422" s="4">
        <v>2023</v>
      </c>
      <c r="R2422" s="4" t="s">
        <v>34</v>
      </c>
      <c r="S2422" s="4" t="s">
        <v>92</v>
      </c>
      <c r="T2422" s="4" t="s">
        <v>93</v>
      </c>
      <c r="U2422" s="4" t="s">
        <v>94</v>
      </c>
      <c r="V2422" s="4" t="s">
        <v>95</v>
      </c>
      <c r="W2422" s="4" t="s">
        <v>96</v>
      </c>
      <c r="X2422" s="4" t="s">
        <v>99</v>
      </c>
      <c r="Y2422" s="4">
        <v>747</v>
      </c>
      <c r="Z2422" s="4">
        <v>1068.21</v>
      </c>
    </row>
    <row r="2423" spans="16:26" ht="18" customHeight="1" x14ac:dyDescent="0.3">
      <c r="P2423" s="4" t="s">
        <v>91</v>
      </c>
      <c r="Q2423" s="4">
        <v>2023</v>
      </c>
      <c r="R2423" s="4" t="s">
        <v>34</v>
      </c>
      <c r="S2423" s="4" t="s">
        <v>92</v>
      </c>
      <c r="T2423" s="4" t="s">
        <v>93</v>
      </c>
      <c r="U2423" s="4" t="s">
        <v>94</v>
      </c>
      <c r="V2423" s="4" t="s">
        <v>95</v>
      </c>
      <c r="W2423" s="4" t="s">
        <v>96</v>
      </c>
      <c r="X2423" s="4" t="s">
        <v>99</v>
      </c>
      <c r="Y2423" s="4">
        <v>333</v>
      </c>
      <c r="Z2423" s="4">
        <v>476.19</v>
      </c>
    </row>
    <row r="2424" spans="16:26" ht="18" customHeight="1" x14ac:dyDescent="0.3">
      <c r="P2424" s="4" t="s">
        <v>98</v>
      </c>
      <c r="Q2424" s="4">
        <v>2023</v>
      </c>
      <c r="R2424" s="4" t="s">
        <v>34</v>
      </c>
      <c r="S2424" s="4" t="s">
        <v>92</v>
      </c>
      <c r="T2424" s="4" t="s">
        <v>93</v>
      </c>
      <c r="U2424" s="4" t="s">
        <v>94</v>
      </c>
      <c r="V2424" s="4" t="s">
        <v>95</v>
      </c>
      <c r="W2424" s="4" t="s">
        <v>96</v>
      </c>
      <c r="X2424" s="4" t="s">
        <v>99</v>
      </c>
      <c r="Y2424" s="4">
        <v>787</v>
      </c>
      <c r="Z2424" s="4">
        <v>526.24</v>
      </c>
    </row>
    <row r="2425" spans="16:26" ht="18" customHeight="1" x14ac:dyDescent="0.3">
      <c r="P2425" s="4" t="s">
        <v>102</v>
      </c>
      <c r="Q2425" s="4">
        <v>2023</v>
      </c>
      <c r="R2425" s="4" t="s">
        <v>34</v>
      </c>
      <c r="S2425" s="4" t="s">
        <v>92</v>
      </c>
      <c r="T2425" s="4" t="s">
        <v>93</v>
      </c>
      <c r="U2425" s="4" t="s">
        <v>94</v>
      </c>
      <c r="V2425" s="4" t="s">
        <v>95</v>
      </c>
      <c r="W2425" s="4" t="s">
        <v>96</v>
      </c>
      <c r="X2425" s="4" t="s">
        <v>99</v>
      </c>
      <c r="Y2425" s="4">
        <v>331</v>
      </c>
      <c r="Z2425" s="4">
        <v>473.33</v>
      </c>
    </row>
    <row r="2426" spans="16:26" ht="18" customHeight="1" x14ac:dyDescent="0.3">
      <c r="P2426" s="4" t="s">
        <v>91</v>
      </c>
      <c r="Q2426" s="4">
        <v>2023</v>
      </c>
      <c r="R2426" s="4" t="s">
        <v>34</v>
      </c>
      <c r="S2426" s="4" t="s">
        <v>92</v>
      </c>
      <c r="T2426" s="4" t="s">
        <v>93</v>
      </c>
      <c r="U2426" s="4" t="s">
        <v>94</v>
      </c>
      <c r="V2426" s="4" t="s">
        <v>95</v>
      </c>
      <c r="W2426" s="4" t="s">
        <v>96</v>
      </c>
      <c r="X2426" s="4" t="s">
        <v>99</v>
      </c>
      <c r="Y2426" s="4">
        <v>307</v>
      </c>
      <c r="Z2426" s="4">
        <v>439.01</v>
      </c>
    </row>
    <row r="2427" spans="16:26" ht="18" customHeight="1" x14ac:dyDescent="0.3">
      <c r="P2427" s="4" t="s">
        <v>98</v>
      </c>
      <c r="Q2427" s="4">
        <v>2023</v>
      </c>
      <c r="R2427" s="4" t="s">
        <v>34</v>
      </c>
      <c r="S2427" s="4" t="s">
        <v>92</v>
      </c>
      <c r="T2427" s="4" t="s">
        <v>93</v>
      </c>
      <c r="U2427" s="4" t="s">
        <v>94</v>
      </c>
      <c r="V2427" s="4" t="s">
        <v>95</v>
      </c>
      <c r="W2427" s="4" t="s">
        <v>96</v>
      </c>
      <c r="X2427" s="4" t="s">
        <v>99</v>
      </c>
      <c r="Y2427" s="4">
        <v>329</v>
      </c>
      <c r="Z2427" s="4">
        <v>470.47</v>
      </c>
    </row>
    <row r="2428" spans="16:26" ht="18" customHeight="1" x14ac:dyDescent="0.3">
      <c r="P2428" s="4" t="s">
        <v>100</v>
      </c>
      <c r="Q2428" s="4">
        <v>2023</v>
      </c>
      <c r="R2428" s="4" t="s">
        <v>34</v>
      </c>
      <c r="S2428" s="4" t="s">
        <v>92</v>
      </c>
      <c r="T2428" s="4" t="s">
        <v>93</v>
      </c>
      <c r="U2428" s="4" t="s">
        <v>94</v>
      </c>
      <c r="V2428" s="4" t="s">
        <v>95</v>
      </c>
      <c r="W2428" s="4" t="s">
        <v>96</v>
      </c>
      <c r="X2428" s="4" t="s">
        <v>99</v>
      </c>
      <c r="Y2428" s="4">
        <v>756</v>
      </c>
      <c r="Z2428" s="4">
        <v>1081.08</v>
      </c>
    </row>
    <row r="2429" spans="16:26" ht="18" customHeight="1" x14ac:dyDescent="0.3">
      <c r="P2429" s="4" t="s">
        <v>98</v>
      </c>
      <c r="Q2429" s="4">
        <v>2023</v>
      </c>
      <c r="R2429" s="4" t="s">
        <v>35</v>
      </c>
      <c r="S2429" s="4" t="s">
        <v>92</v>
      </c>
      <c r="T2429" s="4" t="s">
        <v>93</v>
      </c>
      <c r="U2429" s="4" t="s">
        <v>94</v>
      </c>
      <c r="V2429" s="4" t="s">
        <v>95</v>
      </c>
      <c r="W2429" s="4" t="s">
        <v>96</v>
      </c>
      <c r="X2429" s="4" t="s">
        <v>99</v>
      </c>
      <c r="Y2429" s="4">
        <v>338</v>
      </c>
      <c r="Z2429" s="4">
        <v>517.14</v>
      </c>
    </row>
    <row r="2430" spans="16:26" ht="18" customHeight="1" x14ac:dyDescent="0.3">
      <c r="P2430" s="4" t="s">
        <v>98</v>
      </c>
      <c r="Q2430" s="4">
        <v>2023</v>
      </c>
      <c r="R2430" s="4" t="s">
        <v>35</v>
      </c>
      <c r="S2430" s="4" t="s">
        <v>92</v>
      </c>
      <c r="T2430" s="4" t="s">
        <v>93</v>
      </c>
      <c r="U2430" s="4" t="s">
        <v>94</v>
      </c>
      <c r="V2430" s="4" t="s">
        <v>95</v>
      </c>
      <c r="W2430" s="4" t="s">
        <v>96</v>
      </c>
      <c r="X2430" s="4" t="s">
        <v>99</v>
      </c>
      <c r="Y2430" s="4">
        <v>308</v>
      </c>
      <c r="Z2430" s="4">
        <v>440.44</v>
      </c>
    </row>
    <row r="2431" spans="16:26" ht="18" customHeight="1" x14ac:dyDescent="0.3">
      <c r="P2431" s="4" t="s">
        <v>102</v>
      </c>
      <c r="Q2431" s="4">
        <v>2023</v>
      </c>
      <c r="R2431" s="4" t="s">
        <v>35</v>
      </c>
      <c r="S2431" s="4" t="s">
        <v>92</v>
      </c>
      <c r="T2431" s="4" t="s">
        <v>93</v>
      </c>
      <c r="U2431" s="4" t="s">
        <v>94</v>
      </c>
      <c r="V2431" s="4" t="s">
        <v>95</v>
      </c>
      <c r="W2431" s="4" t="s">
        <v>96</v>
      </c>
      <c r="X2431" s="4" t="s">
        <v>99</v>
      </c>
      <c r="Y2431" s="4">
        <v>310</v>
      </c>
      <c r="Z2431" s="4">
        <v>443.3</v>
      </c>
    </row>
    <row r="2432" spans="16:26" ht="18" customHeight="1" x14ac:dyDescent="0.3">
      <c r="P2432" s="4" t="s">
        <v>91</v>
      </c>
      <c r="Q2432" s="4">
        <v>2023</v>
      </c>
      <c r="R2432" s="4" t="s">
        <v>35</v>
      </c>
      <c r="S2432" s="4" t="s">
        <v>92</v>
      </c>
      <c r="T2432" s="4" t="s">
        <v>93</v>
      </c>
      <c r="U2432" s="4" t="s">
        <v>94</v>
      </c>
      <c r="V2432" s="4" t="s">
        <v>95</v>
      </c>
      <c r="W2432" s="4" t="s">
        <v>96</v>
      </c>
      <c r="X2432" s="4" t="s">
        <v>99</v>
      </c>
      <c r="Y2432" s="4">
        <v>660</v>
      </c>
      <c r="Z2432" s="4">
        <v>943.8</v>
      </c>
    </row>
    <row r="2433" spans="16:26" ht="18" customHeight="1" x14ac:dyDescent="0.3">
      <c r="P2433" s="4" t="s">
        <v>100</v>
      </c>
      <c r="Q2433" s="4">
        <v>2023</v>
      </c>
      <c r="R2433" s="4" t="s">
        <v>35</v>
      </c>
      <c r="S2433" s="4" t="s">
        <v>92</v>
      </c>
      <c r="T2433" s="4" t="s">
        <v>93</v>
      </c>
      <c r="U2433" s="4" t="s">
        <v>94</v>
      </c>
      <c r="V2433" s="4" t="s">
        <v>95</v>
      </c>
      <c r="W2433" s="4" t="s">
        <v>96</v>
      </c>
      <c r="X2433" s="4" t="s">
        <v>99</v>
      </c>
      <c r="Y2433" s="4">
        <v>746</v>
      </c>
      <c r="Z2433" s="4">
        <v>1066.78</v>
      </c>
    </row>
    <row r="2434" spans="16:26" ht="18" customHeight="1" x14ac:dyDescent="0.3">
      <c r="P2434" s="4" t="s">
        <v>100</v>
      </c>
      <c r="Q2434" s="4">
        <v>2023</v>
      </c>
      <c r="R2434" s="4" t="s">
        <v>35</v>
      </c>
      <c r="S2434" s="4" t="s">
        <v>92</v>
      </c>
      <c r="T2434" s="4" t="s">
        <v>93</v>
      </c>
      <c r="U2434" s="4" t="s">
        <v>94</v>
      </c>
      <c r="V2434" s="4" t="s">
        <v>95</v>
      </c>
      <c r="W2434" s="4" t="s">
        <v>96</v>
      </c>
      <c r="X2434" s="4" t="s">
        <v>99</v>
      </c>
      <c r="Y2434" s="4">
        <v>339</v>
      </c>
      <c r="Z2434" s="4">
        <v>484.77</v>
      </c>
    </row>
    <row r="2435" spans="16:26" ht="18" customHeight="1" x14ac:dyDescent="0.3">
      <c r="P2435" s="4" t="s">
        <v>91</v>
      </c>
      <c r="Q2435" s="4">
        <v>2023</v>
      </c>
      <c r="R2435" s="4" t="s">
        <v>35</v>
      </c>
      <c r="S2435" s="4" t="s">
        <v>92</v>
      </c>
      <c r="T2435" s="4" t="s">
        <v>93</v>
      </c>
      <c r="U2435" s="4" t="s">
        <v>94</v>
      </c>
      <c r="V2435" s="4" t="s">
        <v>95</v>
      </c>
      <c r="W2435" s="4" t="s">
        <v>96</v>
      </c>
      <c r="X2435" s="4" t="s">
        <v>99</v>
      </c>
      <c r="Y2435" s="4">
        <v>786</v>
      </c>
      <c r="Z2435" s="4">
        <v>526.24</v>
      </c>
    </row>
    <row r="2436" spans="16:26" ht="18" customHeight="1" x14ac:dyDescent="0.3">
      <c r="P2436" s="4" t="s">
        <v>102</v>
      </c>
      <c r="Q2436" s="4">
        <v>2023</v>
      </c>
      <c r="R2436" s="4" t="s">
        <v>35</v>
      </c>
      <c r="S2436" s="4" t="s">
        <v>92</v>
      </c>
      <c r="T2436" s="4" t="s">
        <v>93</v>
      </c>
      <c r="U2436" s="4" t="s">
        <v>94</v>
      </c>
      <c r="V2436" s="4" t="s">
        <v>95</v>
      </c>
      <c r="W2436" s="4" t="s">
        <v>96</v>
      </c>
      <c r="X2436" s="4" t="s">
        <v>99</v>
      </c>
      <c r="Y2436" s="4">
        <v>337</v>
      </c>
      <c r="Z2436" s="4">
        <v>481.90999999999997</v>
      </c>
    </row>
    <row r="2437" spans="16:26" ht="18" customHeight="1" x14ac:dyDescent="0.3">
      <c r="P2437" s="4" t="s">
        <v>98</v>
      </c>
      <c r="Q2437" s="4">
        <v>2023</v>
      </c>
      <c r="R2437" s="4" t="s">
        <v>35</v>
      </c>
      <c r="S2437" s="4" t="s">
        <v>92</v>
      </c>
      <c r="T2437" s="4" t="s">
        <v>93</v>
      </c>
      <c r="U2437" s="4" t="s">
        <v>94</v>
      </c>
      <c r="V2437" s="4" t="s">
        <v>95</v>
      </c>
      <c r="W2437" s="4" t="s">
        <v>96</v>
      </c>
      <c r="X2437" s="4" t="s">
        <v>99</v>
      </c>
      <c r="Y2437" s="4">
        <v>335</v>
      </c>
      <c r="Z2437" s="4">
        <v>479.05</v>
      </c>
    </row>
    <row r="2438" spans="16:26" ht="18" customHeight="1" x14ac:dyDescent="0.3">
      <c r="P2438" s="4" t="s">
        <v>98</v>
      </c>
      <c r="Q2438" s="4">
        <v>2023</v>
      </c>
      <c r="R2438" s="4" t="s">
        <v>35</v>
      </c>
      <c r="S2438" s="4" t="s">
        <v>92</v>
      </c>
      <c r="T2438" s="4" t="s">
        <v>93</v>
      </c>
      <c r="U2438" s="4" t="s">
        <v>94</v>
      </c>
      <c r="V2438" s="4" t="s">
        <v>95</v>
      </c>
      <c r="W2438" s="4" t="s">
        <v>96</v>
      </c>
      <c r="X2438" s="4" t="s">
        <v>99</v>
      </c>
      <c r="Y2438" s="4">
        <v>755</v>
      </c>
      <c r="Z2438" s="4">
        <v>1079.6500000000001</v>
      </c>
    </row>
    <row r="2439" spans="16:26" ht="18" customHeight="1" x14ac:dyDescent="0.3">
      <c r="P2439" s="4" t="s">
        <v>98</v>
      </c>
      <c r="Q2439" s="4">
        <v>2023</v>
      </c>
      <c r="R2439" s="4" t="s">
        <v>40</v>
      </c>
      <c r="S2439" s="4" t="s">
        <v>104</v>
      </c>
      <c r="T2439" s="4" t="s">
        <v>93</v>
      </c>
      <c r="U2439" s="4" t="s">
        <v>94</v>
      </c>
      <c r="V2439" s="4" t="s">
        <v>95</v>
      </c>
      <c r="W2439" s="4" t="s">
        <v>96</v>
      </c>
      <c r="X2439" s="4" t="s">
        <v>97</v>
      </c>
      <c r="Y2439" s="4">
        <v>212</v>
      </c>
      <c r="Z2439" s="4">
        <v>303.15999999999997</v>
      </c>
    </row>
    <row r="2440" spans="16:26" ht="18" customHeight="1" x14ac:dyDescent="0.3">
      <c r="P2440" s="4" t="s">
        <v>91</v>
      </c>
      <c r="Q2440" s="4">
        <v>2023</v>
      </c>
      <c r="R2440" s="4" t="s">
        <v>40</v>
      </c>
      <c r="S2440" s="4" t="s">
        <v>104</v>
      </c>
      <c r="T2440" s="4" t="s">
        <v>93</v>
      </c>
      <c r="U2440" s="4" t="s">
        <v>94</v>
      </c>
      <c r="V2440" s="4" t="s">
        <v>95</v>
      </c>
      <c r="W2440" s="4" t="s">
        <v>96</v>
      </c>
      <c r="X2440" s="4" t="s">
        <v>97</v>
      </c>
      <c r="Y2440" s="4">
        <v>182</v>
      </c>
      <c r="Z2440" s="4">
        <v>260.26</v>
      </c>
    </row>
    <row r="2441" spans="16:26" ht="18" customHeight="1" x14ac:dyDescent="0.3">
      <c r="P2441" s="4" t="s">
        <v>98</v>
      </c>
      <c r="Q2441" s="4">
        <v>2023</v>
      </c>
      <c r="R2441" s="4" t="s">
        <v>40</v>
      </c>
      <c r="S2441" s="4" t="s">
        <v>104</v>
      </c>
      <c r="T2441" s="4" t="s">
        <v>93</v>
      </c>
      <c r="U2441" s="4" t="s">
        <v>94</v>
      </c>
      <c r="V2441" s="4" t="s">
        <v>95</v>
      </c>
      <c r="W2441" s="4" t="s">
        <v>96</v>
      </c>
      <c r="X2441" s="4" t="s">
        <v>97</v>
      </c>
      <c r="Y2441" s="4">
        <v>184</v>
      </c>
      <c r="Z2441" s="4">
        <v>526.24</v>
      </c>
    </row>
    <row r="2442" spans="16:26" ht="18" customHeight="1" x14ac:dyDescent="0.3">
      <c r="P2442" s="4" t="s">
        <v>98</v>
      </c>
      <c r="Q2442" s="4">
        <v>2023</v>
      </c>
      <c r="R2442" s="4" t="s">
        <v>40</v>
      </c>
      <c r="S2442" s="4" t="s">
        <v>104</v>
      </c>
      <c r="T2442" s="4" t="s">
        <v>93</v>
      </c>
      <c r="U2442" s="4" t="s">
        <v>94</v>
      </c>
      <c r="V2442" s="4" t="s">
        <v>95</v>
      </c>
      <c r="W2442" s="4" t="s">
        <v>96</v>
      </c>
      <c r="X2442" s="4" t="s">
        <v>97</v>
      </c>
      <c r="Y2442" s="4">
        <v>968</v>
      </c>
      <c r="Z2442" s="4">
        <v>1384.24</v>
      </c>
    </row>
    <row r="2443" spans="16:26" ht="18" customHeight="1" x14ac:dyDescent="0.3">
      <c r="P2443" s="4" t="s">
        <v>102</v>
      </c>
      <c r="Q2443" s="4">
        <v>2023</v>
      </c>
      <c r="R2443" s="4" t="s">
        <v>40</v>
      </c>
      <c r="S2443" s="4" t="s">
        <v>104</v>
      </c>
      <c r="T2443" s="4" t="s">
        <v>93</v>
      </c>
      <c r="U2443" s="4" t="s">
        <v>94</v>
      </c>
      <c r="V2443" s="4" t="s">
        <v>95</v>
      </c>
      <c r="W2443" s="4" t="s">
        <v>96</v>
      </c>
      <c r="X2443" s="4" t="s">
        <v>97</v>
      </c>
      <c r="Y2443" s="4">
        <v>186</v>
      </c>
      <c r="Z2443" s="4">
        <v>265.98</v>
      </c>
    </row>
    <row r="2444" spans="16:26" ht="18" customHeight="1" x14ac:dyDescent="0.3">
      <c r="P2444" s="4" t="s">
        <v>102</v>
      </c>
      <c r="Q2444" s="4">
        <v>2023</v>
      </c>
      <c r="R2444" s="4" t="s">
        <v>40</v>
      </c>
      <c r="S2444" s="4" t="s">
        <v>104</v>
      </c>
      <c r="T2444" s="4" t="s">
        <v>93</v>
      </c>
      <c r="U2444" s="4" t="s">
        <v>94</v>
      </c>
      <c r="V2444" s="4" t="s">
        <v>95</v>
      </c>
      <c r="W2444" s="4" t="s">
        <v>96</v>
      </c>
      <c r="X2444" s="4" t="s">
        <v>97</v>
      </c>
      <c r="Y2444" s="4">
        <v>213</v>
      </c>
      <c r="Z2444" s="4">
        <v>304.59000000000003</v>
      </c>
    </row>
    <row r="2445" spans="16:26" ht="18" customHeight="1" x14ac:dyDescent="0.3">
      <c r="P2445" s="4" t="s">
        <v>98</v>
      </c>
      <c r="Q2445" s="4">
        <v>2023</v>
      </c>
      <c r="R2445" s="4" t="s">
        <v>40</v>
      </c>
      <c r="S2445" s="4" t="s">
        <v>104</v>
      </c>
      <c r="T2445" s="4" t="s">
        <v>93</v>
      </c>
      <c r="U2445" s="4" t="s">
        <v>94</v>
      </c>
      <c r="V2445" s="4" t="s">
        <v>95</v>
      </c>
      <c r="W2445" s="4" t="s">
        <v>96</v>
      </c>
      <c r="X2445" s="4" t="s">
        <v>97</v>
      </c>
      <c r="Y2445" s="4">
        <v>183</v>
      </c>
      <c r="Z2445" s="4">
        <v>261.69</v>
      </c>
    </row>
    <row r="2446" spans="16:26" ht="18" customHeight="1" x14ac:dyDescent="0.3">
      <c r="P2446" s="4" t="s">
        <v>98</v>
      </c>
      <c r="Q2446" s="4">
        <v>2023</v>
      </c>
      <c r="R2446" s="4" t="s">
        <v>40</v>
      </c>
      <c r="S2446" s="4" t="s">
        <v>104</v>
      </c>
      <c r="T2446" s="4" t="s">
        <v>93</v>
      </c>
      <c r="U2446" s="4" t="s">
        <v>94</v>
      </c>
      <c r="V2446" s="4" t="s">
        <v>95</v>
      </c>
      <c r="W2446" s="4" t="s">
        <v>96</v>
      </c>
      <c r="X2446" s="4" t="s">
        <v>97</v>
      </c>
      <c r="Y2446" s="4">
        <v>749</v>
      </c>
      <c r="Z2446" s="4">
        <v>1071.07</v>
      </c>
    </row>
    <row r="2447" spans="16:26" ht="18" customHeight="1" x14ac:dyDescent="0.3">
      <c r="P2447" s="4" t="s">
        <v>91</v>
      </c>
      <c r="Q2447" s="4">
        <v>2023</v>
      </c>
      <c r="R2447" s="4" t="s">
        <v>40</v>
      </c>
      <c r="S2447" s="4" t="s">
        <v>104</v>
      </c>
      <c r="T2447" s="4" t="s">
        <v>93</v>
      </c>
      <c r="U2447" s="4" t="s">
        <v>94</v>
      </c>
      <c r="V2447" s="4" t="s">
        <v>95</v>
      </c>
      <c r="W2447" s="4" t="s">
        <v>96</v>
      </c>
      <c r="X2447" s="4" t="s">
        <v>97</v>
      </c>
      <c r="Y2447" s="4">
        <v>209</v>
      </c>
      <c r="Z2447" s="4">
        <v>298.87</v>
      </c>
    </row>
    <row r="2448" spans="16:26" ht="18" customHeight="1" x14ac:dyDescent="0.3">
      <c r="P2448" s="4" t="s">
        <v>98</v>
      </c>
      <c r="Q2448" s="4">
        <v>2023</v>
      </c>
      <c r="R2448" s="4" t="s">
        <v>40</v>
      </c>
      <c r="S2448" s="4" t="s">
        <v>104</v>
      </c>
      <c r="T2448" s="4" t="s">
        <v>93</v>
      </c>
      <c r="U2448" s="4" t="s">
        <v>94</v>
      </c>
      <c r="V2448" s="4" t="s">
        <v>95</v>
      </c>
      <c r="W2448" s="4" t="s">
        <v>96</v>
      </c>
      <c r="X2448" s="4" t="s">
        <v>97</v>
      </c>
      <c r="Y2448" s="4">
        <v>185</v>
      </c>
      <c r="Z2448" s="4">
        <v>264.55</v>
      </c>
    </row>
    <row r="2449" spans="16:26" ht="18" customHeight="1" x14ac:dyDescent="0.3">
      <c r="P2449" s="4" t="s">
        <v>98</v>
      </c>
      <c r="Q2449" s="4">
        <v>2023</v>
      </c>
      <c r="R2449" s="4" t="s">
        <v>36</v>
      </c>
      <c r="S2449" s="4" t="s">
        <v>104</v>
      </c>
      <c r="T2449" s="4" t="s">
        <v>93</v>
      </c>
      <c r="U2449" s="4" t="s">
        <v>94</v>
      </c>
      <c r="V2449" s="4" t="s">
        <v>95</v>
      </c>
      <c r="W2449" s="4" t="s">
        <v>96</v>
      </c>
      <c r="X2449" s="4" t="s">
        <v>97</v>
      </c>
      <c r="Y2449" s="4">
        <v>188</v>
      </c>
      <c r="Z2449" s="4">
        <v>268.84000000000003</v>
      </c>
    </row>
    <row r="2450" spans="16:26" ht="18" customHeight="1" x14ac:dyDescent="0.3">
      <c r="P2450" s="4" t="s">
        <v>91</v>
      </c>
      <c r="Q2450" s="4">
        <v>2023</v>
      </c>
      <c r="R2450" s="4" t="s">
        <v>36</v>
      </c>
      <c r="S2450" s="4" t="s">
        <v>104</v>
      </c>
      <c r="T2450" s="4" t="s">
        <v>93</v>
      </c>
      <c r="U2450" s="4" t="s">
        <v>94</v>
      </c>
      <c r="V2450" s="4" t="s">
        <v>95</v>
      </c>
      <c r="W2450" s="4" t="s">
        <v>96</v>
      </c>
      <c r="X2450" s="4" t="s">
        <v>97</v>
      </c>
      <c r="Y2450" s="4">
        <v>164</v>
      </c>
      <c r="Z2450" s="4">
        <v>234.51999999999998</v>
      </c>
    </row>
    <row r="2451" spans="16:26" ht="18" customHeight="1" x14ac:dyDescent="0.3">
      <c r="P2451" s="4" t="s">
        <v>100</v>
      </c>
      <c r="Q2451" s="4">
        <v>2023</v>
      </c>
      <c r="R2451" s="4" t="s">
        <v>36</v>
      </c>
      <c r="S2451" s="4" t="s">
        <v>104</v>
      </c>
      <c r="T2451" s="4" t="s">
        <v>93</v>
      </c>
      <c r="U2451" s="4" t="s">
        <v>94</v>
      </c>
      <c r="V2451" s="4" t="s">
        <v>95</v>
      </c>
      <c r="W2451" s="4" t="s">
        <v>96</v>
      </c>
      <c r="X2451" s="4" t="s">
        <v>97</v>
      </c>
      <c r="Y2451" s="4">
        <v>190</v>
      </c>
      <c r="Z2451" s="4">
        <v>526.24</v>
      </c>
    </row>
    <row r="2452" spans="16:26" ht="18" customHeight="1" x14ac:dyDescent="0.3">
      <c r="P2452" s="4" t="s">
        <v>91</v>
      </c>
      <c r="Q2452" s="4">
        <v>2023</v>
      </c>
      <c r="R2452" s="4" t="s">
        <v>36</v>
      </c>
      <c r="S2452" s="4" t="s">
        <v>104</v>
      </c>
      <c r="T2452" s="4" t="s">
        <v>93</v>
      </c>
      <c r="U2452" s="4" t="s">
        <v>94</v>
      </c>
      <c r="V2452" s="4" t="s">
        <v>95</v>
      </c>
      <c r="W2452" s="4" t="s">
        <v>96</v>
      </c>
      <c r="X2452" s="4" t="s">
        <v>97</v>
      </c>
      <c r="Y2452" s="4">
        <v>160</v>
      </c>
      <c r="Z2452" s="4">
        <v>526.24</v>
      </c>
    </row>
    <row r="2453" spans="16:26" ht="18" customHeight="1" x14ac:dyDescent="0.3">
      <c r="P2453" s="4" t="s">
        <v>98</v>
      </c>
      <c r="Q2453" s="4">
        <v>2023</v>
      </c>
      <c r="R2453" s="4" t="s">
        <v>36</v>
      </c>
      <c r="S2453" s="4" t="s">
        <v>104</v>
      </c>
      <c r="T2453" s="4" t="s">
        <v>93</v>
      </c>
      <c r="U2453" s="4" t="s">
        <v>94</v>
      </c>
      <c r="V2453" s="4" t="s">
        <v>95</v>
      </c>
      <c r="W2453" s="4" t="s">
        <v>96</v>
      </c>
      <c r="X2453" s="4" t="s">
        <v>97</v>
      </c>
      <c r="Y2453" s="4">
        <v>971</v>
      </c>
      <c r="Z2453" s="4">
        <v>1388.53</v>
      </c>
    </row>
    <row r="2454" spans="16:26" ht="18" customHeight="1" x14ac:dyDescent="0.3">
      <c r="P2454" s="4" t="s">
        <v>91</v>
      </c>
      <c r="Q2454" s="4">
        <v>2023</v>
      </c>
      <c r="R2454" s="4" t="s">
        <v>36</v>
      </c>
      <c r="S2454" s="4" t="s">
        <v>104</v>
      </c>
      <c r="T2454" s="4" t="s">
        <v>93</v>
      </c>
      <c r="U2454" s="4" t="s">
        <v>94</v>
      </c>
      <c r="V2454" s="4" t="s">
        <v>95</v>
      </c>
      <c r="W2454" s="4" t="s">
        <v>96</v>
      </c>
      <c r="X2454" s="4" t="s">
        <v>97</v>
      </c>
      <c r="Y2454" s="4">
        <v>162</v>
      </c>
      <c r="Z2454" s="4">
        <v>231.66</v>
      </c>
    </row>
    <row r="2455" spans="16:26" ht="18" customHeight="1" x14ac:dyDescent="0.3">
      <c r="P2455" s="4" t="s">
        <v>91</v>
      </c>
      <c r="Q2455" s="4">
        <v>2023</v>
      </c>
      <c r="R2455" s="4" t="s">
        <v>36</v>
      </c>
      <c r="S2455" s="4" t="s">
        <v>104</v>
      </c>
      <c r="T2455" s="4" t="s">
        <v>93</v>
      </c>
      <c r="U2455" s="4" t="s">
        <v>94</v>
      </c>
      <c r="V2455" s="4" t="s">
        <v>95</v>
      </c>
      <c r="W2455" s="4" t="s">
        <v>96</v>
      </c>
      <c r="X2455" s="4" t="s">
        <v>97</v>
      </c>
      <c r="Y2455" s="4">
        <v>189</v>
      </c>
      <c r="Z2455" s="4">
        <v>270.27</v>
      </c>
    </row>
    <row r="2456" spans="16:26" ht="18" customHeight="1" x14ac:dyDescent="0.3">
      <c r="P2456" s="4" t="s">
        <v>98</v>
      </c>
      <c r="Q2456" s="4">
        <v>2023</v>
      </c>
      <c r="R2456" s="4" t="s">
        <v>36</v>
      </c>
      <c r="S2456" s="4" t="s">
        <v>104</v>
      </c>
      <c r="T2456" s="4" t="s">
        <v>93</v>
      </c>
      <c r="U2456" s="4" t="s">
        <v>94</v>
      </c>
      <c r="V2456" s="4" t="s">
        <v>95</v>
      </c>
      <c r="W2456" s="4" t="s">
        <v>96</v>
      </c>
      <c r="X2456" s="4" t="s">
        <v>97</v>
      </c>
      <c r="Y2456" s="4">
        <v>165</v>
      </c>
      <c r="Z2456" s="4">
        <v>235.95</v>
      </c>
    </row>
    <row r="2457" spans="16:26" ht="18" customHeight="1" x14ac:dyDescent="0.3">
      <c r="P2457" s="4" t="s">
        <v>91</v>
      </c>
      <c r="Q2457" s="4">
        <v>2023</v>
      </c>
      <c r="R2457" s="4" t="s">
        <v>36</v>
      </c>
      <c r="S2457" s="4" t="s">
        <v>104</v>
      </c>
      <c r="T2457" s="4" t="s">
        <v>93</v>
      </c>
      <c r="U2457" s="4" t="s">
        <v>94</v>
      </c>
      <c r="V2457" s="4" t="s">
        <v>95</v>
      </c>
      <c r="W2457" s="4" t="s">
        <v>96</v>
      </c>
      <c r="X2457" s="4" t="s">
        <v>97</v>
      </c>
      <c r="Y2457" s="4">
        <v>753</v>
      </c>
      <c r="Z2457" s="4">
        <v>1076.79</v>
      </c>
    </row>
    <row r="2458" spans="16:26" ht="18" customHeight="1" x14ac:dyDescent="0.3">
      <c r="P2458" s="4" t="s">
        <v>100</v>
      </c>
      <c r="Q2458" s="4">
        <v>2023</v>
      </c>
      <c r="R2458" s="4" t="s">
        <v>36</v>
      </c>
      <c r="S2458" s="4" t="s">
        <v>104</v>
      </c>
      <c r="T2458" s="4" t="s">
        <v>93</v>
      </c>
      <c r="U2458" s="4" t="s">
        <v>94</v>
      </c>
      <c r="V2458" s="4" t="s">
        <v>95</v>
      </c>
      <c r="W2458" s="4" t="s">
        <v>96</v>
      </c>
      <c r="X2458" s="4" t="s">
        <v>97</v>
      </c>
      <c r="Y2458" s="4">
        <v>839</v>
      </c>
      <c r="Z2458" s="4">
        <v>1199.77</v>
      </c>
    </row>
    <row r="2459" spans="16:26" ht="18" customHeight="1" x14ac:dyDescent="0.3">
      <c r="P2459" s="4" t="s">
        <v>91</v>
      </c>
      <c r="Q2459" s="4">
        <v>2023</v>
      </c>
      <c r="R2459" s="4" t="s">
        <v>36</v>
      </c>
      <c r="S2459" s="4" t="s">
        <v>104</v>
      </c>
      <c r="T2459" s="4" t="s">
        <v>93</v>
      </c>
      <c r="U2459" s="4" t="s">
        <v>94</v>
      </c>
      <c r="V2459" s="4" t="s">
        <v>95</v>
      </c>
      <c r="W2459" s="4" t="s">
        <v>96</v>
      </c>
      <c r="X2459" s="4" t="s">
        <v>97</v>
      </c>
      <c r="Y2459" s="4">
        <v>191</v>
      </c>
      <c r="Z2459" s="4">
        <v>273.13</v>
      </c>
    </row>
    <row r="2460" spans="16:26" ht="18" customHeight="1" x14ac:dyDescent="0.3">
      <c r="P2460" s="4" t="s">
        <v>98</v>
      </c>
      <c r="Q2460" s="4">
        <v>2023</v>
      </c>
      <c r="R2460" s="4" t="s">
        <v>36</v>
      </c>
      <c r="S2460" s="4" t="s">
        <v>104</v>
      </c>
      <c r="T2460" s="4" t="s">
        <v>93</v>
      </c>
      <c r="U2460" s="4" t="s">
        <v>94</v>
      </c>
      <c r="V2460" s="4" t="s">
        <v>95</v>
      </c>
      <c r="W2460" s="4" t="s">
        <v>96</v>
      </c>
      <c r="X2460" s="4" t="s">
        <v>97</v>
      </c>
      <c r="Y2460" s="4">
        <v>161</v>
      </c>
      <c r="Z2460" s="4">
        <v>230.23000000000002</v>
      </c>
    </row>
    <row r="2461" spans="16:26" ht="18" customHeight="1" x14ac:dyDescent="0.3">
      <c r="P2461" s="4" t="s">
        <v>91</v>
      </c>
      <c r="Q2461" s="4">
        <v>2023</v>
      </c>
      <c r="R2461" s="4" t="s">
        <v>12</v>
      </c>
      <c r="S2461" s="4" t="s">
        <v>104</v>
      </c>
      <c r="T2461" s="4" t="s">
        <v>93</v>
      </c>
      <c r="U2461" s="4" t="s">
        <v>94</v>
      </c>
      <c r="V2461" s="4" t="s">
        <v>95</v>
      </c>
      <c r="W2461" s="4" t="s">
        <v>96</v>
      </c>
      <c r="X2461" s="4" t="s">
        <v>97</v>
      </c>
      <c r="Y2461" s="4">
        <v>170</v>
      </c>
      <c r="Z2461" s="4">
        <v>243.1</v>
      </c>
    </row>
    <row r="2462" spans="16:26" ht="18" customHeight="1" x14ac:dyDescent="0.3">
      <c r="P2462" s="4" t="s">
        <v>91</v>
      </c>
      <c r="Q2462" s="4">
        <v>2023</v>
      </c>
      <c r="R2462" s="4" t="s">
        <v>12</v>
      </c>
      <c r="S2462" s="4" t="s">
        <v>104</v>
      </c>
      <c r="T2462" s="4" t="s">
        <v>93</v>
      </c>
      <c r="U2462" s="4" t="s">
        <v>94</v>
      </c>
      <c r="V2462" s="4" t="s">
        <v>95</v>
      </c>
      <c r="W2462" s="4" t="s">
        <v>96</v>
      </c>
      <c r="X2462" s="4" t="s">
        <v>97</v>
      </c>
      <c r="Y2462" s="4">
        <v>140</v>
      </c>
      <c r="Z2462" s="4">
        <v>200.2</v>
      </c>
    </row>
    <row r="2463" spans="16:26" ht="18" customHeight="1" x14ac:dyDescent="0.3">
      <c r="P2463" s="4" t="s">
        <v>91</v>
      </c>
      <c r="Q2463" s="4">
        <v>2023</v>
      </c>
      <c r="R2463" s="4" t="s">
        <v>12</v>
      </c>
      <c r="S2463" s="4" t="s">
        <v>104</v>
      </c>
      <c r="T2463" s="4" t="s">
        <v>93</v>
      </c>
      <c r="U2463" s="4" t="s">
        <v>94</v>
      </c>
      <c r="V2463" s="4" t="s">
        <v>95</v>
      </c>
      <c r="W2463" s="4" t="s">
        <v>96</v>
      </c>
      <c r="X2463" s="4" t="s">
        <v>97</v>
      </c>
      <c r="Y2463" s="4">
        <v>166</v>
      </c>
      <c r="Z2463" s="4">
        <v>526.24</v>
      </c>
    </row>
    <row r="2464" spans="16:26" ht="18" customHeight="1" x14ac:dyDescent="0.3">
      <c r="P2464" s="4" t="s">
        <v>91</v>
      </c>
      <c r="Q2464" s="4">
        <v>2023</v>
      </c>
      <c r="R2464" s="4" t="s">
        <v>12</v>
      </c>
      <c r="S2464" s="4" t="s">
        <v>104</v>
      </c>
      <c r="T2464" s="4" t="s">
        <v>93</v>
      </c>
      <c r="U2464" s="4" t="s">
        <v>94</v>
      </c>
      <c r="V2464" s="4" t="s">
        <v>95</v>
      </c>
      <c r="W2464" s="4" t="s">
        <v>96</v>
      </c>
      <c r="X2464" s="4" t="s">
        <v>97</v>
      </c>
      <c r="Y2464" s="4">
        <v>142</v>
      </c>
      <c r="Z2464" s="4">
        <v>526.24</v>
      </c>
    </row>
    <row r="2465" spans="16:26" ht="18" customHeight="1" x14ac:dyDescent="0.3">
      <c r="P2465" s="4" t="s">
        <v>98</v>
      </c>
      <c r="Q2465" s="4">
        <v>2023</v>
      </c>
      <c r="R2465" s="4" t="s">
        <v>12</v>
      </c>
      <c r="S2465" s="4" t="s">
        <v>104</v>
      </c>
      <c r="T2465" s="4" t="s">
        <v>93</v>
      </c>
      <c r="U2465" s="4" t="s">
        <v>94</v>
      </c>
      <c r="V2465" s="4" t="s">
        <v>95</v>
      </c>
      <c r="W2465" s="4" t="s">
        <v>96</v>
      </c>
      <c r="X2465" s="4" t="s">
        <v>97</v>
      </c>
      <c r="Y2465" s="4">
        <v>975</v>
      </c>
      <c r="Z2465" s="4">
        <v>1394.25</v>
      </c>
    </row>
    <row r="2466" spans="16:26" ht="18" customHeight="1" x14ac:dyDescent="0.3">
      <c r="P2466" s="4" t="s">
        <v>98</v>
      </c>
      <c r="Q2466" s="4">
        <v>2023</v>
      </c>
      <c r="R2466" s="4" t="s">
        <v>12</v>
      </c>
      <c r="S2466" s="4" t="s">
        <v>104</v>
      </c>
      <c r="T2466" s="4" t="s">
        <v>93</v>
      </c>
      <c r="U2466" s="4" t="s">
        <v>94</v>
      </c>
      <c r="V2466" s="4" t="s">
        <v>95</v>
      </c>
      <c r="W2466" s="4" t="s">
        <v>96</v>
      </c>
      <c r="X2466" s="4" t="s">
        <v>97</v>
      </c>
      <c r="Y2466" s="4">
        <v>141</v>
      </c>
      <c r="Z2466" s="4">
        <v>201.63</v>
      </c>
    </row>
    <row r="2467" spans="16:26" ht="18" customHeight="1" x14ac:dyDescent="0.3">
      <c r="P2467" s="4" t="s">
        <v>91</v>
      </c>
      <c r="Q2467" s="4">
        <v>2023</v>
      </c>
      <c r="R2467" s="4" t="s">
        <v>12</v>
      </c>
      <c r="S2467" s="4" t="s">
        <v>104</v>
      </c>
      <c r="T2467" s="4" t="s">
        <v>93</v>
      </c>
      <c r="U2467" s="4" t="s">
        <v>94</v>
      </c>
      <c r="V2467" s="4" t="s">
        <v>95</v>
      </c>
      <c r="W2467" s="4" t="s">
        <v>96</v>
      </c>
      <c r="X2467" s="4" t="s">
        <v>97</v>
      </c>
      <c r="Y2467" s="4">
        <v>756</v>
      </c>
      <c r="Z2467" s="4">
        <v>1081.08</v>
      </c>
    </row>
    <row r="2468" spans="16:26" ht="18" customHeight="1" x14ac:dyDescent="0.3">
      <c r="P2468" s="4" t="s">
        <v>91</v>
      </c>
      <c r="Q2468" s="4">
        <v>2023</v>
      </c>
      <c r="R2468" s="4" t="s">
        <v>12</v>
      </c>
      <c r="S2468" s="4" t="s">
        <v>104</v>
      </c>
      <c r="T2468" s="4" t="s">
        <v>93</v>
      </c>
      <c r="U2468" s="4" t="s">
        <v>94</v>
      </c>
      <c r="V2468" s="4" t="s">
        <v>95</v>
      </c>
      <c r="W2468" s="4" t="s">
        <v>96</v>
      </c>
      <c r="X2468" s="4" t="s">
        <v>97</v>
      </c>
      <c r="Y2468" s="4">
        <v>843</v>
      </c>
      <c r="Z2468" s="4">
        <v>1205.49</v>
      </c>
    </row>
    <row r="2469" spans="16:26" ht="18" customHeight="1" x14ac:dyDescent="0.3">
      <c r="P2469" s="4" t="s">
        <v>91</v>
      </c>
      <c r="Q2469" s="4">
        <v>2023</v>
      </c>
      <c r="R2469" s="4" t="s">
        <v>12</v>
      </c>
      <c r="S2469" s="4" t="s">
        <v>104</v>
      </c>
      <c r="T2469" s="4" t="s">
        <v>93</v>
      </c>
      <c r="U2469" s="4" t="s">
        <v>94</v>
      </c>
      <c r="V2469" s="4" t="s">
        <v>95</v>
      </c>
      <c r="W2469" s="4" t="s">
        <v>96</v>
      </c>
      <c r="X2469" s="4" t="s">
        <v>97</v>
      </c>
      <c r="Y2469" s="4">
        <v>167</v>
      </c>
      <c r="Z2469" s="4">
        <v>238.81</v>
      </c>
    </row>
    <row r="2470" spans="16:26" ht="18" customHeight="1" x14ac:dyDescent="0.3">
      <c r="P2470" s="4" t="s">
        <v>91</v>
      </c>
      <c r="Q2470" s="4">
        <v>2023</v>
      </c>
      <c r="R2470" s="4" t="s">
        <v>12</v>
      </c>
      <c r="S2470" s="4" t="s">
        <v>104</v>
      </c>
      <c r="T2470" s="4" t="s">
        <v>93</v>
      </c>
      <c r="U2470" s="4" t="s">
        <v>94</v>
      </c>
      <c r="V2470" s="4" t="s">
        <v>95</v>
      </c>
      <c r="W2470" s="4" t="s">
        <v>96</v>
      </c>
      <c r="X2470" s="4" t="s">
        <v>97</v>
      </c>
      <c r="Y2470" s="4">
        <v>143</v>
      </c>
      <c r="Z2470" s="4">
        <v>204.49</v>
      </c>
    </row>
    <row r="2471" spans="16:26" ht="18" customHeight="1" x14ac:dyDescent="0.3">
      <c r="P2471" s="4" t="s">
        <v>98</v>
      </c>
      <c r="Q2471" s="4">
        <v>2023</v>
      </c>
      <c r="R2471" s="4" t="s">
        <v>42</v>
      </c>
      <c r="S2471" s="4" t="s">
        <v>104</v>
      </c>
      <c r="T2471" s="4" t="s">
        <v>93</v>
      </c>
      <c r="U2471" s="4" t="s">
        <v>94</v>
      </c>
      <c r="V2471" s="4" t="s">
        <v>95</v>
      </c>
      <c r="W2471" s="4" t="s">
        <v>96</v>
      </c>
      <c r="X2471" s="4" t="s">
        <v>99</v>
      </c>
      <c r="Y2471" s="4">
        <v>272</v>
      </c>
      <c r="Z2471" s="4">
        <v>388.96</v>
      </c>
    </row>
    <row r="2472" spans="16:26" ht="18" customHeight="1" x14ac:dyDescent="0.3">
      <c r="P2472" s="4" t="s">
        <v>98</v>
      </c>
      <c r="Q2472" s="4">
        <v>2023</v>
      </c>
      <c r="R2472" s="4" t="s">
        <v>42</v>
      </c>
      <c r="S2472" s="4" t="s">
        <v>104</v>
      </c>
      <c r="T2472" s="4" t="s">
        <v>93</v>
      </c>
      <c r="U2472" s="4" t="s">
        <v>94</v>
      </c>
      <c r="V2472" s="4" t="s">
        <v>95</v>
      </c>
      <c r="W2472" s="4" t="s">
        <v>96</v>
      </c>
      <c r="X2472" s="4" t="s">
        <v>99</v>
      </c>
      <c r="Y2472" s="4">
        <v>266</v>
      </c>
      <c r="Z2472" s="4">
        <v>380.38</v>
      </c>
    </row>
    <row r="2473" spans="16:26" ht="18" customHeight="1" x14ac:dyDescent="0.3">
      <c r="P2473" s="4" t="s">
        <v>91</v>
      </c>
      <c r="Q2473" s="4">
        <v>2023</v>
      </c>
      <c r="R2473" s="4" t="s">
        <v>42</v>
      </c>
      <c r="S2473" s="4" t="s">
        <v>104</v>
      </c>
      <c r="T2473" s="4" t="s">
        <v>93</v>
      </c>
      <c r="U2473" s="4" t="s">
        <v>94</v>
      </c>
      <c r="V2473" s="4" t="s">
        <v>95</v>
      </c>
      <c r="W2473" s="4" t="s">
        <v>96</v>
      </c>
      <c r="X2473" s="4" t="s">
        <v>97</v>
      </c>
      <c r="Y2473" s="4">
        <v>224</v>
      </c>
      <c r="Z2473" s="4">
        <v>320.32</v>
      </c>
    </row>
    <row r="2474" spans="16:26" ht="18" customHeight="1" x14ac:dyDescent="0.3">
      <c r="P2474" s="4" t="s">
        <v>91</v>
      </c>
      <c r="Q2474" s="4">
        <v>2023</v>
      </c>
      <c r="R2474" s="4" t="s">
        <v>42</v>
      </c>
      <c r="S2474" s="4" t="s">
        <v>104</v>
      </c>
      <c r="T2474" s="4" t="s">
        <v>93</v>
      </c>
      <c r="U2474" s="4" t="s">
        <v>94</v>
      </c>
      <c r="V2474" s="4" t="s">
        <v>95</v>
      </c>
      <c r="W2474" s="4" t="s">
        <v>96</v>
      </c>
      <c r="X2474" s="4" t="s">
        <v>97</v>
      </c>
      <c r="Y2474" s="4">
        <v>194</v>
      </c>
      <c r="Z2474" s="4">
        <v>277.42</v>
      </c>
    </row>
    <row r="2475" spans="16:26" ht="18" customHeight="1" x14ac:dyDescent="0.3">
      <c r="P2475" s="4" t="s">
        <v>100</v>
      </c>
      <c r="Q2475" s="4">
        <v>2023</v>
      </c>
      <c r="R2475" s="4" t="s">
        <v>42</v>
      </c>
      <c r="S2475" s="4" t="s">
        <v>104</v>
      </c>
      <c r="T2475" s="4" t="s">
        <v>93</v>
      </c>
      <c r="U2475" s="4" t="s">
        <v>94</v>
      </c>
      <c r="V2475" s="4" t="s">
        <v>95</v>
      </c>
      <c r="W2475" s="4" t="s">
        <v>96</v>
      </c>
      <c r="X2475" s="4" t="s">
        <v>97</v>
      </c>
      <c r="Y2475" s="4">
        <v>268</v>
      </c>
      <c r="Z2475" s="4">
        <v>383.24</v>
      </c>
    </row>
    <row r="2476" spans="16:26" ht="18" customHeight="1" x14ac:dyDescent="0.3">
      <c r="P2476" s="4" t="s">
        <v>100</v>
      </c>
      <c r="Q2476" s="4">
        <v>2023</v>
      </c>
      <c r="R2476" s="4" t="s">
        <v>42</v>
      </c>
      <c r="S2476" s="4" t="s">
        <v>104</v>
      </c>
      <c r="T2476" s="4" t="s">
        <v>93</v>
      </c>
      <c r="U2476" s="4" t="s">
        <v>94</v>
      </c>
      <c r="V2476" s="4" t="s">
        <v>95</v>
      </c>
      <c r="W2476" s="4" t="s">
        <v>96</v>
      </c>
      <c r="X2476" s="4" t="s">
        <v>97</v>
      </c>
      <c r="Y2476" s="4">
        <v>220</v>
      </c>
      <c r="Z2476" s="4">
        <v>526.24</v>
      </c>
    </row>
    <row r="2477" spans="16:26" ht="18" customHeight="1" x14ac:dyDescent="0.3">
      <c r="P2477" s="4" t="s">
        <v>100</v>
      </c>
      <c r="Q2477" s="4">
        <v>2023</v>
      </c>
      <c r="R2477" s="4" t="s">
        <v>42</v>
      </c>
      <c r="S2477" s="4" t="s">
        <v>104</v>
      </c>
      <c r="T2477" s="4" t="s">
        <v>93</v>
      </c>
      <c r="U2477" s="4" t="s">
        <v>94</v>
      </c>
      <c r="V2477" s="4" t="s">
        <v>95</v>
      </c>
      <c r="W2477" s="4" t="s">
        <v>96</v>
      </c>
      <c r="X2477" s="4" t="s">
        <v>97</v>
      </c>
      <c r="Y2477" s="4">
        <v>196</v>
      </c>
      <c r="Z2477" s="4">
        <v>526.24</v>
      </c>
    </row>
    <row r="2478" spans="16:26" ht="18" customHeight="1" x14ac:dyDescent="0.3">
      <c r="P2478" s="4" t="s">
        <v>102</v>
      </c>
      <c r="Q2478" s="4">
        <v>2023</v>
      </c>
      <c r="R2478" s="4" t="s">
        <v>42</v>
      </c>
      <c r="S2478" s="4" t="s">
        <v>104</v>
      </c>
      <c r="T2478" s="4" t="s">
        <v>93</v>
      </c>
      <c r="U2478" s="4" t="s">
        <v>94</v>
      </c>
      <c r="V2478" s="4" t="s">
        <v>95</v>
      </c>
      <c r="W2478" s="4" t="s">
        <v>96</v>
      </c>
      <c r="X2478" s="4" t="s">
        <v>97</v>
      </c>
      <c r="Y2478" s="4">
        <v>966</v>
      </c>
      <c r="Z2478" s="4">
        <v>1381.38</v>
      </c>
    </row>
    <row r="2479" spans="16:26" ht="18" customHeight="1" x14ac:dyDescent="0.3">
      <c r="P2479" s="4" t="s">
        <v>91</v>
      </c>
      <c r="Q2479" s="4">
        <v>2023</v>
      </c>
      <c r="R2479" s="4" t="s">
        <v>42</v>
      </c>
      <c r="S2479" s="4" t="s">
        <v>104</v>
      </c>
      <c r="T2479" s="4" t="s">
        <v>93</v>
      </c>
      <c r="U2479" s="4" t="s">
        <v>94</v>
      </c>
      <c r="V2479" s="4" t="s">
        <v>95</v>
      </c>
      <c r="W2479" s="4" t="s">
        <v>96</v>
      </c>
      <c r="X2479" s="4" t="s">
        <v>97</v>
      </c>
      <c r="Y2479" s="4">
        <v>1019</v>
      </c>
      <c r="Z2479" s="4">
        <v>1457.17</v>
      </c>
    </row>
    <row r="2480" spans="16:26" ht="18" customHeight="1" x14ac:dyDescent="0.3">
      <c r="P2480" s="4" t="s">
        <v>91</v>
      </c>
      <c r="Q2480" s="4">
        <v>2023</v>
      </c>
      <c r="R2480" s="4" t="s">
        <v>42</v>
      </c>
      <c r="S2480" s="4" t="s">
        <v>104</v>
      </c>
      <c r="T2480" s="4" t="s">
        <v>93</v>
      </c>
      <c r="U2480" s="4" t="s">
        <v>94</v>
      </c>
      <c r="V2480" s="4" t="s">
        <v>95</v>
      </c>
      <c r="W2480" s="4" t="s">
        <v>96</v>
      </c>
      <c r="X2480" s="4" t="s">
        <v>97</v>
      </c>
      <c r="Y2480" s="4">
        <v>192</v>
      </c>
      <c r="Z2480" s="4">
        <v>274.56</v>
      </c>
    </row>
    <row r="2481" spans="16:26" ht="18" customHeight="1" x14ac:dyDescent="0.3">
      <c r="P2481" s="4" t="s">
        <v>91</v>
      </c>
      <c r="Q2481" s="4">
        <v>2023</v>
      </c>
      <c r="R2481" s="4" t="s">
        <v>42</v>
      </c>
      <c r="S2481" s="4" t="s">
        <v>104</v>
      </c>
      <c r="T2481" s="4" t="s">
        <v>93</v>
      </c>
      <c r="U2481" s="4" t="s">
        <v>94</v>
      </c>
      <c r="V2481" s="4" t="s">
        <v>95</v>
      </c>
      <c r="W2481" s="4" t="s">
        <v>96</v>
      </c>
      <c r="X2481" s="4" t="s">
        <v>97</v>
      </c>
      <c r="Y2481" s="4">
        <v>219</v>
      </c>
      <c r="Z2481" s="4">
        <v>313.17</v>
      </c>
    </row>
    <row r="2482" spans="16:26" ht="18" customHeight="1" x14ac:dyDescent="0.3">
      <c r="P2482" s="4" t="s">
        <v>102</v>
      </c>
      <c r="Q2482" s="4">
        <v>2023</v>
      </c>
      <c r="R2482" s="4" t="s">
        <v>42</v>
      </c>
      <c r="S2482" s="4" t="s">
        <v>104</v>
      </c>
      <c r="T2482" s="4" t="s">
        <v>93</v>
      </c>
      <c r="U2482" s="4" t="s">
        <v>94</v>
      </c>
      <c r="V2482" s="4" t="s">
        <v>95</v>
      </c>
      <c r="W2482" s="4" t="s">
        <v>96</v>
      </c>
      <c r="X2482" s="4" t="s">
        <v>97</v>
      </c>
      <c r="Y2482" s="4">
        <v>195</v>
      </c>
      <c r="Z2482" s="4">
        <v>278.85000000000002</v>
      </c>
    </row>
    <row r="2483" spans="16:26" ht="18" customHeight="1" x14ac:dyDescent="0.3">
      <c r="P2483" s="4" t="s">
        <v>91</v>
      </c>
      <c r="Q2483" s="4">
        <v>2023</v>
      </c>
      <c r="R2483" s="4" t="s">
        <v>42</v>
      </c>
      <c r="S2483" s="4" t="s">
        <v>104</v>
      </c>
      <c r="T2483" s="4" t="s">
        <v>93</v>
      </c>
      <c r="U2483" s="4" t="s">
        <v>94</v>
      </c>
      <c r="V2483" s="4" t="s">
        <v>95</v>
      </c>
      <c r="W2483" s="4" t="s">
        <v>96</v>
      </c>
      <c r="X2483" s="4" t="s">
        <v>97</v>
      </c>
      <c r="Y2483" s="4">
        <v>271</v>
      </c>
      <c r="Z2483" s="4">
        <v>387.53</v>
      </c>
    </row>
    <row r="2484" spans="16:26" ht="18" customHeight="1" x14ac:dyDescent="0.3">
      <c r="P2484" s="4" t="s">
        <v>100</v>
      </c>
      <c r="Q2484" s="4">
        <v>2023</v>
      </c>
      <c r="R2484" s="4" t="s">
        <v>42</v>
      </c>
      <c r="S2484" s="4" t="s">
        <v>104</v>
      </c>
      <c r="T2484" s="4" t="s">
        <v>93</v>
      </c>
      <c r="U2484" s="4" t="s">
        <v>94</v>
      </c>
      <c r="V2484" s="4" t="s">
        <v>95</v>
      </c>
      <c r="W2484" s="4" t="s">
        <v>96</v>
      </c>
      <c r="X2484" s="4" t="s">
        <v>97</v>
      </c>
      <c r="Y2484" s="4">
        <v>747</v>
      </c>
      <c r="Z2484" s="4">
        <v>1068.21</v>
      </c>
    </row>
    <row r="2485" spans="16:26" ht="18" customHeight="1" x14ac:dyDescent="0.3">
      <c r="P2485" s="4" t="s">
        <v>100</v>
      </c>
      <c r="Q2485" s="4">
        <v>2023</v>
      </c>
      <c r="R2485" s="4" t="s">
        <v>42</v>
      </c>
      <c r="S2485" s="4" t="s">
        <v>104</v>
      </c>
      <c r="T2485" s="4" t="s">
        <v>93</v>
      </c>
      <c r="U2485" s="4" t="s">
        <v>94</v>
      </c>
      <c r="V2485" s="4" t="s">
        <v>95</v>
      </c>
      <c r="W2485" s="4" t="s">
        <v>96</v>
      </c>
      <c r="X2485" s="4" t="s">
        <v>97</v>
      </c>
      <c r="Y2485" s="4">
        <v>834</v>
      </c>
      <c r="Z2485" s="4">
        <v>1192.6199999999999</v>
      </c>
    </row>
    <row r="2486" spans="16:26" ht="18" customHeight="1" x14ac:dyDescent="0.3">
      <c r="P2486" s="4" t="s">
        <v>91</v>
      </c>
      <c r="Q2486" s="4">
        <v>2023</v>
      </c>
      <c r="R2486" s="4" t="s">
        <v>42</v>
      </c>
      <c r="S2486" s="4" t="s">
        <v>104</v>
      </c>
      <c r="T2486" s="4" t="s">
        <v>93</v>
      </c>
      <c r="U2486" s="4" t="s">
        <v>94</v>
      </c>
      <c r="V2486" s="4" t="s">
        <v>95</v>
      </c>
      <c r="W2486" s="4" t="s">
        <v>96</v>
      </c>
      <c r="X2486" s="4" t="s">
        <v>99</v>
      </c>
      <c r="Y2486" s="4">
        <v>269</v>
      </c>
      <c r="Z2486" s="4">
        <v>384.67</v>
      </c>
    </row>
    <row r="2487" spans="16:26" ht="18" customHeight="1" x14ac:dyDescent="0.3">
      <c r="P2487" s="4" t="s">
        <v>91</v>
      </c>
      <c r="Q2487" s="4">
        <v>2023</v>
      </c>
      <c r="R2487" s="4" t="s">
        <v>42</v>
      </c>
      <c r="S2487" s="4" t="s">
        <v>104</v>
      </c>
      <c r="T2487" s="4" t="s">
        <v>93</v>
      </c>
      <c r="U2487" s="4" t="s">
        <v>94</v>
      </c>
      <c r="V2487" s="4" t="s">
        <v>95</v>
      </c>
      <c r="W2487" s="4" t="s">
        <v>96</v>
      </c>
      <c r="X2487" s="4" t="s">
        <v>97</v>
      </c>
      <c r="Y2487" s="4">
        <v>221</v>
      </c>
      <c r="Z2487" s="4">
        <v>316.02999999999997</v>
      </c>
    </row>
    <row r="2488" spans="16:26" ht="18" customHeight="1" x14ac:dyDescent="0.3">
      <c r="P2488" s="4" t="s">
        <v>100</v>
      </c>
      <c r="Q2488" s="4">
        <v>2023</v>
      </c>
      <c r="R2488" s="4" t="s">
        <v>42</v>
      </c>
      <c r="S2488" s="4" t="s">
        <v>104</v>
      </c>
      <c r="T2488" s="4" t="s">
        <v>93</v>
      </c>
      <c r="U2488" s="4" t="s">
        <v>94</v>
      </c>
      <c r="V2488" s="4" t="s">
        <v>95</v>
      </c>
      <c r="W2488" s="4" t="s">
        <v>96</v>
      </c>
      <c r="X2488" s="4" t="s">
        <v>97</v>
      </c>
      <c r="Y2488" s="4">
        <v>149</v>
      </c>
      <c r="Z2488" s="4">
        <v>213.07</v>
      </c>
    </row>
    <row r="2489" spans="16:26" ht="18" customHeight="1" x14ac:dyDescent="0.3">
      <c r="P2489" s="4" t="s">
        <v>91</v>
      </c>
      <c r="Q2489" s="4">
        <v>2023</v>
      </c>
      <c r="R2489" s="4" t="s">
        <v>42</v>
      </c>
      <c r="S2489" s="4" t="s">
        <v>104</v>
      </c>
      <c r="T2489" s="4" t="s">
        <v>93</v>
      </c>
      <c r="U2489" s="4" t="s">
        <v>94</v>
      </c>
      <c r="V2489" s="4" t="s">
        <v>95</v>
      </c>
      <c r="W2489" s="4" t="s">
        <v>96</v>
      </c>
      <c r="X2489" s="4" t="s">
        <v>97</v>
      </c>
      <c r="Y2489" s="4">
        <v>197</v>
      </c>
      <c r="Z2489" s="4">
        <v>281.70999999999998</v>
      </c>
    </row>
    <row r="2490" spans="16:26" ht="18" customHeight="1" x14ac:dyDescent="0.3">
      <c r="P2490" s="4" t="s">
        <v>100</v>
      </c>
      <c r="Q2490" s="4">
        <v>2023</v>
      </c>
      <c r="R2490" s="4" t="s">
        <v>43</v>
      </c>
      <c r="S2490" s="4" t="s">
        <v>104</v>
      </c>
      <c r="T2490" s="4" t="s">
        <v>93</v>
      </c>
      <c r="U2490" s="4" t="s">
        <v>94</v>
      </c>
      <c r="V2490" s="4" t="s">
        <v>95</v>
      </c>
      <c r="W2490" s="4" t="s">
        <v>96</v>
      </c>
      <c r="X2490" s="4" t="s">
        <v>99</v>
      </c>
      <c r="Y2490" s="4">
        <v>284</v>
      </c>
      <c r="Z2490" s="4">
        <v>406.12</v>
      </c>
    </row>
    <row r="2491" spans="16:26" ht="18" customHeight="1" x14ac:dyDescent="0.3">
      <c r="P2491" s="4" t="s">
        <v>98</v>
      </c>
      <c r="Q2491" s="4">
        <v>2023</v>
      </c>
      <c r="R2491" s="4" t="s">
        <v>43</v>
      </c>
      <c r="S2491" s="4" t="s">
        <v>104</v>
      </c>
      <c r="T2491" s="4" t="s">
        <v>93</v>
      </c>
      <c r="U2491" s="4" t="s">
        <v>94</v>
      </c>
      <c r="V2491" s="4" t="s">
        <v>95</v>
      </c>
      <c r="W2491" s="4" t="s">
        <v>96</v>
      </c>
      <c r="X2491" s="4" t="s">
        <v>99</v>
      </c>
      <c r="Y2491" s="4">
        <v>278</v>
      </c>
      <c r="Z2491" s="4">
        <v>397.53999999999996</v>
      </c>
    </row>
    <row r="2492" spans="16:26" ht="18" customHeight="1" x14ac:dyDescent="0.3">
      <c r="P2492" s="4" t="s">
        <v>100</v>
      </c>
      <c r="Q2492" s="4">
        <v>2023</v>
      </c>
      <c r="R2492" s="4" t="s">
        <v>43</v>
      </c>
      <c r="S2492" s="4" t="s">
        <v>104</v>
      </c>
      <c r="T2492" s="4" t="s">
        <v>93</v>
      </c>
      <c r="U2492" s="4" t="s">
        <v>94</v>
      </c>
      <c r="V2492" s="4" t="s">
        <v>95</v>
      </c>
      <c r="W2492" s="4" t="s">
        <v>96</v>
      </c>
      <c r="X2492" s="4" t="s">
        <v>97</v>
      </c>
      <c r="Y2492" s="4">
        <v>152</v>
      </c>
      <c r="Z2492" s="4">
        <v>217.36</v>
      </c>
    </row>
    <row r="2493" spans="16:26" ht="18" customHeight="1" x14ac:dyDescent="0.3">
      <c r="P2493" s="4" t="s">
        <v>91</v>
      </c>
      <c r="Q2493" s="4">
        <v>2023</v>
      </c>
      <c r="R2493" s="4" t="s">
        <v>43</v>
      </c>
      <c r="S2493" s="4" t="s">
        <v>104</v>
      </c>
      <c r="T2493" s="4" t="s">
        <v>93</v>
      </c>
      <c r="U2493" s="4" t="s">
        <v>94</v>
      </c>
      <c r="V2493" s="4" t="s">
        <v>95</v>
      </c>
      <c r="W2493" s="4" t="s">
        <v>96</v>
      </c>
      <c r="X2493" s="4" t="s">
        <v>97</v>
      </c>
      <c r="Y2493" s="4">
        <v>200</v>
      </c>
      <c r="Z2493" s="4">
        <v>286</v>
      </c>
    </row>
    <row r="2494" spans="16:26" ht="18" customHeight="1" x14ac:dyDescent="0.3">
      <c r="P2494" s="4" t="s">
        <v>98</v>
      </c>
      <c r="Q2494" s="4">
        <v>2023</v>
      </c>
      <c r="R2494" s="4" t="s">
        <v>43</v>
      </c>
      <c r="S2494" s="4" t="s">
        <v>104</v>
      </c>
      <c r="T2494" s="4" t="s">
        <v>93</v>
      </c>
      <c r="U2494" s="4" t="s">
        <v>94</v>
      </c>
      <c r="V2494" s="4" t="s">
        <v>95</v>
      </c>
      <c r="W2494" s="4" t="s">
        <v>96</v>
      </c>
      <c r="X2494" s="4" t="s">
        <v>97</v>
      </c>
      <c r="Y2494" s="4">
        <v>286</v>
      </c>
      <c r="Z2494" s="4">
        <v>408.98</v>
      </c>
    </row>
    <row r="2495" spans="16:26" ht="18" customHeight="1" x14ac:dyDescent="0.3">
      <c r="P2495" s="4" t="s">
        <v>98</v>
      </c>
      <c r="Q2495" s="4">
        <v>2023</v>
      </c>
      <c r="R2495" s="4" t="s">
        <v>43</v>
      </c>
      <c r="S2495" s="4" t="s">
        <v>104</v>
      </c>
      <c r="T2495" s="4" t="s">
        <v>93</v>
      </c>
      <c r="U2495" s="4" t="s">
        <v>94</v>
      </c>
      <c r="V2495" s="4" t="s">
        <v>95</v>
      </c>
      <c r="W2495" s="4" t="s">
        <v>96</v>
      </c>
      <c r="X2495" s="4" t="s">
        <v>97</v>
      </c>
      <c r="Y2495" s="4">
        <v>280</v>
      </c>
      <c r="Z2495" s="4">
        <v>400.4</v>
      </c>
    </row>
    <row r="2496" spans="16:26" ht="18" customHeight="1" x14ac:dyDescent="0.3">
      <c r="P2496" s="4" t="s">
        <v>91</v>
      </c>
      <c r="Q2496" s="4">
        <v>2023</v>
      </c>
      <c r="R2496" s="4" t="s">
        <v>43</v>
      </c>
      <c r="S2496" s="4" t="s">
        <v>104</v>
      </c>
      <c r="T2496" s="4" t="s">
        <v>93</v>
      </c>
      <c r="U2496" s="4" t="s">
        <v>94</v>
      </c>
      <c r="V2496" s="4" t="s">
        <v>95</v>
      </c>
      <c r="W2496" s="4" t="s">
        <v>96</v>
      </c>
      <c r="X2496" s="4" t="s">
        <v>97</v>
      </c>
      <c r="Y2496" s="4">
        <v>274</v>
      </c>
      <c r="Z2496" s="4">
        <v>391.82</v>
      </c>
    </row>
    <row r="2497" spans="16:26" ht="18" customHeight="1" x14ac:dyDescent="0.3">
      <c r="P2497" s="4" t="s">
        <v>98</v>
      </c>
      <c r="Q2497" s="4">
        <v>2023</v>
      </c>
      <c r="R2497" s="4" t="s">
        <v>43</v>
      </c>
      <c r="S2497" s="4" t="s">
        <v>104</v>
      </c>
      <c r="T2497" s="4" t="s">
        <v>93</v>
      </c>
      <c r="U2497" s="4" t="s">
        <v>94</v>
      </c>
      <c r="V2497" s="4" t="s">
        <v>95</v>
      </c>
      <c r="W2497" s="4" t="s">
        <v>96</v>
      </c>
      <c r="X2497" s="4" t="s">
        <v>97</v>
      </c>
      <c r="Y2497" s="4">
        <v>226</v>
      </c>
      <c r="Z2497" s="4">
        <v>526.24</v>
      </c>
    </row>
    <row r="2498" spans="16:26" ht="18" customHeight="1" x14ac:dyDescent="0.3">
      <c r="P2498" s="4" t="s">
        <v>101</v>
      </c>
      <c r="Q2498" s="4">
        <v>2023</v>
      </c>
      <c r="R2498" s="4" t="s">
        <v>43</v>
      </c>
      <c r="S2498" s="4" t="s">
        <v>104</v>
      </c>
      <c r="T2498" s="4" t="s">
        <v>93</v>
      </c>
      <c r="U2498" s="4" t="s">
        <v>94</v>
      </c>
      <c r="V2498" s="4" t="s">
        <v>95</v>
      </c>
      <c r="W2498" s="4" t="s">
        <v>96</v>
      </c>
      <c r="X2498" s="4" t="s">
        <v>97</v>
      </c>
      <c r="Y2498" s="4">
        <v>154</v>
      </c>
      <c r="Z2498" s="4">
        <v>526.24</v>
      </c>
    </row>
    <row r="2499" spans="16:26" ht="18" customHeight="1" x14ac:dyDescent="0.3">
      <c r="P2499" s="4" t="s">
        <v>91</v>
      </c>
      <c r="Q2499" s="4">
        <v>2023</v>
      </c>
      <c r="R2499" s="4" t="s">
        <v>43</v>
      </c>
      <c r="S2499" s="4" t="s">
        <v>104</v>
      </c>
      <c r="T2499" s="4" t="s">
        <v>93</v>
      </c>
      <c r="U2499" s="4" t="s">
        <v>94</v>
      </c>
      <c r="V2499" s="4" t="s">
        <v>95</v>
      </c>
      <c r="W2499" s="4" t="s">
        <v>96</v>
      </c>
      <c r="X2499" s="4" t="s">
        <v>97</v>
      </c>
      <c r="Y2499" s="4">
        <v>202</v>
      </c>
      <c r="Z2499" s="4">
        <v>526.24</v>
      </c>
    </row>
    <row r="2500" spans="16:26" ht="18" customHeight="1" x14ac:dyDescent="0.3">
      <c r="P2500" s="4" t="s">
        <v>100</v>
      </c>
      <c r="Q2500" s="4">
        <v>2023</v>
      </c>
      <c r="R2500" s="4" t="s">
        <v>43</v>
      </c>
      <c r="S2500" s="4" t="s">
        <v>104</v>
      </c>
      <c r="T2500" s="4" t="s">
        <v>93</v>
      </c>
      <c r="U2500" s="4" t="s">
        <v>94</v>
      </c>
      <c r="V2500" s="4" t="s">
        <v>95</v>
      </c>
      <c r="W2500" s="4" t="s">
        <v>96</v>
      </c>
      <c r="X2500" s="4" t="s">
        <v>97</v>
      </c>
      <c r="Y2500" s="4">
        <v>965</v>
      </c>
      <c r="Z2500" s="4">
        <v>1379.95</v>
      </c>
    </row>
    <row r="2501" spans="16:26" ht="18" customHeight="1" x14ac:dyDescent="0.3">
      <c r="P2501" s="4" t="s">
        <v>98</v>
      </c>
      <c r="Q2501" s="4">
        <v>2023</v>
      </c>
      <c r="R2501" s="4" t="s">
        <v>43</v>
      </c>
      <c r="S2501" s="4" t="s">
        <v>104</v>
      </c>
      <c r="T2501" s="4" t="s">
        <v>93</v>
      </c>
      <c r="U2501" s="4" t="s">
        <v>94</v>
      </c>
      <c r="V2501" s="4" t="s">
        <v>95</v>
      </c>
      <c r="W2501" s="4" t="s">
        <v>96</v>
      </c>
      <c r="X2501" s="4" t="s">
        <v>97</v>
      </c>
      <c r="Y2501" s="4">
        <v>198</v>
      </c>
      <c r="Z2501" s="4">
        <v>283.14</v>
      </c>
    </row>
    <row r="2502" spans="16:26" ht="18" customHeight="1" x14ac:dyDescent="0.3">
      <c r="P2502" s="4" t="s">
        <v>98</v>
      </c>
      <c r="Q2502" s="4">
        <v>2023</v>
      </c>
      <c r="R2502" s="4" t="s">
        <v>43</v>
      </c>
      <c r="S2502" s="4" t="s">
        <v>104</v>
      </c>
      <c r="T2502" s="4" t="s">
        <v>93</v>
      </c>
      <c r="U2502" s="4" t="s">
        <v>94</v>
      </c>
      <c r="V2502" s="4" t="s">
        <v>95</v>
      </c>
      <c r="W2502" s="4" t="s">
        <v>96</v>
      </c>
      <c r="X2502" s="4" t="s">
        <v>97</v>
      </c>
      <c r="Y2502" s="4">
        <v>225</v>
      </c>
      <c r="Z2502" s="4">
        <v>321.75</v>
      </c>
    </row>
    <row r="2503" spans="16:26" ht="18" customHeight="1" x14ac:dyDescent="0.3">
      <c r="P2503" s="4" t="s">
        <v>98</v>
      </c>
      <c r="Q2503" s="4">
        <v>2023</v>
      </c>
      <c r="R2503" s="4" t="s">
        <v>43</v>
      </c>
      <c r="S2503" s="4" t="s">
        <v>104</v>
      </c>
      <c r="T2503" s="4" t="s">
        <v>93</v>
      </c>
      <c r="U2503" s="4" t="s">
        <v>94</v>
      </c>
      <c r="V2503" s="4" t="s">
        <v>95</v>
      </c>
      <c r="W2503" s="4" t="s">
        <v>96</v>
      </c>
      <c r="X2503" s="4" t="s">
        <v>97</v>
      </c>
      <c r="Y2503" s="4">
        <v>153</v>
      </c>
      <c r="Z2503" s="4">
        <v>218.79</v>
      </c>
    </row>
    <row r="2504" spans="16:26" ht="18" customHeight="1" x14ac:dyDescent="0.3">
      <c r="P2504" s="4" t="s">
        <v>100</v>
      </c>
      <c r="Q2504" s="4">
        <v>2023</v>
      </c>
      <c r="R2504" s="4" t="s">
        <v>43</v>
      </c>
      <c r="S2504" s="4" t="s">
        <v>104</v>
      </c>
      <c r="T2504" s="4" t="s">
        <v>93</v>
      </c>
      <c r="U2504" s="4" t="s">
        <v>94</v>
      </c>
      <c r="V2504" s="4" t="s">
        <v>95</v>
      </c>
      <c r="W2504" s="4" t="s">
        <v>96</v>
      </c>
      <c r="X2504" s="4" t="s">
        <v>97</v>
      </c>
      <c r="Y2504" s="4">
        <v>201</v>
      </c>
      <c r="Z2504" s="4">
        <v>287.43</v>
      </c>
    </row>
    <row r="2505" spans="16:26" ht="18" customHeight="1" x14ac:dyDescent="0.3">
      <c r="P2505" s="4" t="s">
        <v>101</v>
      </c>
      <c r="Q2505" s="4">
        <v>2023</v>
      </c>
      <c r="R2505" s="4" t="s">
        <v>43</v>
      </c>
      <c r="S2505" s="4" t="s">
        <v>104</v>
      </c>
      <c r="T2505" s="4" t="s">
        <v>93</v>
      </c>
      <c r="U2505" s="4" t="s">
        <v>94</v>
      </c>
      <c r="V2505" s="4" t="s">
        <v>95</v>
      </c>
      <c r="W2505" s="4" t="s">
        <v>96</v>
      </c>
      <c r="X2505" s="4" t="s">
        <v>97</v>
      </c>
      <c r="Y2505" s="4">
        <v>283</v>
      </c>
      <c r="Z2505" s="4">
        <v>404.69</v>
      </c>
    </row>
    <row r="2506" spans="16:26" ht="18" customHeight="1" x14ac:dyDescent="0.3">
      <c r="P2506" s="4" t="s">
        <v>100</v>
      </c>
      <c r="Q2506" s="4">
        <v>2023</v>
      </c>
      <c r="R2506" s="4" t="s">
        <v>43</v>
      </c>
      <c r="S2506" s="4" t="s">
        <v>104</v>
      </c>
      <c r="T2506" s="4" t="s">
        <v>93</v>
      </c>
      <c r="U2506" s="4" t="s">
        <v>94</v>
      </c>
      <c r="V2506" s="4" t="s">
        <v>95</v>
      </c>
      <c r="W2506" s="4" t="s">
        <v>96</v>
      </c>
      <c r="X2506" s="4" t="s">
        <v>97</v>
      </c>
      <c r="Y2506" s="4">
        <v>277</v>
      </c>
      <c r="Z2506" s="4">
        <v>396.11</v>
      </c>
    </row>
    <row r="2507" spans="16:26" ht="18" customHeight="1" x14ac:dyDescent="0.3">
      <c r="P2507" s="4" t="s">
        <v>91</v>
      </c>
      <c r="Q2507" s="4">
        <v>2023</v>
      </c>
      <c r="R2507" s="4" t="s">
        <v>43</v>
      </c>
      <c r="S2507" s="4" t="s">
        <v>104</v>
      </c>
      <c r="T2507" s="4" t="s">
        <v>93</v>
      </c>
      <c r="U2507" s="4" t="s">
        <v>94</v>
      </c>
      <c r="V2507" s="4" t="s">
        <v>95</v>
      </c>
      <c r="W2507" s="4" t="s">
        <v>96</v>
      </c>
      <c r="X2507" s="4" t="s">
        <v>97</v>
      </c>
      <c r="Y2507" s="4">
        <v>746</v>
      </c>
      <c r="Z2507" s="4">
        <v>1066.78</v>
      </c>
    </row>
    <row r="2508" spans="16:26" ht="18" customHeight="1" x14ac:dyDescent="0.3">
      <c r="P2508" s="4" t="s">
        <v>91</v>
      </c>
      <c r="Q2508" s="4">
        <v>2023</v>
      </c>
      <c r="R2508" s="4" t="s">
        <v>43</v>
      </c>
      <c r="S2508" s="4" t="s">
        <v>104</v>
      </c>
      <c r="T2508" s="4" t="s">
        <v>93</v>
      </c>
      <c r="U2508" s="4" t="s">
        <v>94</v>
      </c>
      <c r="V2508" s="4" t="s">
        <v>95</v>
      </c>
      <c r="W2508" s="4" t="s">
        <v>96</v>
      </c>
      <c r="X2508" s="4" t="s">
        <v>97</v>
      </c>
      <c r="Y2508" s="4">
        <v>800</v>
      </c>
      <c r="Z2508" s="4">
        <v>1144</v>
      </c>
    </row>
    <row r="2509" spans="16:26" ht="18" customHeight="1" x14ac:dyDescent="0.3">
      <c r="P2509" s="4" t="s">
        <v>98</v>
      </c>
      <c r="Q2509" s="4">
        <v>2023</v>
      </c>
      <c r="R2509" s="4" t="s">
        <v>43</v>
      </c>
      <c r="S2509" s="4" t="s">
        <v>104</v>
      </c>
      <c r="T2509" s="4" t="s">
        <v>93</v>
      </c>
      <c r="U2509" s="4" t="s">
        <v>94</v>
      </c>
      <c r="V2509" s="4" t="s">
        <v>95</v>
      </c>
      <c r="W2509" s="4" t="s">
        <v>96</v>
      </c>
      <c r="X2509" s="4" t="s">
        <v>97</v>
      </c>
      <c r="Y2509" s="4">
        <v>833</v>
      </c>
      <c r="Z2509" s="4">
        <v>1191.19</v>
      </c>
    </row>
    <row r="2510" spans="16:26" ht="18" customHeight="1" x14ac:dyDescent="0.3">
      <c r="P2510" s="4" t="s">
        <v>98</v>
      </c>
      <c r="Q2510" s="4">
        <v>2023</v>
      </c>
      <c r="R2510" s="4" t="s">
        <v>43</v>
      </c>
      <c r="S2510" s="4" t="s">
        <v>104</v>
      </c>
      <c r="T2510" s="4" t="s">
        <v>93</v>
      </c>
      <c r="U2510" s="4" t="s">
        <v>94</v>
      </c>
      <c r="V2510" s="4" t="s">
        <v>95</v>
      </c>
      <c r="W2510" s="4" t="s">
        <v>96</v>
      </c>
      <c r="X2510" s="4" t="s">
        <v>99</v>
      </c>
      <c r="Y2510" s="4">
        <v>287</v>
      </c>
      <c r="Z2510" s="4">
        <v>410.40999999999997</v>
      </c>
    </row>
    <row r="2511" spans="16:26" ht="18" customHeight="1" x14ac:dyDescent="0.3">
      <c r="P2511" s="4" t="s">
        <v>98</v>
      </c>
      <c r="Q2511" s="4">
        <v>2023</v>
      </c>
      <c r="R2511" s="4" t="s">
        <v>43</v>
      </c>
      <c r="S2511" s="4" t="s">
        <v>104</v>
      </c>
      <c r="T2511" s="4" t="s">
        <v>93</v>
      </c>
      <c r="U2511" s="4" t="s">
        <v>94</v>
      </c>
      <c r="V2511" s="4" t="s">
        <v>95</v>
      </c>
      <c r="W2511" s="4" t="s">
        <v>96</v>
      </c>
      <c r="X2511" s="4" t="s">
        <v>99</v>
      </c>
      <c r="Y2511" s="4">
        <v>281</v>
      </c>
      <c r="Z2511" s="4">
        <v>401.83</v>
      </c>
    </row>
    <row r="2512" spans="16:26" ht="18" customHeight="1" x14ac:dyDescent="0.3">
      <c r="P2512" s="4" t="s">
        <v>102</v>
      </c>
      <c r="Q2512" s="4">
        <v>2023</v>
      </c>
      <c r="R2512" s="4" t="s">
        <v>43</v>
      </c>
      <c r="S2512" s="4" t="s">
        <v>104</v>
      </c>
      <c r="T2512" s="4" t="s">
        <v>93</v>
      </c>
      <c r="U2512" s="4" t="s">
        <v>94</v>
      </c>
      <c r="V2512" s="4" t="s">
        <v>95</v>
      </c>
      <c r="W2512" s="4" t="s">
        <v>96</v>
      </c>
      <c r="X2512" s="4" t="s">
        <v>99</v>
      </c>
      <c r="Y2512" s="4">
        <v>275</v>
      </c>
      <c r="Z2512" s="4">
        <v>393.25</v>
      </c>
    </row>
    <row r="2513" spans="16:26" ht="18" customHeight="1" x14ac:dyDescent="0.3">
      <c r="P2513" s="4" t="s">
        <v>91</v>
      </c>
      <c r="Q2513" s="4">
        <v>2023</v>
      </c>
      <c r="R2513" s="4" t="s">
        <v>43</v>
      </c>
      <c r="S2513" s="4" t="s">
        <v>104</v>
      </c>
      <c r="T2513" s="4" t="s">
        <v>93</v>
      </c>
      <c r="U2513" s="4" t="s">
        <v>94</v>
      </c>
      <c r="V2513" s="4" t="s">
        <v>95</v>
      </c>
      <c r="W2513" s="4" t="s">
        <v>96</v>
      </c>
      <c r="X2513" s="4" t="s">
        <v>97</v>
      </c>
      <c r="Y2513" s="4">
        <v>227</v>
      </c>
      <c r="Z2513" s="4">
        <v>324.61</v>
      </c>
    </row>
    <row r="2514" spans="16:26" ht="18" customHeight="1" x14ac:dyDescent="0.3">
      <c r="P2514" s="4" t="s">
        <v>98</v>
      </c>
      <c r="Q2514" s="4">
        <v>2023</v>
      </c>
      <c r="R2514" s="4" t="s">
        <v>43</v>
      </c>
      <c r="S2514" s="4" t="s">
        <v>104</v>
      </c>
      <c r="T2514" s="4" t="s">
        <v>93</v>
      </c>
      <c r="U2514" s="4" t="s">
        <v>94</v>
      </c>
      <c r="V2514" s="4" t="s">
        <v>95</v>
      </c>
      <c r="W2514" s="4" t="s">
        <v>96</v>
      </c>
      <c r="X2514" s="4" t="s">
        <v>97</v>
      </c>
      <c r="Y2514" s="4">
        <v>155</v>
      </c>
      <c r="Z2514" s="4">
        <v>221.65</v>
      </c>
    </row>
    <row r="2515" spans="16:26" ht="18" customHeight="1" x14ac:dyDescent="0.3">
      <c r="P2515" s="4" t="s">
        <v>91</v>
      </c>
      <c r="Q2515" s="4">
        <v>2023</v>
      </c>
      <c r="R2515" s="4" t="s">
        <v>37</v>
      </c>
      <c r="S2515" s="4" t="s">
        <v>104</v>
      </c>
      <c r="T2515" s="4" t="s">
        <v>93</v>
      </c>
      <c r="U2515" s="4" t="s">
        <v>94</v>
      </c>
      <c r="V2515" s="4" t="s">
        <v>95</v>
      </c>
      <c r="W2515" s="4" t="s">
        <v>96</v>
      </c>
      <c r="X2515" s="4" t="s">
        <v>97</v>
      </c>
      <c r="Y2515" s="4">
        <v>194</v>
      </c>
      <c r="Z2515" s="4">
        <v>277.42</v>
      </c>
    </row>
    <row r="2516" spans="16:26" ht="18" customHeight="1" x14ac:dyDescent="0.3">
      <c r="P2516" s="4" t="s">
        <v>100</v>
      </c>
      <c r="Q2516" s="4">
        <v>2023</v>
      </c>
      <c r="R2516" s="4" t="s">
        <v>37</v>
      </c>
      <c r="S2516" s="4" t="s">
        <v>104</v>
      </c>
      <c r="T2516" s="4" t="s">
        <v>93</v>
      </c>
      <c r="U2516" s="4" t="s">
        <v>94</v>
      </c>
      <c r="V2516" s="4" t="s">
        <v>95</v>
      </c>
      <c r="W2516" s="4" t="s">
        <v>96</v>
      </c>
      <c r="X2516" s="4" t="s">
        <v>97</v>
      </c>
      <c r="Y2516" s="4">
        <v>170</v>
      </c>
      <c r="Z2516" s="4">
        <v>243.1</v>
      </c>
    </row>
    <row r="2517" spans="16:26" ht="18" customHeight="1" x14ac:dyDescent="0.3">
      <c r="P2517" s="4" t="s">
        <v>100</v>
      </c>
      <c r="Q2517" s="4">
        <v>2023</v>
      </c>
      <c r="R2517" s="4" t="s">
        <v>37</v>
      </c>
      <c r="S2517" s="4" t="s">
        <v>104</v>
      </c>
      <c r="T2517" s="4" t="s">
        <v>93</v>
      </c>
      <c r="U2517" s="4" t="s">
        <v>94</v>
      </c>
      <c r="V2517" s="4" t="s">
        <v>95</v>
      </c>
      <c r="W2517" s="4" t="s">
        <v>96</v>
      </c>
      <c r="X2517" s="4" t="s">
        <v>97</v>
      </c>
      <c r="Y2517" s="4">
        <v>196</v>
      </c>
      <c r="Z2517" s="4">
        <v>526.24</v>
      </c>
    </row>
    <row r="2518" spans="16:26" ht="18" customHeight="1" x14ac:dyDescent="0.3">
      <c r="P2518" s="4" t="s">
        <v>100</v>
      </c>
      <c r="Q2518" s="4">
        <v>2023</v>
      </c>
      <c r="R2518" s="4" t="s">
        <v>37</v>
      </c>
      <c r="S2518" s="4" t="s">
        <v>104</v>
      </c>
      <c r="T2518" s="4" t="s">
        <v>93</v>
      </c>
      <c r="U2518" s="4" t="s">
        <v>94</v>
      </c>
      <c r="V2518" s="4" t="s">
        <v>95</v>
      </c>
      <c r="W2518" s="4" t="s">
        <v>96</v>
      </c>
      <c r="X2518" s="4" t="s">
        <v>97</v>
      </c>
      <c r="Y2518" s="4">
        <v>166</v>
      </c>
      <c r="Z2518" s="4">
        <v>526.24</v>
      </c>
    </row>
    <row r="2519" spans="16:26" ht="18" customHeight="1" x14ac:dyDescent="0.3">
      <c r="P2519" s="4" t="s">
        <v>102</v>
      </c>
      <c r="Q2519" s="4">
        <v>2023</v>
      </c>
      <c r="R2519" s="4" t="s">
        <v>37</v>
      </c>
      <c r="S2519" s="4" t="s">
        <v>104</v>
      </c>
      <c r="T2519" s="4" t="s">
        <v>93</v>
      </c>
      <c r="U2519" s="4" t="s">
        <v>94</v>
      </c>
      <c r="V2519" s="4" t="s">
        <v>95</v>
      </c>
      <c r="W2519" s="4" t="s">
        <v>96</v>
      </c>
      <c r="X2519" s="4" t="s">
        <v>97</v>
      </c>
      <c r="Y2519" s="4">
        <v>168</v>
      </c>
      <c r="Z2519" s="4">
        <v>240.24</v>
      </c>
    </row>
    <row r="2520" spans="16:26" ht="18" customHeight="1" x14ac:dyDescent="0.3">
      <c r="P2520" s="4" t="s">
        <v>102</v>
      </c>
      <c r="Q2520" s="4">
        <v>2023</v>
      </c>
      <c r="R2520" s="4" t="s">
        <v>37</v>
      </c>
      <c r="S2520" s="4" t="s">
        <v>104</v>
      </c>
      <c r="T2520" s="4" t="s">
        <v>93</v>
      </c>
      <c r="U2520" s="4" t="s">
        <v>94</v>
      </c>
      <c r="V2520" s="4" t="s">
        <v>95</v>
      </c>
      <c r="W2520" s="4" t="s">
        <v>96</v>
      </c>
      <c r="X2520" s="4" t="s">
        <v>97</v>
      </c>
      <c r="Y2520" s="4">
        <v>195</v>
      </c>
      <c r="Z2520" s="4">
        <v>278.85000000000002</v>
      </c>
    </row>
    <row r="2521" spans="16:26" ht="18" customHeight="1" x14ac:dyDescent="0.3">
      <c r="P2521" s="4" t="s">
        <v>100</v>
      </c>
      <c r="Q2521" s="4">
        <v>2023</v>
      </c>
      <c r="R2521" s="4" t="s">
        <v>37</v>
      </c>
      <c r="S2521" s="4" t="s">
        <v>104</v>
      </c>
      <c r="T2521" s="4" t="s">
        <v>93</v>
      </c>
      <c r="U2521" s="4" t="s">
        <v>94</v>
      </c>
      <c r="V2521" s="4" t="s">
        <v>95</v>
      </c>
      <c r="W2521" s="4" t="s">
        <v>96</v>
      </c>
      <c r="X2521" s="4" t="s">
        <v>97</v>
      </c>
      <c r="Y2521" s="4">
        <v>752</v>
      </c>
      <c r="Z2521" s="4">
        <v>1075.3600000000001</v>
      </c>
    </row>
    <row r="2522" spans="16:26" ht="18" customHeight="1" x14ac:dyDescent="0.3">
      <c r="P2522" s="4" t="s">
        <v>100</v>
      </c>
      <c r="Q2522" s="4">
        <v>2023</v>
      </c>
      <c r="R2522" s="4" t="s">
        <v>37</v>
      </c>
      <c r="S2522" s="4" t="s">
        <v>104</v>
      </c>
      <c r="T2522" s="4" t="s">
        <v>93</v>
      </c>
      <c r="U2522" s="4" t="s">
        <v>94</v>
      </c>
      <c r="V2522" s="4" t="s">
        <v>95</v>
      </c>
      <c r="W2522" s="4" t="s">
        <v>96</v>
      </c>
      <c r="X2522" s="4" t="s">
        <v>97</v>
      </c>
      <c r="Y2522" s="4">
        <v>838</v>
      </c>
      <c r="Z2522" s="4">
        <v>1198.3399999999999</v>
      </c>
    </row>
    <row r="2523" spans="16:26" ht="18" customHeight="1" x14ac:dyDescent="0.3">
      <c r="P2523" s="4" t="s">
        <v>100</v>
      </c>
      <c r="Q2523" s="4">
        <v>2023</v>
      </c>
      <c r="R2523" s="4" t="s">
        <v>37</v>
      </c>
      <c r="S2523" s="4" t="s">
        <v>104</v>
      </c>
      <c r="T2523" s="4" t="s">
        <v>93</v>
      </c>
      <c r="U2523" s="4" t="s">
        <v>94</v>
      </c>
      <c r="V2523" s="4" t="s">
        <v>95</v>
      </c>
      <c r="W2523" s="4" t="s">
        <v>96</v>
      </c>
      <c r="X2523" s="4" t="s">
        <v>97</v>
      </c>
      <c r="Y2523" s="4">
        <v>197</v>
      </c>
      <c r="Z2523" s="4">
        <v>281.70999999999998</v>
      </c>
    </row>
    <row r="2524" spans="16:26" ht="18" customHeight="1" x14ac:dyDescent="0.3">
      <c r="P2524" s="4" t="s">
        <v>91</v>
      </c>
      <c r="Q2524" s="4">
        <v>2023</v>
      </c>
      <c r="R2524" s="4" t="s">
        <v>37</v>
      </c>
      <c r="S2524" s="4" t="s">
        <v>104</v>
      </c>
      <c r="T2524" s="4" t="s">
        <v>93</v>
      </c>
      <c r="U2524" s="4" t="s">
        <v>94</v>
      </c>
      <c r="V2524" s="4" t="s">
        <v>95</v>
      </c>
      <c r="W2524" s="4" t="s">
        <v>96</v>
      </c>
      <c r="X2524" s="4" t="s">
        <v>97</v>
      </c>
      <c r="Y2524" s="4">
        <v>167</v>
      </c>
      <c r="Z2524" s="4">
        <v>238.81</v>
      </c>
    </row>
    <row r="2525" spans="16:26" ht="18" customHeight="1" x14ac:dyDescent="0.3">
      <c r="P2525" s="4" t="s">
        <v>101</v>
      </c>
      <c r="Q2525" s="4">
        <v>2023</v>
      </c>
      <c r="R2525" s="4" t="s">
        <v>38</v>
      </c>
      <c r="S2525" s="4" t="s">
        <v>104</v>
      </c>
      <c r="T2525" s="4" t="s">
        <v>93</v>
      </c>
      <c r="U2525" s="4" t="s">
        <v>94</v>
      </c>
      <c r="V2525" s="4" t="s">
        <v>95</v>
      </c>
      <c r="W2525" s="4" t="s">
        <v>96</v>
      </c>
      <c r="X2525" s="4" t="s">
        <v>97</v>
      </c>
      <c r="Y2525" s="4">
        <v>200</v>
      </c>
      <c r="Z2525" s="4">
        <v>286</v>
      </c>
    </row>
    <row r="2526" spans="16:26" ht="18" customHeight="1" x14ac:dyDescent="0.3">
      <c r="P2526" s="4" t="s">
        <v>91</v>
      </c>
      <c r="Q2526" s="4">
        <v>2023</v>
      </c>
      <c r="R2526" s="4" t="s">
        <v>38</v>
      </c>
      <c r="S2526" s="4" t="s">
        <v>104</v>
      </c>
      <c r="T2526" s="4" t="s">
        <v>93</v>
      </c>
      <c r="U2526" s="4" t="s">
        <v>94</v>
      </c>
      <c r="V2526" s="4" t="s">
        <v>95</v>
      </c>
      <c r="W2526" s="4" t="s">
        <v>96</v>
      </c>
      <c r="X2526" s="4" t="s">
        <v>97</v>
      </c>
      <c r="Y2526" s="4">
        <v>202</v>
      </c>
      <c r="Z2526" s="4">
        <v>526.24</v>
      </c>
    </row>
    <row r="2527" spans="16:26" ht="18" customHeight="1" x14ac:dyDescent="0.3">
      <c r="P2527" s="4" t="s">
        <v>91</v>
      </c>
      <c r="Q2527" s="4">
        <v>2023</v>
      </c>
      <c r="R2527" s="4" t="s">
        <v>38</v>
      </c>
      <c r="S2527" s="4" t="s">
        <v>104</v>
      </c>
      <c r="T2527" s="4" t="s">
        <v>93</v>
      </c>
      <c r="U2527" s="4" t="s">
        <v>94</v>
      </c>
      <c r="V2527" s="4" t="s">
        <v>95</v>
      </c>
      <c r="W2527" s="4" t="s">
        <v>96</v>
      </c>
      <c r="X2527" s="4" t="s">
        <v>97</v>
      </c>
      <c r="Y2527" s="4">
        <v>172</v>
      </c>
      <c r="Z2527" s="4">
        <v>526.24</v>
      </c>
    </row>
    <row r="2528" spans="16:26" ht="18" customHeight="1" x14ac:dyDescent="0.3">
      <c r="P2528" s="4" t="s">
        <v>91</v>
      </c>
      <c r="Q2528" s="4">
        <v>2023</v>
      </c>
      <c r="R2528" s="4" t="s">
        <v>38</v>
      </c>
      <c r="S2528" s="4" t="s">
        <v>104</v>
      </c>
      <c r="T2528" s="4" t="s">
        <v>93</v>
      </c>
      <c r="U2528" s="4" t="s">
        <v>94</v>
      </c>
      <c r="V2528" s="4" t="s">
        <v>95</v>
      </c>
      <c r="W2528" s="4" t="s">
        <v>96</v>
      </c>
      <c r="X2528" s="4" t="s">
        <v>97</v>
      </c>
      <c r="Y2528" s="4">
        <v>970</v>
      </c>
      <c r="Z2528" s="4">
        <v>1387.1</v>
      </c>
    </row>
    <row r="2529" spans="16:26" ht="18" customHeight="1" x14ac:dyDescent="0.3">
      <c r="P2529" s="4" t="s">
        <v>91</v>
      </c>
      <c r="Q2529" s="4">
        <v>2023</v>
      </c>
      <c r="R2529" s="4" t="s">
        <v>38</v>
      </c>
      <c r="S2529" s="4" t="s">
        <v>104</v>
      </c>
      <c r="T2529" s="4" t="s">
        <v>93</v>
      </c>
      <c r="U2529" s="4" t="s">
        <v>94</v>
      </c>
      <c r="V2529" s="4" t="s">
        <v>95</v>
      </c>
      <c r="W2529" s="4" t="s">
        <v>96</v>
      </c>
      <c r="X2529" s="4" t="s">
        <v>97</v>
      </c>
      <c r="Y2529" s="4">
        <v>174</v>
      </c>
      <c r="Z2529" s="4">
        <v>248.82</v>
      </c>
    </row>
    <row r="2530" spans="16:26" ht="18" customHeight="1" x14ac:dyDescent="0.3">
      <c r="P2530" s="4" t="s">
        <v>91</v>
      </c>
      <c r="Q2530" s="4">
        <v>2023</v>
      </c>
      <c r="R2530" s="4" t="s">
        <v>38</v>
      </c>
      <c r="S2530" s="4" t="s">
        <v>104</v>
      </c>
      <c r="T2530" s="4" t="s">
        <v>93</v>
      </c>
      <c r="U2530" s="4" t="s">
        <v>94</v>
      </c>
      <c r="V2530" s="4" t="s">
        <v>95</v>
      </c>
      <c r="W2530" s="4" t="s">
        <v>96</v>
      </c>
      <c r="X2530" s="4" t="s">
        <v>97</v>
      </c>
      <c r="Y2530" s="4">
        <v>201</v>
      </c>
      <c r="Z2530" s="4">
        <v>287.43</v>
      </c>
    </row>
    <row r="2531" spans="16:26" ht="18" customHeight="1" x14ac:dyDescent="0.3">
      <c r="P2531" s="4" t="s">
        <v>91</v>
      </c>
      <c r="Q2531" s="4">
        <v>2023</v>
      </c>
      <c r="R2531" s="4" t="s">
        <v>38</v>
      </c>
      <c r="S2531" s="4" t="s">
        <v>104</v>
      </c>
      <c r="T2531" s="4" t="s">
        <v>93</v>
      </c>
      <c r="U2531" s="4" t="s">
        <v>94</v>
      </c>
      <c r="V2531" s="4" t="s">
        <v>95</v>
      </c>
      <c r="W2531" s="4" t="s">
        <v>96</v>
      </c>
      <c r="X2531" s="4" t="s">
        <v>97</v>
      </c>
      <c r="Y2531" s="4">
        <v>171</v>
      </c>
      <c r="Z2531" s="4">
        <v>244.53</v>
      </c>
    </row>
    <row r="2532" spans="16:26" ht="18" customHeight="1" x14ac:dyDescent="0.3">
      <c r="P2532" s="4" t="s">
        <v>91</v>
      </c>
      <c r="Q2532" s="4">
        <v>2023</v>
      </c>
      <c r="R2532" s="4" t="s">
        <v>38</v>
      </c>
      <c r="S2532" s="4" t="s">
        <v>104</v>
      </c>
      <c r="T2532" s="4" t="s">
        <v>93</v>
      </c>
      <c r="U2532" s="4" t="s">
        <v>94</v>
      </c>
      <c r="V2532" s="4" t="s">
        <v>95</v>
      </c>
      <c r="W2532" s="4" t="s">
        <v>96</v>
      </c>
      <c r="X2532" s="4" t="s">
        <v>97</v>
      </c>
      <c r="Y2532" s="4">
        <v>751</v>
      </c>
      <c r="Z2532" s="4">
        <v>1073.93</v>
      </c>
    </row>
    <row r="2533" spans="16:26" ht="18" customHeight="1" x14ac:dyDescent="0.3">
      <c r="P2533" s="4" t="s">
        <v>91</v>
      </c>
      <c r="Q2533" s="4">
        <v>2023</v>
      </c>
      <c r="R2533" s="4" t="s">
        <v>38</v>
      </c>
      <c r="S2533" s="4" t="s">
        <v>104</v>
      </c>
      <c r="T2533" s="4" t="s">
        <v>93</v>
      </c>
      <c r="U2533" s="4" t="s">
        <v>94</v>
      </c>
      <c r="V2533" s="4" t="s">
        <v>95</v>
      </c>
      <c r="W2533" s="4" t="s">
        <v>96</v>
      </c>
      <c r="X2533" s="4" t="s">
        <v>97</v>
      </c>
      <c r="Y2533" s="4">
        <v>837</v>
      </c>
      <c r="Z2533" s="4">
        <v>1196.9099999999999</v>
      </c>
    </row>
    <row r="2534" spans="16:26" ht="18" customHeight="1" x14ac:dyDescent="0.3">
      <c r="P2534" s="4" t="s">
        <v>101</v>
      </c>
      <c r="Q2534" s="4">
        <v>2023</v>
      </c>
      <c r="R2534" s="4" t="s">
        <v>38</v>
      </c>
      <c r="S2534" s="4" t="s">
        <v>104</v>
      </c>
      <c r="T2534" s="4" t="s">
        <v>93</v>
      </c>
      <c r="U2534" s="4" t="s">
        <v>94</v>
      </c>
      <c r="V2534" s="4" t="s">
        <v>95</v>
      </c>
      <c r="W2534" s="4" t="s">
        <v>96</v>
      </c>
      <c r="X2534" s="4" t="s">
        <v>97</v>
      </c>
      <c r="Y2534" s="4">
        <v>173</v>
      </c>
      <c r="Z2534" s="4">
        <v>247.39</v>
      </c>
    </row>
    <row r="2535" spans="16:26" ht="18" customHeight="1" x14ac:dyDescent="0.3">
      <c r="P2535" s="4" t="s">
        <v>98</v>
      </c>
      <c r="Q2535" s="4">
        <v>2023</v>
      </c>
      <c r="R2535" s="4" t="s">
        <v>41</v>
      </c>
      <c r="S2535" s="4" t="s">
        <v>104</v>
      </c>
      <c r="T2535" s="4" t="s">
        <v>93</v>
      </c>
      <c r="U2535" s="4" t="s">
        <v>94</v>
      </c>
      <c r="V2535" s="4" t="s">
        <v>95</v>
      </c>
      <c r="W2535" s="4" t="s">
        <v>96</v>
      </c>
      <c r="X2535" s="4" t="s">
        <v>97</v>
      </c>
      <c r="Y2535" s="4">
        <v>218</v>
      </c>
      <c r="Z2535" s="4">
        <v>311.74</v>
      </c>
    </row>
    <row r="2536" spans="16:26" ht="18" customHeight="1" x14ac:dyDescent="0.3">
      <c r="P2536" s="4" t="s">
        <v>98</v>
      </c>
      <c r="Q2536" s="4">
        <v>2023</v>
      </c>
      <c r="R2536" s="4" t="s">
        <v>41</v>
      </c>
      <c r="S2536" s="4" t="s">
        <v>104</v>
      </c>
      <c r="T2536" s="4" t="s">
        <v>93</v>
      </c>
      <c r="U2536" s="4" t="s">
        <v>94</v>
      </c>
      <c r="V2536" s="4" t="s">
        <v>95</v>
      </c>
      <c r="W2536" s="4" t="s">
        <v>96</v>
      </c>
      <c r="X2536" s="4" t="s">
        <v>97</v>
      </c>
      <c r="Y2536" s="4">
        <v>188</v>
      </c>
      <c r="Z2536" s="4">
        <v>268.84000000000003</v>
      </c>
    </row>
    <row r="2537" spans="16:26" ht="18" customHeight="1" x14ac:dyDescent="0.3">
      <c r="P2537" s="4" t="s">
        <v>98</v>
      </c>
      <c r="Q2537" s="4">
        <v>2023</v>
      </c>
      <c r="R2537" s="4" t="s">
        <v>41</v>
      </c>
      <c r="S2537" s="4" t="s">
        <v>104</v>
      </c>
      <c r="T2537" s="4" t="s">
        <v>93</v>
      </c>
      <c r="U2537" s="4" t="s">
        <v>94</v>
      </c>
      <c r="V2537" s="4" t="s">
        <v>95</v>
      </c>
      <c r="W2537" s="4" t="s">
        <v>96</v>
      </c>
      <c r="X2537" s="4" t="s">
        <v>97</v>
      </c>
      <c r="Y2537" s="4">
        <v>214</v>
      </c>
      <c r="Z2537" s="4">
        <v>526.24</v>
      </c>
    </row>
    <row r="2538" spans="16:26" ht="18" customHeight="1" x14ac:dyDescent="0.3">
      <c r="P2538" s="4" t="s">
        <v>98</v>
      </c>
      <c r="Q2538" s="4">
        <v>2023</v>
      </c>
      <c r="R2538" s="4" t="s">
        <v>41</v>
      </c>
      <c r="S2538" s="4" t="s">
        <v>104</v>
      </c>
      <c r="T2538" s="4" t="s">
        <v>93</v>
      </c>
      <c r="U2538" s="4" t="s">
        <v>94</v>
      </c>
      <c r="V2538" s="4" t="s">
        <v>95</v>
      </c>
      <c r="W2538" s="4" t="s">
        <v>96</v>
      </c>
      <c r="X2538" s="4" t="s">
        <v>97</v>
      </c>
      <c r="Y2538" s="4">
        <v>190</v>
      </c>
      <c r="Z2538" s="4">
        <v>526.24</v>
      </c>
    </row>
    <row r="2539" spans="16:26" ht="18" customHeight="1" x14ac:dyDescent="0.3">
      <c r="P2539" s="4" t="s">
        <v>98</v>
      </c>
      <c r="Q2539" s="4">
        <v>2023</v>
      </c>
      <c r="R2539" s="4" t="s">
        <v>41</v>
      </c>
      <c r="S2539" s="4" t="s">
        <v>104</v>
      </c>
      <c r="T2539" s="4" t="s">
        <v>93</v>
      </c>
      <c r="U2539" s="4" t="s">
        <v>94</v>
      </c>
      <c r="V2539" s="4" t="s">
        <v>95</v>
      </c>
      <c r="W2539" s="4" t="s">
        <v>96</v>
      </c>
      <c r="X2539" s="4" t="s">
        <v>97</v>
      </c>
      <c r="Y2539" s="4">
        <v>967</v>
      </c>
      <c r="Z2539" s="4">
        <v>1382.81</v>
      </c>
    </row>
    <row r="2540" spans="16:26" ht="18" customHeight="1" x14ac:dyDescent="0.3">
      <c r="P2540" s="4" t="s">
        <v>98</v>
      </c>
      <c r="Q2540" s="4">
        <v>2023</v>
      </c>
      <c r="R2540" s="4" t="s">
        <v>41</v>
      </c>
      <c r="S2540" s="4" t="s">
        <v>104</v>
      </c>
      <c r="T2540" s="4" t="s">
        <v>93</v>
      </c>
      <c r="U2540" s="4" t="s">
        <v>94</v>
      </c>
      <c r="V2540" s="4" t="s">
        <v>95</v>
      </c>
      <c r="W2540" s="4" t="s">
        <v>96</v>
      </c>
      <c r="X2540" s="4" t="s">
        <v>97</v>
      </c>
      <c r="Y2540" s="4">
        <v>189</v>
      </c>
      <c r="Z2540" s="4">
        <v>270.27</v>
      </c>
    </row>
    <row r="2541" spans="16:26" ht="18" customHeight="1" x14ac:dyDescent="0.3">
      <c r="P2541" s="4" t="s">
        <v>98</v>
      </c>
      <c r="Q2541" s="4">
        <v>2023</v>
      </c>
      <c r="R2541" s="4" t="s">
        <v>41</v>
      </c>
      <c r="S2541" s="4" t="s">
        <v>104</v>
      </c>
      <c r="T2541" s="4" t="s">
        <v>93</v>
      </c>
      <c r="U2541" s="4" t="s">
        <v>94</v>
      </c>
      <c r="V2541" s="4" t="s">
        <v>95</v>
      </c>
      <c r="W2541" s="4" t="s">
        <v>96</v>
      </c>
      <c r="X2541" s="4" t="s">
        <v>97</v>
      </c>
      <c r="Y2541" s="4">
        <v>748</v>
      </c>
      <c r="Z2541" s="4">
        <v>1069.6399999999999</v>
      </c>
    </row>
    <row r="2542" spans="16:26" ht="18" customHeight="1" x14ac:dyDescent="0.3">
      <c r="P2542" s="4" t="s">
        <v>98</v>
      </c>
      <c r="Q2542" s="4">
        <v>2023</v>
      </c>
      <c r="R2542" s="4" t="s">
        <v>41</v>
      </c>
      <c r="S2542" s="4" t="s">
        <v>104</v>
      </c>
      <c r="T2542" s="4" t="s">
        <v>93</v>
      </c>
      <c r="U2542" s="4" t="s">
        <v>94</v>
      </c>
      <c r="V2542" s="4" t="s">
        <v>95</v>
      </c>
      <c r="W2542" s="4" t="s">
        <v>96</v>
      </c>
      <c r="X2542" s="4" t="s">
        <v>97</v>
      </c>
      <c r="Y2542" s="4">
        <v>835</v>
      </c>
      <c r="Z2542" s="4">
        <v>1194.05</v>
      </c>
    </row>
    <row r="2543" spans="16:26" ht="18" customHeight="1" x14ac:dyDescent="0.3">
      <c r="P2543" s="4" t="s">
        <v>98</v>
      </c>
      <c r="Q2543" s="4">
        <v>2023</v>
      </c>
      <c r="R2543" s="4" t="s">
        <v>41</v>
      </c>
      <c r="S2543" s="4" t="s">
        <v>104</v>
      </c>
      <c r="T2543" s="4" t="s">
        <v>93</v>
      </c>
      <c r="U2543" s="4" t="s">
        <v>94</v>
      </c>
      <c r="V2543" s="4" t="s">
        <v>95</v>
      </c>
      <c r="W2543" s="4" t="s">
        <v>96</v>
      </c>
      <c r="X2543" s="4" t="s">
        <v>97</v>
      </c>
      <c r="Y2543" s="4">
        <v>215</v>
      </c>
      <c r="Z2543" s="4">
        <v>307.45</v>
      </c>
    </row>
    <row r="2544" spans="16:26" ht="18" customHeight="1" x14ac:dyDescent="0.3">
      <c r="P2544" s="4" t="s">
        <v>98</v>
      </c>
      <c r="Q2544" s="4">
        <v>2023</v>
      </c>
      <c r="R2544" s="4" t="s">
        <v>41</v>
      </c>
      <c r="S2544" s="4" t="s">
        <v>104</v>
      </c>
      <c r="T2544" s="4" t="s">
        <v>93</v>
      </c>
      <c r="U2544" s="4" t="s">
        <v>94</v>
      </c>
      <c r="V2544" s="4" t="s">
        <v>95</v>
      </c>
      <c r="W2544" s="4" t="s">
        <v>96</v>
      </c>
      <c r="X2544" s="4" t="s">
        <v>97</v>
      </c>
      <c r="Y2544" s="4">
        <v>191</v>
      </c>
      <c r="Z2544" s="4">
        <v>273.13</v>
      </c>
    </row>
    <row r="2545" spans="16:26" ht="18" customHeight="1" x14ac:dyDescent="0.3">
      <c r="P2545" s="4" t="s">
        <v>102</v>
      </c>
      <c r="Q2545" s="4">
        <v>2023</v>
      </c>
      <c r="R2545" s="4" t="s">
        <v>39</v>
      </c>
      <c r="S2545" s="4" t="s">
        <v>104</v>
      </c>
      <c r="T2545" s="4" t="s">
        <v>93</v>
      </c>
      <c r="U2545" s="4" t="s">
        <v>94</v>
      </c>
      <c r="V2545" s="4" t="s">
        <v>95</v>
      </c>
      <c r="W2545" s="4" t="s">
        <v>96</v>
      </c>
      <c r="X2545" s="4" t="s">
        <v>97</v>
      </c>
      <c r="Y2545" s="4">
        <v>206</v>
      </c>
      <c r="Z2545" s="4">
        <v>294.58</v>
      </c>
    </row>
    <row r="2546" spans="16:26" ht="18" customHeight="1" x14ac:dyDescent="0.3">
      <c r="P2546" s="4" t="s">
        <v>98</v>
      </c>
      <c r="Q2546" s="4">
        <v>2023</v>
      </c>
      <c r="R2546" s="4" t="s">
        <v>39</v>
      </c>
      <c r="S2546" s="4" t="s">
        <v>104</v>
      </c>
      <c r="T2546" s="4" t="s">
        <v>93</v>
      </c>
      <c r="U2546" s="4" t="s">
        <v>94</v>
      </c>
      <c r="V2546" s="4" t="s">
        <v>95</v>
      </c>
      <c r="W2546" s="4" t="s">
        <v>96</v>
      </c>
      <c r="X2546" s="4" t="s">
        <v>97</v>
      </c>
      <c r="Y2546" s="4">
        <v>176</v>
      </c>
      <c r="Z2546" s="4">
        <v>251.68</v>
      </c>
    </row>
    <row r="2547" spans="16:26" ht="18" customHeight="1" x14ac:dyDescent="0.3">
      <c r="P2547" s="4" t="s">
        <v>98</v>
      </c>
      <c r="Q2547" s="4">
        <v>2023</v>
      </c>
      <c r="R2547" s="4" t="s">
        <v>39</v>
      </c>
      <c r="S2547" s="4" t="s">
        <v>104</v>
      </c>
      <c r="T2547" s="4" t="s">
        <v>93</v>
      </c>
      <c r="U2547" s="4" t="s">
        <v>94</v>
      </c>
      <c r="V2547" s="4" t="s">
        <v>95</v>
      </c>
      <c r="W2547" s="4" t="s">
        <v>96</v>
      </c>
      <c r="X2547" s="4" t="s">
        <v>97</v>
      </c>
      <c r="Y2547" s="4">
        <v>208</v>
      </c>
      <c r="Z2547" s="4">
        <v>526.24</v>
      </c>
    </row>
    <row r="2548" spans="16:26" ht="18" customHeight="1" x14ac:dyDescent="0.3">
      <c r="P2548" s="4" t="s">
        <v>98</v>
      </c>
      <c r="Q2548" s="4">
        <v>2023</v>
      </c>
      <c r="R2548" s="4" t="s">
        <v>39</v>
      </c>
      <c r="S2548" s="4" t="s">
        <v>104</v>
      </c>
      <c r="T2548" s="4" t="s">
        <v>93</v>
      </c>
      <c r="U2548" s="4" t="s">
        <v>94</v>
      </c>
      <c r="V2548" s="4" t="s">
        <v>95</v>
      </c>
      <c r="W2548" s="4" t="s">
        <v>96</v>
      </c>
      <c r="X2548" s="4" t="s">
        <v>97</v>
      </c>
      <c r="Y2548" s="4">
        <v>178</v>
      </c>
      <c r="Z2548" s="4">
        <v>526.24</v>
      </c>
    </row>
    <row r="2549" spans="16:26" ht="18" customHeight="1" x14ac:dyDescent="0.3">
      <c r="P2549" s="4" t="s">
        <v>98</v>
      </c>
      <c r="Q2549" s="4">
        <v>2023</v>
      </c>
      <c r="R2549" s="4" t="s">
        <v>39</v>
      </c>
      <c r="S2549" s="4" t="s">
        <v>104</v>
      </c>
      <c r="T2549" s="4" t="s">
        <v>93</v>
      </c>
      <c r="U2549" s="4" t="s">
        <v>94</v>
      </c>
      <c r="V2549" s="4" t="s">
        <v>95</v>
      </c>
      <c r="W2549" s="4" t="s">
        <v>96</v>
      </c>
      <c r="X2549" s="4" t="s">
        <v>97</v>
      </c>
      <c r="Y2549" s="4">
        <v>969</v>
      </c>
      <c r="Z2549" s="4">
        <v>1385.67</v>
      </c>
    </row>
    <row r="2550" spans="16:26" ht="18" customHeight="1" x14ac:dyDescent="0.3">
      <c r="P2550" s="4" t="s">
        <v>98</v>
      </c>
      <c r="Q2550" s="4">
        <v>2023</v>
      </c>
      <c r="R2550" s="4" t="s">
        <v>39</v>
      </c>
      <c r="S2550" s="4" t="s">
        <v>104</v>
      </c>
      <c r="T2550" s="4" t="s">
        <v>93</v>
      </c>
      <c r="U2550" s="4" t="s">
        <v>94</v>
      </c>
      <c r="V2550" s="4" t="s">
        <v>95</v>
      </c>
      <c r="W2550" s="4" t="s">
        <v>96</v>
      </c>
      <c r="X2550" s="4" t="s">
        <v>97</v>
      </c>
      <c r="Y2550" s="4">
        <v>180</v>
      </c>
      <c r="Z2550" s="4">
        <v>257.39999999999998</v>
      </c>
    </row>
    <row r="2551" spans="16:26" ht="18" customHeight="1" x14ac:dyDescent="0.3">
      <c r="P2551" s="4" t="s">
        <v>98</v>
      </c>
      <c r="Q2551" s="4">
        <v>2023</v>
      </c>
      <c r="R2551" s="4" t="s">
        <v>39</v>
      </c>
      <c r="S2551" s="4" t="s">
        <v>104</v>
      </c>
      <c r="T2551" s="4" t="s">
        <v>93</v>
      </c>
      <c r="U2551" s="4" t="s">
        <v>94</v>
      </c>
      <c r="V2551" s="4" t="s">
        <v>95</v>
      </c>
      <c r="W2551" s="4" t="s">
        <v>96</v>
      </c>
      <c r="X2551" s="4" t="s">
        <v>97</v>
      </c>
      <c r="Y2551" s="4">
        <v>207</v>
      </c>
      <c r="Z2551" s="4">
        <v>296.01</v>
      </c>
    </row>
    <row r="2552" spans="16:26" ht="18" customHeight="1" x14ac:dyDescent="0.3">
      <c r="P2552" s="4" t="s">
        <v>98</v>
      </c>
      <c r="Q2552" s="4">
        <v>2023</v>
      </c>
      <c r="R2552" s="4" t="s">
        <v>39</v>
      </c>
      <c r="S2552" s="4" t="s">
        <v>104</v>
      </c>
      <c r="T2552" s="4" t="s">
        <v>93</v>
      </c>
      <c r="U2552" s="4" t="s">
        <v>94</v>
      </c>
      <c r="V2552" s="4" t="s">
        <v>95</v>
      </c>
      <c r="W2552" s="4" t="s">
        <v>96</v>
      </c>
      <c r="X2552" s="4" t="s">
        <v>97</v>
      </c>
      <c r="Y2552" s="4">
        <v>177</v>
      </c>
      <c r="Z2552" s="4">
        <v>253.11</v>
      </c>
    </row>
    <row r="2553" spans="16:26" ht="18" customHeight="1" x14ac:dyDescent="0.3">
      <c r="P2553" s="4" t="s">
        <v>98</v>
      </c>
      <c r="Q2553" s="4">
        <v>2023</v>
      </c>
      <c r="R2553" s="4" t="s">
        <v>39</v>
      </c>
      <c r="S2553" s="4" t="s">
        <v>104</v>
      </c>
      <c r="T2553" s="4" t="s">
        <v>93</v>
      </c>
      <c r="U2553" s="4" t="s">
        <v>94</v>
      </c>
      <c r="V2553" s="4" t="s">
        <v>95</v>
      </c>
      <c r="W2553" s="4" t="s">
        <v>96</v>
      </c>
      <c r="X2553" s="4" t="s">
        <v>97</v>
      </c>
      <c r="Y2553" s="4">
        <v>750</v>
      </c>
      <c r="Z2553" s="4">
        <v>1072.5</v>
      </c>
    </row>
    <row r="2554" spans="16:26" ht="18" customHeight="1" x14ac:dyDescent="0.3">
      <c r="P2554" s="4" t="s">
        <v>98</v>
      </c>
      <c r="Q2554" s="4">
        <v>2023</v>
      </c>
      <c r="R2554" s="4" t="s">
        <v>39</v>
      </c>
      <c r="S2554" s="4" t="s">
        <v>104</v>
      </c>
      <c r="T2554" s="4" t="s">
        <v>93</v>
      </c>
      <c r="U2554" s="4" t="s">
        <v>94</v>
      </c>
      <c r="V2554" s="4" t="s">
        <v>95</v>
      </c>
      <c r="W2554" s="4" t="s">
        <v>96</v>
      </c>
      <c r="X2554" s="4" t="s">
        <v>97</v>
      </c>
      <c r="Y2554" s="4">
        <v>836</v>
      </c>
      <c r="Z2554" s="4">
        <v>1195.48</v>
      </c>
    </row>
    <row r="2555" spans="16:26" ht="18" customHeight="1" x14ac:dyDescent="0.3">
      <c r="P2555" s="4" t="s">
        <v>98</v>
      </c>
      <c r="Q2555" s="4">
        <v>2023</v>
      </c>
      <c r="R2555" s="4" t="s">
        <v>39</v>
      </c>
      <c r="S2555" s="4" t="s">
        <v>104</v>
      </c>
      <c r="T2555" s="4" t="s">
        <v>93</v>
      </c>
      <c r="U2555" s="4" t="s">
        <v>94</v>
      </c>
      <c r="V2555" s="4" t="s">
        <v>95</v>
      </c>
      <c r="W2555" s="4" t="s">
        <v>96</v>
      </c>
      <c r="X2555" s="4" t="s">
        <v>97</v>
      </c>
      <c r="Y2555" s="4">
        <v>203</v>
      </c>
      <c r="Z2555" s="4">
        <v>290.28999999999996</v>
      </c>
    </row>
    <row r="2556" spans="16:26" ht="18" customHeight="1" x14ac:dyDescent="0.3">
      <c r="P2556" s="4" t="s">
        <v>102</v>
      </c>
      <c r="Q2556" s="4">
        <v>2023</v>
      </c>
      <c r="R2556" s="4" t="s">
        <v>39</v>
      </c>
      <c r="S2556" s="4" t="s">
        <v>104</v>
      </c>
      <c r="T2556" s="4" t="s">
        <v>93</v>
      </c>
      <c r="U2556" s="4" t="s">
        <v>94</v>
      </c>
      <c r="V2556" s="4" t="s">
        <v>95</v>
      </c>
      <c r="W2556" s="4" t="s">
        <v>96</v>
      </c>
      <c r="X2556" s="4" t="s">
        <v>97</v>
      </c>
      <c r="Y2556" s="4">
        <v>179</v>
      </c>
      <c r="Z2556" s="4">
        <v>255.97</v>
      </c>
    </row>
    <row r="2557" spans="16:26" ht="18" customHeight="1" x14ac:dyDescent="0.3">
      <c r="P2557" s="4" t="s">
        <v>91</v>
      </c>
      <c r="Q2557" s="4">
        <v>2023</v>
      </c>
      <c r="R2557" s="4" t="s">
        <v>32</v>
      </c>
      <c r="S2557" s="4" t="s">
        <v>104</v>
      </c>
      <c r="T2557" s="4" t="s">
        <v>93</v>
      </c>
      <c r="U2557" s="4" t="s">
        <v>94</v>
      </c>
      <c r="V2557" s="4" t="s">
        <v>95</v>
      </c>
      <c r="W2557" s="4" t="s">
        <v>96</v>
      </c>
      <c r="X2557" s="4" t="s">
        <v>97</v>
      </c>
      <c r="Y2557" s="4">
        <v>176</v>
      </c>
      <c r="Z2557" s="4">
        <v>251.68</v>
      </c>
    </row>
    <row r="2558" spans="16:26" ht="18" customHeight="1" x14ac:dyDescent="0.3">
      <c r="P2558" s="4" t="s">
        <v>91</v>
      </c>
      <c r="Q2558" s="4">
        <v>2023</v>
      </c>
      <c r="R2558" s="4" t="s">
        <v>32</v>
      </c>
      <c r="S2558" s="4" t="s">
        <v>104</v>
      </c>
      <c r="T2558" s="4" t="s">
        <v>93</v>
      </c>
      <c r="U2558" s="4" t="s">
        <v>94</v>
      </c>
      <c r="V2558" s="4" t="s">
        <v>95</v>
      </c>
      <c r="W2558" s="4" t="s">
        <v>96</v>
      </c>
      <c r="X2558" s="4" t="s">
        <v>97</v>
      </c>
      <c r="Y2558" s="4">
        <v>146</v>
      </c>
      <c r="Z2558" s="4">
        <v>208.78</v>
      </c>
    </row>
    <row r="2559" spans="16:26" ht="18" customHeight="1" x14ac:dyDescent="0.3">
      <c r="P2559" s="4" t="s">
        <v>91</v>
      </c>
      <c r="Q2559" s="4">
        <v>2023</v>
      </c>
      <c r="R2559" s="4" t="s">
        <v>32</v>
      </c>
      <c r="S2559" s="4" t="s">
        <v>104</v>
      </c>
      <c r="T2559" s="4" t="s">
        <v>93</v>
      </c>
      <c r="U2559" s="4" t="s">
        <v>94</v>
      </c>
      <c r="V2559" s="4" t="s">
        <v>95</v>
      </c>
      <c r="W2559" s="4" t="s">
        <v>96</v>
      </c>
      <c r="X2559" s="4" t="s">
        <v>97</v>
      </c>
      <c r="Y2559" s="4">
        <v>172</v>
      </c>
      <c r="Z2559" s="4">
        <v>526.24</v>
      </c>
    </row>
    <row r="2560" spans="16:26" ht="18" customHeight="1" x14ac:dyDescent="0.3">
      <c r="P2560" s="4" t="s">
        <v>100</v>
      </c>
      <c r="Q2560" s="4">
        <v>2023</v>
      </c>
      <c r="R2560" s="4" t="s">
        <v>32</v>
      </c>
      <c r="S2560" s="4" t="s">
        <v>104</v>
      </c>
      <c r="T2560" s="4" t="s">
        <v>93</v>
      </c>
      <c r="U2560" s="4" t="s">
        <v>94</v>
      </c>
      <c r="V2560" s="4" t="s">
        <v>95</v>
      </c>
      <c r="W2560" s="4" t="s">
        <v>96</v>
      </c>
      <c r="X2560" s="4" t="s">
        <v>97</v>
      </c>
      <c r="Y2560" s="4">
        <v>148</v>
      </c>
      <c r="Z2560" s="4">
        <v>526.24</v>
      </c>
    </row>
    <row r="2561" spans="16:26" ht="18" customHeight="1" x14ac:dyDescent="0.3">
      <c r="P2561" s="4" t="s">
        <v>100</v>
      </c>
      <c r="Q2561" s="4">
        <v>2023</v>
      </c>
      <c r="R2561" s="4" t="s">
        <v>32</v>
      </c>
      <c r="S2561" s="4" t="s">
        <v>104</v>
      </c>
      <c r="T2561" s="4" t="s">
        <v>93</v>
      </c>
      <c r="U2561" s="4" t="s">
        <v>94</v>
      </c>
      <c r="V2561" s="4" t="s">
        <v>95</v>
      </c>
      <c r="W2561" s="4" t="s">
        <v>96</v>
      </c>
      <c r="X2561" s="4" t="s">
        <v>97</v>
      </c>
      <c r="Y2561" s="4">
        <v>974</v>
      </c>
      <c r="Z2561" s="4">
        <v>1392.82</v>
      </c>
    </row>
    <row r="2562" spans="16:26" ht="18" customHeight="1" x14ac:dyDescent="0.3">
      <c r="P2562" s="4" t="s">
        <v>91</v>
      </c>
      <c r="Q2562" s="4">
        <v>2023</v>
      </c>
      <c r="R2562" s="4" t="s">
        <v>32</v>
      </c>
      <c r="S2562" s="4" t="s">
        <v>104</v>
      </c>
      <c r="T2562" s="4" t="s">
        <v>93</v>
      </c>
      <c r="U2562" s="4" t="s">
        <v>94</v>
      </c>
      <c r="V2562" s="4" t="s">
        <v>95</v>
      </c>
      <c r="W2562" s="4" t="s">
        <v>96</v>
      </c>
      <c r="X2562" s="4" t="s">
        <v>97</v>
      </c>
      <c r="Y2562" s="4">
        <v>144</v>
      </c>
      <c r="Z2562" s="4">
        <v>205.92000000000002</v>
      </c>
    </row>
    <row r="2563" spans="16:26" ht="18" customHeight="1" x14ac:dyDescent="0.3">
      <c r="P2563" s="4" t="s">
        <v>91</v>
      </c>
      <c r="Q2563" s="4">
        <v>2023</v>
      </c>
      <c r="R2563" s="4" t="s">
        <v>32</v>
      </c>
      <c r="S2563" s="4" t="s">
        <v>104</v>
      </c>
      <c r="T2563" s="4" t="s">
        <v>93</v>
      </c>
      <c r="U2563" s="4" t="s">
        <v>94</v>
      </c>
      <c r="V2563" s="4" t="s">
        <v>95</v>
      </c>
      <c r="W2563" s="4" t="s">
        <v>96</v>
      </c>
      <c r="X2563" s="4" t="s">
        <v>97</v>
      </c>
      <c r="Y2563" s="4">
        <v>171</v>
      </c>
      <c r="Z2563" s="4">
        <v>244.53</v>
      </c>
    </row>
    <row r="2564" spans="16:26" ht="18" customHeight="1" x14ac:dyDescent="0.3">
      <c r="P2564" s="4" t="s">
        <v>100</v>
      </c>
      <c r="Q2564" s="4">
        <v>2023</v>
      </c>
      <c r="R2564" s="4" t="s">
        <v>32</v>
      </c>
      <c r="S2564" s="4" t="s">
        <v>104</v>
      </c>
      <c r="T2564" s="4" t="s">
        <v>93</v>
      </c>
      <c r="U2564" s="4" t="s">
        <v>94</v>
      </c>
      <c r="V2564" s="4" t="s">
        <v>95</v>
      </c>
      <c r="W2564" s="4" t="s">
        <v>96</v>
      </c>
      <c r="X2564" s="4" t="s">
        <v>97</v>
      </c>
      <c r="Y2564" s="4">
        <v>147</v>
      </c>
      <c r="Z2564" s="4">
        <v>210.21</v>
      </c>
    </row>
    <row r="2565" spans="16:26" ht="18" customHeight="1" x14ac:dyDescent="0.3">
      <c r="P2565" s="4" t="s">
        <v>100</v>
      </c>
      <c r="Q2565" s="4">
        <v>2023</v>
      </c>
      <c r="R2565" s="4" t="s">
        <v>32</v>
      </c>
      <c r="S2565" s="4" t="s">
        <v>104</v>
      </c>
      <c r="T2565" s="4" t="s">
        <v>93</v>
      </c>
      <c r="U2565" s="4" t="s">
        <v>94</v>
      </c>
      <c r="V2565" s="4" t="s">
        <v>95</v>
      </c>
      <c r="W2565" s="4" t="s">
        <v>96</v>
      </c>
      <c r="X2565" s="4" t="s">
        <v>97</v>
      </c>
      <c r="Y2565" s="4">
        <v>755</v>
      </c>
      <c r="Z2565" s="4">
        <v>1079.6500000000001</v>
      </c>
    </row>
    <row r="2566" spans="16:26" ht="18" customHeight="1" x14ac:dyDescent="0.3">
      <c r="P2566" s="4" t="s">
        <v>91</v>
      </c>
      <c r="Q2566" s="4">
        <v>2023</v>
      </c>
      <c r="R2566" s="4" t="s">
        <v>32</v>
      </c>
      <c r="S2566" s="4" t="s">
        <v>104</v>
      </c>
      <c r="T2566" s="4" t="s">
        <v>93</v>
      </c>
      <c r="U2566" s="4" t="s">
        <v>94</v>
      </c>
      <c r="V2566" s="4" t="s">
        <v>95</v>
      </c>
      <c r="W2566" s="4" t="s">
        <v>96</v>
      </c>
      <c r="X2566" s="4" t="s">
        <v>97</v>
      </c>
      <c r="Y2566" s="4">
        <v>842</v>
      </c>
      <c r="Z2566" s="4">
        <v>1204.06</v>
      </c>
    </row>
    <row r="2567" spans="16:26" ht="18" customHeight="1" x14ac:dyDescent="0.3">
      <c r="P2567" s="4" t="s">
        <v>91</v>
      </c>
      <c r="Q2567" s="4">
        <v>2023</v>
      </c>
      <c r="R2567" s="4" t="s">
        <v>32</v>
      </c>
      <c r="S2567" s="4" t="s">
        <v>104</v>
      </c>
      <c r="T2567" s="4" t="s">
        <v>93</v>
      </c>
      <c r="U2567" s="4" t="s">
        <v>94</v>
      </c>
      <c r="V2567" s="4" t="s">
        <v>95</v>
      </c>
      <c r="W2567" s="4" t="s">
        <v>96</v>
      </c>
      <c r="X2567" s="4" t="s">
        <v>97</v>
      </c>
      <c r="Y2567" s="4">
        <v>173</v>
      </c>
      <c r="Z2567" s="4">
        <v>247.39</v>
      </c>
    </row>
    <row r="2568" spans="16:26" ht="18" customHeight="1" x14ac:dyDescent="0.3">
      <c r="P2568" s="4" t="s">
        <v>91</v>
      </c>
      <c r="Q2568" s="4">
        <v>2023</v>
      </c>
      <c r="R2568" s="4" t="s">
        <v>32</v>
      </c>
      <c r="S2568" s="4" t="s">
        <v>104</v>
      </c>
      <c r="T2568" s="4" t="s">
        <v>93</v>
      </c>
      <c r="U2568" s="4" t="s">
        <v>94</v>
      </c>
      <c r="V2568" s="4" t="s">
        <v>95</v>
      </c>
      <c r="W2568" s="4" t="s">
        <v>96</v>
      </c>
      <c r="X2568" s="4" t="s">
        <v>97</v>
      </c>
      <c r="Y2568" s="4">
        <v>149</v>
      </c>
      <c r="Z2568" s="4">
        <v>213.07</v>
      </c>
    </row>
    <row r="2569" spans="16:26" ht="18" customHeight="1" x14ac:dyDescent="0.3">
      <c r="P2569" s="4" t="s">
        <v>102</v>
      </c>
      <c r="Q2569" s="4">
        <v>2023</v>
      </c>
      <c r="R2569" s="4" t="s">
        <v>34</v>
      </c>
      <c r="S2569" s="4" t="s">
        <v>104</v>
      </c>
      <c r="T2569" s="4" t="s">
        <v>93</v>
      </c>
      <c r="U2569" s="4" t="s">
        <v>94</v>
      </c>
      <c r="V2569" s="4" t="s">
        <v>95</v>
      </c>
      <c r="W2569" s="4" t="s">
        <v>96</v>
      </c>
      <c r="X2569" s="4" t="s">
        <v>97</v>
      </c>
      <c r="Y2569" s="4">
        <v>152</v>
      </c>
      <c r="Z2569" s="4">
        <v>217.36</v>
      </c>
    </row>
    <row r="2570" spans="16:26" ht="18" customHeight="1" x14ac:dyDescent="0.3">
      <c r="P2570" s="4" t="s">
        <v>91</v>
      </c>
      <c r="Q2570" s="4">
        <v>2023</v>
      </c>
      <c r="R2570" s="4" t="s">
        <v>34</v>
      </c>
      <c r="S2570" s="4" t="s">
        <v>104</v>
      </c>
      <c r="T2570" s="4" t="s">
        <v>93</v>
      </c>
      <c r="U2570" s="4" t="s">
        <v>94</v>
      </c>
      <c r="V2570" s="4" t="s">
        <v>95</v>
      </c>
      <c r="W2570" s="4" t="s">
        <v>96</v>
      </c>
      <c r="X2570" s="4" t="s">
        <v>97</v>
      </c>
      <c r="Y2570" s="4">
        <v>178</v>
      </c>
      <c r="Z2570" s="4">
        <v>526.24</v>
      </c>
    </row>
    <row r="2571" spans="16:26" ht="18" customHeight="1" x14ac:dyDescent="0.3">
      <c r="P2571" s="4" t="s">
        <v>91</v>
      </c>
      <c r="Q2571" s="4">
        <v>2023</v>
      </c>
      <c r="R2571" s="4" t="s">
        <v>34</v>
      </c>
      <c r="S2571" s="4" t="s">
        <v>104</v>
      </c>
      <c r="T2571" s="4" t="s">
        <v>93</v>
      </c>
      <c r="U2571" s="4" t="s">
        <v>94</v>
      </c>
      <c r="V2571" s="4" t="s">
        <v>95</v>
      </c>
      <c r="W2571" s="4" t="s">
        <v>96</v>
      </c>
      <c r="X2571" s="4" t="s">
        <v>97</v>
      </c>
      <c r="Y2571" s="4">
        <v>154</v>
      </c>
      <c r="Z2571" s="4">
        <v>526.24</v>
      </c>
    </row>
    <row r="2572" spans="16:26" ht="18" customHeight="1" x14ac:dyDescent="0.3">
      <c r="P2572" s="4" t="s">
        <v>100</v>
      </c>
      <c r="Q2572" s="4">
        <v>2023</v>
      </c>
      <c r="R2572" s="4" t="s">
        <v>34</v>
      </c>
      <c r="S2572" s="4" t="s">
        <v>104</v>
      </c>
      <c r="T2572" s="4" t="s">
        <v>93</v>
      </c>
      <c r="U2572" s="4" t="s">
        <v>94</v>
      </c>
      <c r="V2572" s="4" t="s">
        <v>95</v>
      </c>
      <c r="W2572" s="4" t="s">
        <v>96</v>
      </c>
      <c r="X2572" s="4" t="s">
        <v>97</v>
      </c>
      <c r="Y2572" s="4">
        <v>973</v>
      </c>
      <c r="Z2572" s="4">
        <v>1391.3899999999999</v>
      </c>
    </row>
    <row r="2573" spans="16:26" ht="18" customHeight="1" x14ac:dyDescent="0.3">
      <c r="P2573" s="4" t="s">
        <v>98</v>
      </c>
      <c r="Q2573" s="4">
        <v>2023</v>
      </c>
      <c r="R2573" s="4" t="s">
        <v>34</v>
      </c>
      <c r="S2573" s="4" t="s">
        <v>104</v>
      </c>
      <c r="T2573" s="4" t="s">
        <v>93</v>
      </c>
      <c r="U2573" s="4" t="s">
        <v>94</v>
      </c>
      <c r="V2573" s="4" t="s">
        <v>95</v>
      </c>
      <c r="W2573" s="4" t="s">
        <v>96</v>
      </c>
      <c r="X2573" s="4" t="s">
        <v>97</v>
      </c>
      <c r="Y2573" s="4">
        <v>150</v>
      </c>
      <c r="Z2573" s="4">
        <v>214.5</v>
      </c>
    </row>
    <row r="2574" spans="16:26" ht="18" customHeight="1" x14ac:dyDescent="0.3">
      <c r="P2574" s="4" t="s">
        <v>98</v>
      </c>
      <c r="Q2574" s="4">
        <v>2023</v>
      </c>
      <c r="R2574" s="4" t="s">
        <v>34</v>
      </c>
      <c r="S2574" s="4" t="s">
        <v>104</v>
      </c>
      <c r="T2574" s="4" t="s">
        <v>93</v>
      </c>
      <c r="U2574" s="4" t="s">
        <v>94</v>
      </c>
      <c r="V2574" s="4" t="s">
        <v>95</v>
      </c>
      <c r="W2574" s="4" t="s">
        <v>96</v>
      </c>
      <c r="X2574" s="4" t="s">
        <v>97</v>
      </c>
      <c r="Y2574" s="4">
        <v>177</v>
      </c>
      <c r="Z2574" s="4">
        <v>253.11</v>
      </c>
    </row>
    <row r="2575" spans="16:26" ht="18" customHeight="1" x14ac:dyDescent="0.3">
      <c r="P2575" s="4" t="s">
        <v>100</v>
      </c>
      <c r="Q2575" s="4">
        <v>2023</v>
      </c>
      <c r="R2575" s="4" t="s">
        <v>34</v>
      </c>
      <c r="S2575" s="4" t="s">
        <v>104</v>
      </c>
      <c r="T2575" s="4" t="s">
        <v>93</v>
      </c>
      <c r="U2575" s="4" t="s">
        <v>94</v>
      </c>
      <c r="V2575" s="4" t="s">
        <v>95</v>
      </c>
      <c r="W2575" s="4" t="s">
        <v>96</v>
      </c>
      <c r="X2575" s="4" t="s">
        <v>97</v>
      </c>
      <c r="Y2575" s="4">
        <v>153</v>
      </c>
      <c r="Z2575" s="4">
        <v>218.79</v>
      </c>
    </row>
    <row r="2576" spans="16:26" ht="18" customHeight="1" x14ac:dyDescent="0.3">
      <c r="P2576" s="4" t="s">
        <v>91</v>
      </c>
      <c r="Q2576" s="4">
        <v>2023</v>
      </c>
      <c r="R2576" s="4" t="s">
        <v>34</v>
      </c>
      <c r="S2576" s="4" t="s">
        <v>104</v>
      </c>
      <c r="T2576" s="4" t="s">
        <v>93</v>
      </c>
      <c r="U2576" s="4" t="s">
        <v>94</v>
      </c>
      <c r="V2576" s="4" t="s">
        <v>95</v>
      </c>
      <c r="W2576" s="4" t="s">
        <v>96</v>
      </c>
      <c r="X2576" s="4" t="s">
        <v>97</v>
      </c>
      <c r="Y2576" s="4">
        <v>754</v>
      </c>
      <c r="Z2576" s="4">
        <v>1078.22</v>
      </c>
    </row>
    <row r="2577" spans="16:26" ht="18" customHeight="1" x14ac:dyDescent="0.3">
      <c r="P2577" s="4" t="s">
        <v>91</v>
      </c>
      <c r="Q2577" s="4">
        <v>2023</v>
      </c>
      <c r="R2577" s="4" t="s">
        <v>34</v>
      </c>
      <c r="S2577" s="4" t="s">
        <v>104</v>
      </c>
      <c r="T2577" s="4" t="s">
        <v>93</v>
      </c>
      <c r="U2577" s="4" t="s">
        <v>94</v>
      </c>
      <c r="V2577" s="4" t="s">
        <v>95</v>
      </c>
      <c r="W2577" s="4" t="s">
        <v>96</v>
      </c>
      <c r="X2577" s="4" t="s">
        <v>97</v>
      </c>
      <c r="Y2577" s="4">
        <v>841</v>
      </c>
      <c r="Z2577" s="4">
        <v>1202.6300000000001</v>
      </c>
    </row>
    <row r="2578" spans="16:26" ht="18" customHeight="1" x14ac:dyDescent="0.3">
      <c r="P2578" s="4" t="s">
        <v>102</v>
      </c>
      <c r="Q2578" s="4">
        <v>2023</v>
      </c>
      <c r="R2578" s="4" t="s">
        <v>34</v>
      </c>
      <c r="S2578" s="4" t="s">
        <v>104</v>
      </c>
      <c r="T2578" s="4" t="s">
        <v>93</v>
      </c>
      <c r="U2578" s="4" t="s">
        <v>94</v>
      </c>
      <c r="V2578" s="4" t="s">
        <v>95</v>
      </c>
      <c r="W2578" s="4" t="s">
        <v>96</v>
      </c>
      <c r="X2578" s="4" t="s">
        <v>97</v>
      </c>
      <c r="Y2578" s="4">
        <v>179</v>
      </c>
      <c r="Z2578" s="4">
        <v>255.97</v>
      </c>
    </row>
    <row r="2579" spans="16:26" ht="18" customHeight="1" x14ac:dyDescent="0.3">
      <c r="P2579" s="4" t="s">
        <v>91</v>
      </c>
      <c r="Q2579" s="4">
        <v>2023</v>
      </c>
      <c r="R2579" s="4" t="s">
        <v>35</v>
      </c>
      <c r="S2579" s="4" t="s">
        <v>104</v>
      </c>
      <c r="T2579" s="4" t="s">
        <v>93</v>
      </c>
      <c r="U2579" s="4" t="s">
        <v>94</v>
      </c>
      <c r="V2579" s="4" t="s">
        <v>95</v>
      </c>
      <c r="W2579" s="4" t="s">
        <v>96</v>
      </c>
      <c r="X2579" s="4" t="s">
        <v>97</v>
      </c>
      <c r="Y2579" s="4">
        <v>182</v>
      </c>
      <c r="Z2579" s="4">
        <v>260.26</v>
      </c>
    </row>
    <row r="2580" spans="16:26" ht="18" customHeight="1" x14ac:dyDescent="0.3">
      <c r="P2580" s="4" t="s">
        <v>98</v>
      </c>
      <c r="Q2580" s="4">
        <v>2023</v>
      </c>
      <c r="R2580" s="4" t="s">
        <v>35</v>
      </c>
      <c r="S2580" s="4" t="s">
        <v>104</v>
      </c>
      <c r="T2580" s="4" t="s">
        <v>93</v>
      </c>
      <c r="U2580" s="4" t="s">
        <v>94</v>
      </c>
      <c r="V2580" s="4" t="s">
        <v>95</v>
      </c>
      <c r="W2580" s="4" t="s">
        <v>96</v>
      </c>
      <c r="X2580" s="4" t="s">
        <v>97</v>
      </c>
      <c r="Y2580" s="4">
        <v>158</v>
      </c>
      <c r="Z2580" s="4">
        <v>225.94</v>
      </c>
    </row>
    <row r="2581" spans="16:26" ht="18" customHeight="1" x14ac:dyDescent="0.3">
      <c r="P2581" s="4" t="s">
        <v>98</v>
      </c>
      <c r="Q2581" s="4">
        <v>2023</v>
      </c>
      <c r="R2581" s="4" t="s">
        <v>35</v>
      </c>
      <c r="S2581" s="4" t="s">
        <v>104</v>
      </c>
      <c r="T2581" s="4" t="s">
        <v>93</v>
      </c>
      <c r="U2581" s="4" t="s">
        <v>94</v>
      </c>
      <c r="V2581" s="4" t="s">
        <v>95</v>
      </c>
      <c r="W2581" s="4" t="s">
        <v>96</v>
      </c>
      <c r="X2581" s="4" t="s">
        <v>97</v>
      </c>
      <c r="Y2581" s="4">
        <v>184</v>
      </c>
      <c r="Z2581" s="4">
        <v>526.24</v>
      </c>
    </row>
    <row r="2582" spans="16:26" ht="18" customHeight="1" x14ac:dyDescent="0.3">
      <c r="P2582" s="4" t="s">
        <v>100</v>
      </c>
      <c r="Q2582" s="4">
        <v>2023</v>
      </c>
      <c r="R2582" s="4" t="s">
        <v>35</v>
      </c>
      <c r="S2582" s="4" t="s">
        <v>104</v>
      </c>
      <c r="T2582" s="4" t="s">
        <v>93</v>
      </c>
      <c r="U2582" s="4" t="s">
        <v>94</v>
      </c>
      <c r="V2582" s="4" t="s">
        <v>95</v>
      </c>
      <c r="W2582" s="4" t="s">
        <v>96</v>
      </c>
      <c r="X2582" s="4" t="s">
        <v>97</v>
      </c>
      <c r="Y2582" s="4">
        <v>972</v>
      </c>
      <c r="Z2582" s="4">
        <v>1389.96</v>
      </c>
    </row>
    <row r="2583" spans="16:26" ht="18" customHeight="1" x14ac:dyDescent="0.3">
      <c r="P2583" s="4" t="s">
        <v>91</v>
      </c>
      <c r="Q2583" s="4">
        <v>2023</v>
      </c>
      <c r="R2583" s="4" t="s">
        <v>35</v>
      </c>
      <c r="S2583" s="4" t="s">
        <v>104</v>
      </c>
      <c r="T2583" s="4" t="s">
        <v>93</v>
      </c>
      <c r="U2583" s="4" t="s">
        <v>94</v>
      </c>
      <c r="V2583" s="4" t="s">
        <v>95</v>
      </c>
      <c r="W2583" s="4" t="s">
        <v>96</v>
      </c>
      <c r="X2583" s="4" t="s">
        <v>97</v>
      </c>
      <c r="Y2583" s="4">
        <v>156</v>
      </c>
      <c r="Z2583" s="4">
        <v>223.07999999999998</v>
      </c>
    </row>
    <row r="2584" spans="16:26" ht="18" customHeight="1" x14ac:dyDescent="0.3">
      <c r="P2584" s="4" t="s">
        <v>91</v>
      </c>
      <c r="Q2584" s="4">
        <v>2023</v>
      </c>
      <c r="R2584" s="4" t="s">
        <v>35</v>
      </c>
      <c r="S2584" s="4" t="s">
        <v>104</v>
      </c>
      <c r="T2584" s="4" t="s">
        <v>93</v>
      </c>
      <c r="U2584" s="4" t="s">
        <v>94</v>
      </c>
      <c r="V2584" s="4" t="s">
        <v>95</v>
      </c>
      <c r="W2584" s="4" t="s">
        <v>96</v>
      </c>
      <c r="X2584" s="4" t="s">
        <v>97</v>
      </c>
      <c r="Y2584" s="4">
        <v>183</v>
      </c>
      <c r="Z2584" s="4">
        <v>261.69</v>
      </c>
    </row>
    <row r="2585" spans="16:26" ht="18" customHeight="1" x14ac:dyDescent="0.3">
      <c r="P2585" s="4" t="s">
        <v>100</v>
      </c>
      <c r="Q2585" s="4">
        <v>2023</v>
      </c>
      <c r="R2585" s="4" t="s">
        <v>35</v>
      </c>
      <c r="S2585" s="4" t="s">
        <v>104</v>
      </c>
      <c r="T2585" s="4" t="s">
        <v>93</v>
      </c>
      <c r="U2585" s="4" t="s">
        <v>94</v>
      </c>
      <c r="V2585" s="4" t="s">
        <v>95</v>
      </c>
      <c r="W2585" s="4" t="s">
        <v>96</v>
      </c>
      <c r="X2585" s="4" t="s">
        <v>97</v>
      </c>
      <c r="Y2585" s="4">
        <v>159</v>
      </c>
      <c r="Z2585" s="4">
        <v>227.37</v>
      </c>
    </row>
    <row r="2586" spans="16:26" ht="18" customHeight="1" x14ac:dyDescent="0.3">
      <c r="P2586" s="4" t="s">
        <v>98</v>
      </c>
      <c r="Q2586" s="4">
        <v>2023</v>
      </c>
      <c r="R2586" s="4" t="s">
        <v>35</v>
      </c>
      <c r="S2586" s="4" t="s">
        <v>104</v>
      </c>
      <c r="T2586" s="4" t="s">
        <v>93</v>
      </c>
      <c r="U2586" s="4" t="s">
        <v>94</v>
      </c>
      <c r="V2586" s="4" t="s">
        <v>95</v>
      </c>
      <c r="W2586" s="4" t="s">
        <v>96</v>
      </c>
      <c r="X2586" s="4" t="s">
        <v>97</v>
      </c>
      <c r="Y2586" s="4">
        <v>840</v>
      </c>
      <c r="Z2586" s="4">
        <v>1201.2</v>
      </c>
    </row>
    <row r="2587" spans="16:26" ht="18" customHeight="1" x14ac:dyDescent="0.3">
      <c r="P2587" s="4" t="s">
        <v>98</v>
      </c>
      <c r="Q2587" s="4">
        <v>2023</v>
      </c>
      <c r="R2587" s="4" t="s">
        <v>35</v>
      </c>
      <c r="S2587" s="4" t="s">
        <v>104</v>
      </c>
      <c r="T2587" s="4" t="s">
        <v>93</v>
      </c>
      <c r="U2587" s="4" t="s">
        <v>94</v>
      </c>
      <c r="V2587" s="4" t="s">
        <v>95</v>
      </c>
      <c r="W2587" s="4" t="s">
        <v>96</v>
      </c>
      <c r="X2587" s="4" t="s">
        <v>97</v>
      </c>
      <c r="Y2587" s="4">
        <v>185</v>
      </c>
      <c r="Z2587" s="4">
        <v>264.55</v>
      </c>
    </row>
    <row r="2588" spans="16:26" ht="18" customHeight="1" x14ac:dyDescent="0.3">
      <c r="P2588" s="4" t="s">
        <v>91</v>
      </c>
      <c r="Q2588" s="4">
        <v>2023</v>
      </c>
      <c r="R2588" s="4" t="s">
        <v>35</v>
      </c>
      <c r="S2588" s="4" t="s">
        <v>104</v>
      </c>
      <c r="T2588" s="4" t="s">
        <v>93</v>
      </c>
      <c r="U2588" s="4" t="s">
        <v>94</v>
      </c>
      <c r="V2588" s="4" t="s">
        <v>95</v>
      </c>
      <c r="W2588" s="4" t="s">
        <v>96</v>
      </c>
      <c r="X2588" s="4" t="s">
        <v>97</v>
      </c>
      <c r="Y2588" s="4">
        <v>155</v>
      </c>
      <c r="Z2588" s="4">
        <v>221.65</v>
      </c>
    </row>
    <row r="2589" spans="16:26" ht="18" customHeight="1" x14ac:dyDescent="0.3">
      <c r="P2589" s="4" t="s">
        <v>98</v>
      </c>
      <c r="Q2589" s="4">
        <v>2023</v>
      </c>
      <c r="R2589" s="4" t="s">
        <v>40</v>
      </c>
      <c r="S2589" s="4" t="s">
        <v>104</v>
      </c>
      <c r="T2589" s="4" t="s">
        <v>106</v>
      </c>
      <c r="U2589" s="4" t="s">
        <v>107</v>
      </c>
      <c r="V2589" s="4" t="s">
        <v>103</v>
      </c>
      <c r="W2589" s="4" t="s">
        <v>105</v>
      </c>
      <c r="X2589" s="4" t="s">
        <v>108</v>
      </c>
      <c r="Y2589" s="4">
        <v>290</v>
      </c>
      <c r="Z2589" s="4">
        <v>414.7</v>
      </c>
    </row>
    <row r="2590" spans="16:26" ht="18" customHeight="1" x14ac:dyDescent="0.3">
      <c r="P2590" s="4" t="s">
        <v>100</v>
      </c>
      <c r="Q2590" s="4">
        <v>2023</v>
      </c>
      <c r="R2590" s="4" t="s">
        <v>40</v>
      </c>
      <c r="S2590" s="4" t="s">
        <v>104</v>
      </c>
      <c r="T2590" s="4" t="s">
        <v>106</v>
      </c>
      <c r="U2590" s="4" t="s">
        <v>107</v>
      </c>
      <c r="V2590" s="4" t="s">
        <v>103</v>
      </c>
      <c r="W2590" s="4" t="s">
        <v>105</v>
      </c>
      <c r="X2590" s="4" t="s">
        <v>108</v>
      </c>
      <c r="Y2590" s="4">
        <v>260</v>
      </c>
      <c r="Z2590" s="4">
        <v>371.8</v>
      </c>
    </row>
    <row r="2591" spans="16:26" ht="18" customHeight="1" x14ac:dyDescent="0.3">
      <c r="P2591" s="4" t="s">
        <v>98</v>
      </c>
      <c r="Q2591" s="4">
        <v>2023</v>
      </c>
      <c r="R2591" s="4" t="s">
        <v>40</v>
      </c>
      <c r="S2591" s="4" t="s">
        <v>104</v>
      </c>
      <c r="T2591" s="4" t="s">
        <v>106</v>
      </c>
      <c r="U2591" s="4" t="s">
        <v>107</v>
      </c>
      <c r="V2591" s="4" t="s">
        <v>103</v>
      </c>
      <c r="W2591" s="4" t="s">
        <v>105</v>
      </c>
      <c r="X2591" s="4" t="s">
        <v>108</v>
      </c>
      <c r="Y2591" s="4">
        <v>286</v>
      </c>
      <c r="Z2591" s="4">
        <v>408.98</v>
      </c>
    </row>
    <row r="2592" spans="16:26" ht="18" customHeight="1" x14ac:dyDescent="0.3">
      <c r="P2592" s="4" t="s">
        <v>98</v>
      </c>
      <c r="Q2592" s="4">
        <v>2023</v>
      </c>
      <c r="R2592" s="4" t="s">
        <v>40</v>
      </c>
      <c r="S2592" s="4" t="s">
        <v>104</v>
      </c>
      <c r="T2592" s="4" t="s">
        <v>106</v>
      </c>
      <c r="U2592" s="4" t="s">
        <v>107</v>
      </c>
      <c r="V2592" s="4" t="s">
        <v>103</v>
      </c>
      <c r="W2592" s="4" t="s">
        <v>105</v>
      </c>
      <c r="X2592" s="4" t="s">
        <v>108</v>
      </c>
      <c r="Y2592" s="4">
        <v>262</v>
      </c>
      <c r="Z2592" s="4">
        <v>374.65999999999997</v>
      </c>
    </row>
    <row r="2593" spans="16:26" ht="18" customHeight="1" x14ac:dyDescent="0.3">
      <c r="P2593" s="4" t="s">
        <v>100</v>
      </c>
      <c r="Q2593" s="4">
        <v>2023</v>
      </c>
      <c r="R2593" s="4" t="s">
        <v>40</v>
      </c>
      <c r="S2593" s="4" t="s">
        <v>104</v>
      </c>
      <c r="T2593" s="4" t="s">
        <v>106</v>
      </c>
      <c r="U2593" s="4" t="s">
        <v>107</v>
      </c>
      <c r="V2593" s="4" t="s">
        <v>103</v>
      </c>
      <c r="W2593" s="4" t="s">
        <v>105</v>
      </c>
      <c r="X2593" s="4" t="s">
        <v>108</v>
      </c>
      <c r="Y2593" s="4">
        <v>791</v>
      </c>
      <c r="Z2593" s="4">
        <v>1131.1300000000001</v>
      </c>
    </row>
    <row r="2594" spans="16:26" ht="18" customHeight="1" x14ac:dyDescent="0.3">
      <c r="P2594" s="4" t="s">
        <v>100</v>
      </c>
      <c r="Q2594" s="4">
        <v>2023</v>
      </c>
      <c r="R2594" s="4" t="s">
        <v>40</v>
      </c>
      <c r="S2594" s="4" t="s">
        <v>104</v>
      </c>
      <c r="T2594" s="4" t="s">
        <v>106</v>
      </c>
      <c r="U2594" s="4" t="s">
        <v>107</v>
      </c>
      <c r="V2594" s="4" t="s">
        <v>103</v>
      </c>
      <c r="W2594" s="4" t="s">
        <v>105</v>
      </c>
      <c r="X2594" s="4" t="s">
        <v>108</v>
      </c>
      <c r="Y2594" s="4">
        <v>261</v>
      </c>
      <c r="Z2594" s="4">
        <v>373.23</v>
      </c>
    </row>
    <row r="2595" spans="16:26" ht="18" customHeight="1" x14ac:dyDescent="0.3">
      <c r="P2595" s="4" t="s">
        <v>98</v>
      </c>
      <c r="Q2595" s="4">
        <v>2023</v>
      </c>
      <c r="R2595" s="4" t="s">
        <v>40</v>
      </c>
      <c r="S2595" s="4" t="s">
        <v>104</v>
      </c>
      <c r="T2595" s="4" t="s">
        <v>106</v>
      </c>
      <c r="U2595" s="4" t="s">
        <v>107</v>
      </c>
      <c r="V2595" s="4" t="s">
        <v>103</v>
      </c>
      <c r="W2595" s="4" t="s">
        <v>105</v>
      </c>
      <c r="X2595" s="4" t="s">
        <v>108</v>
      </c>
      <c r="Y2595" s="4">
        <v>289</v>
      </c>
      <c r="Z2595" s="4">
        <v>413.27</v>
      </c>
    </row>
    <row r="2596" spans="16:26" ht="18" customHeight="1" x14ac:dyDescent="0.3">
      <c r="P2596" s="4" t="s">
        <v>98</v>
      </c>
      <c r="Q2596" s="4">
        <v>2023</v>
      </c>
      <c r="R2596" s="4" t="s">
        <v>40</v>
      </c>
      <c r="S2596" s="4" t="s">
        <v>104</v>
      </c>
      <c r="T2596" s="4" t="s">
        <v>106</v>
      </c>
      <c r="U2596" s="4" t="s">
        <v>107</v>
      </c>
      <c r="V2596" s="4" t="s">
        <v>103</v>
      </c>
      <c r="W2596" s="4" t="s">
        <v>105</v>
      </c>
      <c r="X2596" s="4" t="s">
        <v>108</v>
      </c>
      <c r="Y2596" s="4">
        <v>259</v>
      </c>
      <c r="Z2596" s="4">
        <v>370.37</v>
      </c>
    </row>
    <row r="2597" spans="16:26" ht="18" customHeight="1" x14ac:dyDescent="0.3">
      <c r="P2597" s="4" t="s">
        <v>100</v>
      </c>
      <c r="Q2597" s="4">
        <v>2023</v>
      </c>
      <c r="R2597" s="4" t="s">
        <v>40</v>
      </c>
      <c r="S2597" s="4" t="s">
        <v>104</v>
      </c>
      <c r="T2597" s="4" t="s">
        <v>106</v>
      </c>
      <c r="U2597" s="4" t="s">
        <v>107</v>
      </c>
      <c r="V2597" s="4" t="s">
        <v>103</v>
      </c>
      <c r="W2597" s="4" t="s">
        <v>105</v>
      </c>
      <c r="X2597" s="4" t="s">
        <v>108</v>
      </c>
      <c r="Y2597" s="4">
        <v>800</v>
      </c>
      <c r="Z2597" s="4">
        <v>1144</v>
      </c>
    </row>
    <row r="2598" spans="16:26" ht="18" customHeight="1" x14ac:dyDescent="0.3">
      <c r="P2598" s="4" t="s">
        <v>98</v>
      </c>
      <c r="Q2598" s="4">
        <v>2023</v>
      </c>
      <c r="R2598" s="4" t="s">
        <v>40</v>
      </c>
      <c r="S2598" s="4" t="s">
        <v>104</v>
      </c>
      <c r="T2598" s="4" t="s">
        <v>106</v>
      </c>
      <c r="U2598" s="4" t="s">
        <v>107</v>
      </c>
      <c r="V2598" s="4" t="s">
        <v>103</v>
      </c>
      <c r="W2598" s="4" t="s">
        <v>105</v>
      </c>
      <c r="X2598" s="4" t="s">
        <v>108</v>
      </c>
      <c r="Y2598" s="4">
        <v>886</v>
      </c>
      <c r="Z2598" s="4">
        <v>1266.98</v>
      </c>
    </row>
    <row r="2599" spans="16:26" ht="18" customHeight="1" x14ac:dyDescent="0.3">
      <c r="P2599" s="4" t="s">
        <v>98</v>
      </c>
      <c r="Q2599" s="4">
        <v>2023</v>
      </c>
      <c r="R2599" s="4" t="s">
        <v>36</v>
      </c>
      <c r="S2599" s="4" t="s">
        <v>104</v>
      </c>
      <c r="T2599" s="4" t="s">
        <v>106</v>
      </c>
      <c r="U2599" s="4" t="s">
        <v>107</v>
      </c>
      <c r="V2599" s="4" t="s">
        <v>103</v>
      </c>
      <c r="W2599" s="4" t="s">
        <v>105</v>
      </c>
      <c r="X2599" s="4" t="s">
        <v>108</v>
      </c>
      <c r="Y2599" s="4">
        <v>266</v>
      </c>
      <c r="Z2599" s="4">
        <v>380.38</v>
      </c>
    </row>
    <row r="2600" spans="16:26" ht="18" customHeight="1" x14ac:dyDescent="0.3">
      <c r="P2600" s="4" t="s">
        <v>91</v>
      </c>
      <c r="Q2600" s="4">
        <v>2023</v>
      </c>
      <c r="R2600" s="4" t="s">
        <v>36</v>
      </c>
      <c r="S2600" s="4" t="s">
        <v>104</v>
      </c>
      <c r="T2600" s="4" t="s">
        <v>106</v>
      </c>
      <c r="U2600" s="4" t="s">
        <v>107</v>
      </c>
      <c r="V2600" s="4" t="s">
        <v>103</v>
      </c>
      <c r="W2600" s="4" t="s">
        <v>105</v>
      </c>
      <c r="X2600" s="4" t="s">
        <v>108</v>
      </c>
      <c r="Y2600" s="4">
        <v>242</v>
      </c>
      <c r="Z2600" s="4">
        <v>346.06</v>
      </c>
    </row>
    <row r="2601" spans="16:26" ht="18" customHeight="1" x14ac:dyDescent="0.3">
      <c r="P2601" s="4" t="s">
        <v>91</v>
      </c>
      <c r="Q2601" s="4">
        <v>2023</v>
      </c>
      <c r="R2601" s="4" t="s">
        <v>36</v>
      </c>
      <c r="S2601" s="4" t="s">
        <v>104</v>
      </c>
      <c r="T2601" s="4" t="s">
        <v>106</v>
      </c>
      <c r="U2601" s="4" t="s">
        <v>107</v>
      </c>
      <c r="V2601" s="4" t="s">
        <v>103</v>
      </c>
      <c r="W2601" s="4" t="s">
        <v>105</v>
      </c>
      <c r="X2601" s="4" t="s">
        <v>108</v>
      </c>
      <c r="Y2601" s="4">
        <v>268</v>
      </c>
      <c r="Z2601" s="4">
        <v>383.24</v>
      </c>
    </row>
    <row r="2602" spans="16:26" ht="18" customHeight="1" x14ac:dyDescent="0.3">
      <c r="P2602" s="4" t="s">
        <v>91</v>
      </c>
      <c r="Q2602" s="4">
        <v>2023</v>
      </c>
      <c r="R2602" s="4" t="s">
        <v>36</v>
      </c>
      <c r="S2602" s="4" t="s">
        <v>104</v>
      </c>
      <c r="T2602" s="4" t="s">
        <v>106</v>
      </c>
      <c r="U2602" s="4" t="s">
        <v>107</v>
      </c>
      <c r="V2602" s="4" t="s">
        <v>103</v>
      </c>
      <c r="W2602" s="4" t="s">
        <v>105</v>
      </c>
      <c r="X2602" s="4" t="s">
        <v>108</v>
      </c>
      <c r="Y2602" s="4">
        <v>238</v>
      </c>
      <c r="Z2602" s="4">
        <v>340.34000000000003</v>
      </c>
    </row>
    <row r="2603" spans="16:26" ht="18" customHeight="1" x14ac:dyDescent="0.3">
      <c r="P2603" s="4" t="s">
        <v>91</v>
      </c>
      <c r="Q2603" s="4">
        <v>2023</v>
      </c>
      <c r="R2603" s="4" t="s">
        <v>36</v>
      </c>
      <c r="S2603" s="4" t="s">
        <v>104</v>
      </c>
      <c r="T2603" s="4" t="s">
        <v>106</v>
      </c>
      <c r="U2603" s="4" t="s">
        <v>107</v>
      </c>
      <c r="V2603" s="4" t="s">
        <v>103</v>
      </c>
      <c r="W2603" s="4" t="s">
        <v>105</v>
      </c>
      <c r="X2603" s="4" t="s">
        <v>108</v>
      </c>
      <c r="Y2603" s="4">
        <v>881</v>
      </c>
      <c r="Z2603" s="4">
        <v>1259.83</v>
      </c>
    </row>
    <row r="2604" spans="16:26" ht="18" customHeight="1" x14ac:dyDescent="0.3">
      <c r="P2604" s="4" t="s">
        <v>91</v>
      </c>
      <c r="Q2604" s="4">
        <v>2023</v>
      </c>
      <c r="R2604" s="4" t="s">
        <v>36</v>
      </c>
      <c r="S2604" s="4" t="s">
        <v>104</v>
      </c>
      <c r="T2604" s="4" t="s">
        <v>106</v>
      </c>
      <c r="U2604" s="4" t="s">
        <v>107</v>
      </c>
      <c r="V2604" s="4" t="s">
        <v>103</v>
      </c>
      <c r="W2604" s="4" t="s">
        <v>105</v>
      </c>
      <c r="X2604" s="4" t="s">
        <v>108</v>
      </c>
      <c r="Y2604" s="4">
        <v>834</v>
      </c>
      <c r="Z2604" s="4">
        <v>526.24</v>
      </c>
    </row>
    <row r="2605" spans="16:26" ht="18" customHeight="1" x14ac:dyDescent="0.3">
      <c r="P2605" s="4" t="s">
        <v>91</v>
      </c>
      <c r="Q2605" s="4">
        <v>2023</v>
      </c>
      <c r="R2605" s="4" t="s">
        <v>36</v>
      </c>
      <c r="S2605" s="4" t="s">
        <v>104</v>
      </c>
      <c r="T2605" s="4" t="s">
        <v>106</v>
      </c>
      <c r="U2605" s="4" t="s">
        <v>107</v>
      </c>
      <c r="V2605" s="4" t="s">
        <v>103</v>
      </c>
      <c r="W2605" s="4" t="s">
        <v>105</v>
      </c>
      <c r="X2605" s="4" t="s">
        <v>108</v>
      </c>
      <c r="Y2605" s="4">
        <v>265</v>
      </c>
      <c r="Z2605" s="4">
        <v>378.95</v>
      </c>
    </row>
    <row r="2606" spans="16:26" ht="18" customHeight="1" x14ac:dyDescent="0.3">
      <c r="P2606" s="4" t="s">
        <v>91</v>
      </c>
      <c r="Q2606" s="4">
        <v>2023</v>
      </c>
      <c r="R2606" s="4" t="s">
        <v>36</v>
      </c>
      <c r="S2606" s="4" t="s">
        <v>104</v>
      </c>
      <c r="T2606" s="4" t="s">
        <v>106</v>
      </c>
      <c r="U2606" s="4" t="s">
        <v>107</v>
      </c>
      <c r="V2606" s="4" t="s">
        <v>103</v>
      </c>
      <c r="W2606" s="4" t="s">
        <v>105</v>
      </c>
      <c r="X2606" s="4" t="s">
        <v>108</v>
      </c>
      <c r="Y2606" s="4">
        <v>241</v>
      </c>
      <c r="Z2606" s="4">
        <v>344.63</v>
      </c>
    </row>
    <row r="2607" spans="16:26" ht="18" customHeight="1" x14ac:dyDescent="0.3">
      <c r="P2607" s="4" t="s">
        <v>91</v>
      </c>
      <c r="Q2607" s="4">
        <v>2023</v>
      </c>
      <c r="R2607" s="4" t="s">
        <v>36</v>
      </c>
      <c r="S2607" s="4" t="s">
        <v>104</v>
      </c>
      <c r="T2607" s="4" t="s">
        <v>106</v>
      </c>
      <c r="U2607" s="4" t="s">
        <v>107</v>
      </c>
      <c r="V2607" s="4" t="s">
        <v>103</v>
      </c>
      <c r="W2607" s="4" t="s">
        <v>105</v>
      </c>
      <c r="X2607" s="4" t="s">
        <v>108</v>
      </c>
      <c r="Y2607" s="4">
        <v>803</v>
      </c>
      <c r="Z2607" s="4">
        <v>1148.29</v>
      </c>
    </row>
    <row r="2608" spans="16:26" ht="18" customHeight="1" x14ac:dyDescent="0.3">
      <c r="P2608" s="4" t="s">
        <v>98</v>
      </c>
      <c r="Q2608" s="4">
        <v>2023</v>
      </c>
      <c r="R2608" s="4" t="s">
        <v>36</v>
      </c>
      <c r="S2608" s="4" t="s">
        <v>104</v>
      </c>
      <c r="T2608" s="4" t="s">
        <v>106</v>
      </c>
      <c r="U2608" s="4" t="s">
        <v>107</v>
      </c>
      <c r="V2608" s="4" t="s">
        <v>103</v>
      </c>
      <c r="W2608" s="4" t="s">
        <v>105</v>
      </c>
      <c r="X2608" s="4" t="s">
        <v>108</v>
      </c>
      <c r="Y2608" s="4">
        <v>239</v>
      </c>
      <c r="Z2608" s="4">
        <v>341.77</v>
      </c>
    </row>
    <row r="2609" spans="16:26" ht="18" customHeight="1" x14ac:dyDescent="0.3">
      <c r="P2609" s="4" t="s">
        <v>98</v>
      </c>
      <c r="Q2609" s="4">
        <v>2023</v>
      </c>
      <c r="R2609" s="4" t="s">
        <v>12</v>
      </c>
      <c r="S2609" s="4" t="s">
        <v>104</v>
      </c>
      <c r="T2609" s="4" t="s">
        <v>106</v>
      </c>
      <c r="U2609" s="4" t="s">
        <v>107</v>
      </c>
      <c r="V2609" s="4" t="s">
        <v>103</v>
      </c>
      <c r="W2609" s="4" t="s">
        <v>105</v>
      </c>
      <c r="X2609" s="4" t="s">
        <v>108</v>
      </c>
      <c r="Y2609" s="4">
        <v>248</v>
      </c>
      <c r="Z2609" s="4">
        <v>354.64</v>
      </c>
    </row>
    <row r="2610" spans="16:26" ht="18" customHeight="1" x14ac:dyDescent="0.3">
      <c r="P2610" s="4" t="s">
        <v>101</v>
      </c>
      <c r="Q2610" s="4">
        <v>2023</v>
      </c>
      <c r="R2610" s="4" t="s">
        <v>12</v>
      </c>
      <c r="S2610" s="4" t="s">
        <v>104</v>
      </c>
      <c r="T2610" s="4" t="s">
        <v>106</v>
      </c>
      <c r="U2610" s="4" t="s">
        <v>107</v>
      </c>
      <c r="V2610" s="4" t="s">
        <v>103</v>
      </c>
      <c r="W2610" s="4" t="s">
        <v>105</v>
      </c>
      <c r="X2610" s="4" t="s">
        <v>108</v>
      </c>
      <c r="Y2610" s="4">
        <v>218</v>
      </c>
      <c r="Z2610" s="4">
        <v>311.74</v>
      </c>
    </row>
    <row r="2611" spans="16:26" ht="18" customHeight="1" x14ac:dyDescent="0.3">
      <c r="P2611" s="4" t="s">
        <v>98</v>
      </c>
      <c r="Q2611" s="4">
        <v>2023</v>
      </c>
      <c r="R2611" s="4" t="s">
        <v>12</v>
      </c>
      <c r="S2611" s="4" t="s">
        <v>104</v>
      </c>
      <c r="T2611" s="4" t="s">
        <v>106</v>
      </c>
      <c r="U2611" s="4" t="s">
        <v>107</v>
      </c>
      <c r="V2611" s="4" t="s">
        <v>103</v>
      </c>
      <c r="W2611" s="4" t="s">
        <v>105</v>
      </c>
      <c r="X2611" s="4" t="s">
        <v>108</v>
      </c>
      <c r="Y2611" s="4">
        <v>244</v>
      </c>
      <c r="Z2611" s="4">
        <v>348.92</v>
      </c>
    </row>
    <row r="2612" spans="16:26" ht="18" customHeight="1" x14ac:dyDescent="0.3">
      <c r="P2612" s="4" t="s">
        <v>98</v>
      </c>
      <c r="Q2612" s="4">
        <v>2023</v>
      </c>
      <c r="R2612" s="4" t="s">
        <v>12</v>
      </c>
      <c r="S2612" s="4" t="s">
        <v>104</v>
      </c>
      <c r="T2612" s="4" t="s">
        <v>106</v>
      </c>
      <c r="U2612" s="4" t="s">
        <v>107</v>
      </c>
      <c r="V2612" s="4" t="s">
        <v>103</v>
      </c>
      <c r="W2612" s="4" t="s">
        <v>105</v>
      </c>
      <c r="X2612" s="4" t="s">
        <v>108</v>
      </c>
      <c r="Y2612" s="4">
        <v>220</v>
      </c>
      <c r="Z2612" s="4">
        <v>314.60000000000002</v>
      </c>
    </row>
    <row r="2613" spans="16:26" ht="18" customHeight="1" x14ac:dyDescent="0.3">
      <c r="P2613" s="4" t="s">
        <v>100</v>
      </c>
      <c r="Q2613" s="4">
        <v>2023</v>
      </c>
      <c r="R2613" s="4" t="s">
        <v>12</v>
      </c>
      <c r="S2613" s="4" t="s">
        <v>104</v>
      </c>
      <c r="T2613" s="4" t="s">
        <v>106</v>
      </c>
      <c r="U2613" s="4" t="s">
        <v>107</v>
      </c>
      <c r="V2613" s="4" t="s">
        <v>103</v>
      </c>
      <c r="W2613" s="4" t="s">
        <v>105</v>
      </c>
      <c r="X2613" s="4" t="s">
        <v>108</v>
      </c>
      <c r="Y2613" s="4">
        <v>798</v>
      </c>
      <c r="Z2613" s="4">
        <v>1141.1399999999999</v>
      </c>
    </row>
    <row r="2614" spans="16:26" ht="18" customHeight="1" x14ac:dyDescent="0.3">
      <c r="P2614" s="4" t="s">
        <v>98</v>
      </c>
      <c r="Q2614" s="4">
        <v>2023</v>
      </c>
      <c r="R2614" s="4" t="s">
        <v>12</v>
      </c>
      <c r="S2614" s="4" t="s">
        <v>104</v>
      </c>
      <c r="T2614" s="4" t="s">
        <v>106</v>
      </c>
      <c r="U2614" s="4" t="s">
        <v>107</v>
      </c>
      <c r="V2614" s="4" t="s">
        <v>103</v>
      </c>
      <c r="W2614" s="4" t="s">
        <v>105</v>
      </c>
      <c r="X2614" s="4" t="s">
        <v>108</v>
      </c>
      <c r="Y2614" s="4">
        <v>885</v>
      </c>
      <c r="Z2614" s="4">
        <v>1265.55</v>
      </c>
    </row>
    <row r="2615" spans="16:26" ht="18" customHeight="1" x14ac:dyDescent="0.3">
      <c r="P2615" s="4" t="s">
        <v>98</v>
      </c>
      <c r="Q2615" s="4">
        <v>2023</v>
      </c>
      <c r="R2615" s="4" t="s">
        <v>12</v>
      </c>
      <c r="S2615" s="4" t="s">
        <v>104</v>
      </c>
      <c r="T2615" s="4" t="s">
        <v>106</v>
      </c>
      <c r="U2615" s="4" t="s">
        <v>107</v>
      </c>
      <c r="V2615" s="4" t="s">
        <v>103</v>
      </c>
      <c r="W2615" s="4" t="s">
        <v>105</v>
      </c>
      <c r="X2615" s="4" t="s">
        <v>108</v>
      </c>
      <c r="Y2615" s="4">
        <v>838</v>
      </c>
      <c r="Z2615" s="4">
        <v>526.24</v>
      </c>
    </row>
    <row r="2616" spans="16:26" ht="18" customHeight="1" x14ac:dyDescent="0.3">
      <c r="P2616" s="4" t="s">
        <v>100</v>
      </c>
      <c r="Q2616" s="4">
        <v>2023</v>
      </c>
      <c r="R2616" s="4" t="s">
        <v>12</v>
      </c>
      <c r="S2616" s="4" t="s">
        <v>104</v>
      </c>
      <c r="T2616" s="4" t="s">
        <v>106</v>
      </c>
      <c r="U2616" s="4" t="s">
        <v>107</v>
      </c>
      <c r="V2616" s="4" t="s">
        <v>103</v>
      </c>
      <c r="W2616" s="4" t="s">
        <v>105</v>
      </c>
      <c r="X2616" s="4" t="s">
        <v>108</v>
      </c>
      <c r="Y2616" s="4">
        <v>219</v>
      </c>
      <c r="Z2616" s="4">
        <v>313.17</v>
      </c>
    </row>
    <row r="2617" spans="16:26" ht="18" customHeight="1" x14ac:dyDescent="0.3">
      <c r="P2617" s="4" t="s">
        <v>98</v>
      </c>
      <c r="Q2617" s="4">
        <v>2023</v>
      </c>
      <c r="R2617" s="4" t="s">
        <v>12</v>
      </c>
      <c r="S2617" s="4" t="s">
        <v>104</v>
      </c>
      <c r="T2617" s="4" t="s">
        <v>106</v>
      </c>
      <c r="U2617" s="4" t="s">
        <v>107</v>
      </c>
      <c r="V2617" s="4" t="s">
        <v>103</v>
      </c>
      <c r="W2617" s="4" t="s">
        <v>105</v>
      </c>
      <c r="X2617" s="4" t="s">
        <v>108</v>
      </c>
      <c r="Y2617" s="4">
        <v>247</v>
      </c>
      <c r="Z2617" s="4">
        <v>353.21</v>
      </c>
    </row>
    <row r="2618" spans="16:26" ht="18" customHeight="1" x14ac:dyDescent="0.3">
      <c r="P2618" s="4" t="s">
        <v>98</v>
      </c>
      <c r="Q2618" s="4">
        <v>2023</v>
      </c>
      <c r="R2618" s="4" t="s">
        <v>12</v>
      </c>
      <c r="S2618" s="4" t="s">
        <v>104</v>
      </c>
      <c r="T2618" s="4" t="s">
        <v>106</v>
      </c>
      <c r="U2618" s="4" t="s">
        <v>107</v>
      </c>
      <c r="V2618" s="4" t="s">
        <v>103</v>
      </c>
      <c r="W2618" s="4" t="s">
        <v>105</v>
      </c>
      <c r="X2618" s="4" t="s">
        <v>108</v>
      </c>
      <c r="Y2618" s="4">
        <v>217</v>
      </c>
      <c r="Z2618" s="4">
        <v>310.31</v>
      </c>
    </row>
    <row r="2619" spans="16:26" ht="18" customHeight="1" x14ac:dyDescent="0.3">
      <c r="P2619" s="4" t="s">
        <v>101</v>
      </c>
      <c r="Q2619" s="4">
        <v>2023</v>
      </c>
      <c r="R2619" s="4" t="s">
        <v>12</v>
      </c>
      <c r="S2619" s="4" t="s">
        <v>104</v>
      </c>
      <c r="T2619" s="4" t="s">
        <v>106</v>
      </c>
      <c r="U2619" s="4" t="s">
        <v>107</v>
      </c>
      <c r="V2619" s="4" t="s">
        <v>103</v>
      </c>
      <c r="W2619" s="4" t="s">
        <v>105</v>
      </c>
      <c r="X2619" s="4" t="s">
        <v>108</v>
      </c>
      <c r="Y2619" s="4">
        <v>807</v>
      </c>
      <c r="Z2619" s="4">
        <v>1154.01</v>
      </c>
    </row>
    <row r="2620" spans="16:26" ht="18" customHeight="1" x14ac:dyDescent="0.3">
      <c r="P2620" s="4" t="s">
        <v>98</v>
      </c>
      <c r="Q2620" s="4">
        <v>2023</v>
      </c>
      <c r="R2620" s="4" t="s">
        <v>12</v>
      </c>
      <c r="S2620" s="4" t="s">
        <v>104</v>
      </c>
      <c r="T2620" s="4" t="s">
        <v>106</v>
      </c>
      <c r="U2620" s="4" t="s">
        <v>107</v>
      </c>
      <c r="V2620" s="4" t="s">
        <v>103</v>
      </c>
      <c r="W2620" s="4" t="s">
        <v>105</v>
      </c>
      <c r="X2620" s="4" t="s">
        <v>108</v>
      </c>
      <c r="Y2620" s="4">
        <v>221</v>
      </c>
      <c r="Z2620" s="4">
        <v>316.02999999999997</v>
      </c>
    </row>
    <row r="2621" spans="16:26" ht="18" customHeight="1" x14ac:dyDescent="0.3">
      <c r="P2621" s="4" t="s">
        <v>98</v>
      </c>
      <c r="Q2621" s="4">
        <v>2023</v>
      </c>
      <c r="R2621" s="4" t="s">
        <v>42</v>
      </c>
      <c r="S2621" s="4" t="s">
        <v>104</v>
      </c>
      <c r="T2621" s="4" t="s">
        <v>106</v>
      </c>
      <c r="U2621" s="4" t="s">
        <v>107</v>
      </c>
      <c r="V2621" s="4" t="s">
        <v>103</v>
      </c>
      <c r="W2621" s="4" t="s">
        <v>105</v>
      </c>
      <c r="X2621" s="4" t="s">
        <v>108</v>
      </c>
      <c r="Y2621" s="4">
        <v>272</v>
      </c>
      <c r="Z2621" s="4">
        <v>388.96</v>
      </c>
    </row>
    <row r="2622" spans="16:26" ht="18" customHeight="1" x14ac:dyDescent="0.3">
      <c r="P2622" s="4" t="s">
        <v>98</v>
      </c>
      <c r="Q2622" s="4">
        <v>2023</v>
      </c>
      <c r="R2622" s="4" t="s">
        <v>42</v>
      </c>
      <c r="S2622" s="4" t="s">
        <v>104</v>
      </c>
      <c r="T2622" s="4" t="s">
        <v>106</v>
      </c>
      <c r="U2622" s="4" t="s">
        <v>107</v>
      </c>
      <c r="V2622" s="4" t="s">
        <v>103</v>
      </c>
      <c r="W2622" s="4" t="s">
        <v>105</v>
      </c>
      <c r="X2622" s="4" t="s">
        <v>108</v>
      </c>
      <c r="Y2622" s="4">
        <v>298</v>
      </c>
      <c r="Z2622" s="4">
        <v>426.14</v>
      </c>
    </row>
    <row r="2623" spans="16:26" ht="18" customHeight="1" x14ac:dyDescent="0.3">
      <c r="P2623" s="4" t="s">
        <v>91</v>
      </c>
      <c r="Q2623" s="4">
        <v>2023</v>
      </c>
      <c r="R2623" s="4" t="s">
        <v>42</v>
      </c>
      <c r="S2623" s="4" t="s">
        <v>104</v>
      </c>
      <c r="T2623" s="4" t="s">
        <v>106</v>
      </c>
      <c r="U2623" s="4" t="s">
        <v>107</v>
      </c>
      <c r="V2623" s="4" t="s">
        <v>103</v>
      </c>
      <c r="W2623" s="4" t="s">
        <v>105</v>
      </c>
      <c r="X2623" s="4" t="s">
        <v>108</v>
      </c>
      <c r="Y2623" s="4">
        <v>226</v>
      </c>
      <c r="Z2623" s="4">
        <v>323.18</v>
      </c>
    </row>
    <row r="2624" spans="16:26" ht="18" customHeight="1" x14ac:dyDescent="0.3">
      <c r="P2624" s="4" t="s">
        <v>98</v>
      </c>
      <c r="Q2624" s="4">
        <v>2023</v>
      </c>
      <c r="R2624" s="4" t="s">
        <v>42</v>
      </c>
      <c r="S2624" s="4" t="s">
        <v>104</v>
      </c>
      <c r="T2624" s="4" t="s">
        <v>106</v>
      </c>
      <c r="U2624" s="4" t="s">
        <v>107</v>
      </c>
      <c r="V2624" s="4" t="s">
        <v>103</v>
      </c>
      <c r="W2624" s="4" t="s">
        <v>105</v>
      </c>
      <c r="X2624" s="4" t="s">
        <v>108</v>
      </c>
      <c r="Y2624" s="4">
        <v>274</v>
      </c>
      <c r="Z2624" s="4">
        <v>391.82</v>
      </c>
    </row>
    <row r="2625" spans="16:26" ht="18" customHeight="1" x14ac:dyDescent="0.3">
      <c r="P2625" s="4" t="s">
        <v>98</v>
      </c>
      <c r="Q2625" s="4">
        <v>2023</v>
      </c>
      <c r="R2625" s="4" t="s">
        <v>42</v>
      </c>
      <c r="S2625" s="4" t="s">
        <v>104</v>
      </c>
      <c r="T2625" s="4" t="s">
        <v>106</v>
      </c>
      <c r="U2625" s="4" t="s">
        <v>107</v>
      </c>
      <c r="V2625" s="4" t="s">
        <v>103</v>
      </c>
      <c r="W2625" s="4" t="s">
        <v>105</v>
      </c>
      <c r="X2625" s="4" t="s">
        <v>108</v>
      </c>
      <c r="Y2625" s="4">
        <v>789</v>
      </c>
      <c r="Z2625" s="4">
        <v>1128.27</v>
      </c>
    </row>
    <row r="2626" spans="16:26" ht="18" customHeight="1" x14ac:dyDescent="0.3">
      <c r="P2626" s="4" t="s">
        <v>100</v>
      </c>
      <c r="Q2626" s="4">
        <v>2023</v>
      </c>
      <c r="R2626" s="4" t="s">
        <v>42</v>
      </c>
      <c r="S2626" s="4" t="s">
        <v>104</v>
      </c>
      <c r="T2626" s="4" t="s">
        <v>106</v>
      </c>
      <c r="U2626" s="4" t="s">
        <v>107</v>
      </c>
      <c r="V2626" s="4" t="s">
        <v>103</v>
      </c>
      <c r="W2626" s="4" t="s">
        <v>105</v>
      </c>
      <c r="X2626" s="4" t="s">
        <v>108</v>
      </c>
      <c r="Y2626" s="4">
        <v>876</v>
      </c>
      <c r="Z2626" s="4">
        <v>1252.68</v>
      </c>
    </row>
    <row r="2627" spans="16:26" ht="18" customHeight="1" x14ac:dyDescent="0.3">
      <c r="P2627" s="4" t="s">
        <v>91</v>
      </c>
      <c r="Q2627" s="4">
        <v>2023</v>
      </c>
      <c r="R2627" s="4" t="s">
        <v>42</v>
      </c>
      <c r="S2627" s="4" t="s">
        <v>104</v>
      </c>
      <c r="T2627" s="4" t="s">
        <v>106</v>
      </c>
      <c r="U2627" s="4" t="s">
        <v>107</v>
      </c>
      <c r="V2627" s="4" t="s">
        <v>103</v>
      </c>
      <c r="W2627" s="4" t="s">
        <v>105</v>
      </c>
      <c r="X2627" s="4" t="s">
        <v>108</v>
      </c>
      <c r="Y2627" s="4">
        <v>958</v>
      </c>
      <c r="Z2627" s="4">
        <v>1369.94</v>
      </c>
    </row>
    <row r="2628" spans="16:26" ht="18" customHeight="1" x14ac:dyDescent="0.3">
      <c r="P2628" s="4" t="s">
        <v>100</v>
      </c>
      <c r="Q2628" s="4">
        <v>2023</v>
      </c>
      <c r="R2628" s="4" t="s">
        <v>42</v>
      </c>
      <c r="S2628" s="4" t="s">
        <v>104</v>
      </c>
      <c r="T2628" s="4" t="s">
        <v>106</v>
      </c>
      <c r="U2628" s="4" t="s">
        <v>107</v>
      </c>
      <c r="V2628" s="4" t="s">
        <v>103</v>
      </c>
      <c r="W2628" s="4" t="s">
        <v>105</v>
      </c>
      <c r="X2628" s="4" t="s">
        <v>108</v>
      </c>
      <c r="Y2628" s="4">
        <v>829</v>
      </c>
      <c r="Z2628" s="4">
        <v>526.24</v>
      </c>
    </row>
    <row r="2629" spans="16:26" ht="18" customHeight="1" x14ac:dyDescent="0.3">
      <c r="P2629" s="4" t="s">
        <v>98</v>
      </c>
      <c r="Q2629" s="4">
        <v>2023</v>
      </c>
      <c r="R2629" s="4" t="s">
        <v>42</v>
      </c>
      <c r="S2629" s="4" t="s">
        <v>104</v>
      </c>
      <c r="T2629" s="4" t="s">
        <v>106</v>
      </c>
      <c r="U2629" s="4" t="s">
        <v>107</v>
      </c>
      <c r="V2629" s="4" t="s">
        <v>103</v>
      </c>
      <c r="W2629" s="4" t="s">
        <v>105</v>
      </c>
      <c r="X2629" s="4" t="s">
        <v>108</v>
      </c>
      <c r="Y2629" s="4">
        <v>273</v>
      </c>
      <c r="Z2629" s="4">
        <v>390.39</v>
      </c>
    </row>
    <row r="2630" spans="16:26" ht="18" customHeight="1" x14ac:dyDescent="0.3">
      <c r="P2630" s="4" t="s">
        <v>91</v>
      </c>
      <c r="Q2630" s="4">
        <v>2023</v>
      </c>
      <c r="R2630" s="4" t="s">
        <v>42</v>
      </c>
      <c r="S2630" s="4" t="s">
        <v>104</v>
      </c>
      <c r="T2630" s="4" t="s">
        <v>106</v>
      </c>
      <c r="U2630" s="4" t="s">
        <v>107</v>
      </c>
      <c r="V2630" s="4" t="s">
        <v>103</v>
      </c>
      <c r="W2630" s="4" t="s">
        <v>105</v>
      </c>
      <c r="X2630" s="4" t="s">
        <v>108</v>
      </c>
      <c r="Y2630" s="4">
        <v>267</v>
      </c>
      <c r="Z2630" s="4">
        <v>381.81</v>
      </c>
    </row>
    <row r="2631" spans="16:26" ht="18" customHeight="1" x14ac:dyDescent="0.3">
      <c r="P2631" s="4" t="s">
        <v>98</v>
      </c>
      <c r="Q2631" s="4">
        <v>2023</v>
      </c>
      <c r="R2631" s="4" t="s">
        <v>42</v>
      </c>
      <c r="S2631" s="4" t="s">
        <v>104</v>
      </c>
      <c r="T2631" s="4" t="s">
        <v>106</v>
      </c>
      <c r="U2631" s="4" t="s">
        <v>107</v>
      </c>
      <c r="V2631" s="4" t="s">
        <v>103</v>
      </c>
      <c r="W2631" s="4" t="s">
        <v>105</v>
      </c>
      <c r="X2631" s="4" t="s">
        <v>108</v>
      </c>
      <c r="Y2631" s="4">
        <v>301</v>
      </c>
      <c r="Z2631" s="4">
        <v>430.43</v>
      </c>
    </row>
    <row r="2632" spans="16:26" ht="18" customHeight="1" x14ac:dyDescent="0.3">
      <c r="P2632" s="4" t="s">
        <v>98</v>
      </c>
      <c r="Q2632" s="4">
        <v>2023</v>
      </c>
      <c r="R2632" s="4" t="s">
        <v>42</v>
      </c>
      <c r="S2632" s="4" t="s">
        <v>104</v>
      </c>
      <c r="T2632" s="4" t="s">
        <v>106</v>
      </c>
      <c r="U2632" s="4" t="s">
        <v>107</v>
      </c>
      <c r="V2632" s="4" t="s">
        <v>103</v>
      </c>
      <c r="W2632" s="4" t="s">
        <v>105</v>
      </c>
      <c r="X2632" s="4" t="s">
        <v>108</v>
      </c>
      <c r="Y2632" s="4">
        <v>271</v>
      </c>
      <c r="Z2632" s="4">
        <v>387.53</v>
      </c>
    </row>
    <row r="2633" spans="16:26" ht="18" customHeight="1" x14ac:dyDescent="0.3">
      <c r="P2633" s="4" t="s">
        <v>98</v>
      </c>
      <c r="Q2633" s="4">
        <v>2023</v>
      </c>
      <c r="R2633" s="4" t="s">
        <v>42</v>
      </c>
      <c r="S2633" s="4" t="s">
        <v>104</v>
      </c>
      <c r="T2633" s="4" t="s">
        <v>106</v>
      </c>
      <c r="U2633" s="4" t="s">
        <v>107</v>
      </c>
      <c r="V2633" s="4" t="s">
        <v>103</v>
      </c>
      <c r="W2633" s="4" t="s">
        <v>105</v>
      </c>
      <c r="X2633" s="4" t="s">
        <v>108</v>
      </c>
      <c r="Y2633" s="4">
        <v>798</v>
      </c>
      <c r="Z2633" s="4">
        <v>1141.1399999999999</v>
      </c>
    </row>
    <row r="2634" spans="16:26" ht="18" customHeight="1" x14ac:dyDescent="0.3">
      <c r="P2634" s="4" t="s">
        <v>91</v>
      </c>
      <c r="Q2634" s="4">
        <v>2023</v>
      </c>
      <c r="R2634" s="4" t="s">
        <v>42</v>
      </c>
      <c r="S2634" s="4" t="s">
        <v>104</v>
      </c>
      <c r="T2634" s="4" t="s">
        <v>106</v>
      </c>
      <c r="U2634" s="4" t="s">
        <v>107</v>
      </c>
      <c r="V2634" s="4" t="s">
        <v>103</v>
      </c>
      <c r="W2634" s="4" t="s">
        <v>105</v>
      </c>
      <c r="X2634" s="4" t="s">
        <v>108</v>
      </c>
      <c r="Y2634" s="4">
        <v>851</v>
      </c>
      <c r="Z2634" s="4">
        <v>1216.93</v>
      </c>
    </row>
    <row r="2635" spans="16:26" ht="18" customHeight="1" x14ac:dyDescent="0.3">
      <c r="P2635" s="4" t="s">
        <v>91</v>
      </c>
      <c r="Q2635" s="4">
        <v>2023</v>
      </c>
      <c r="R2635" s="4" t="s">
        <v>43</v>
      </c>
      <c r="S2635" s="4" t="s">
        <v>104</v>
      </c>
      <c r="T2635" s="4" t="s">
        <v>106</v>
      </c>
      <c r="U2635" s="4" t="s">
        <v>107</v>
      </c>
      <c r="V2635" s="4" t="s">
        <v>103</v>
      </c>
      <c r="W2635" s="4" t="s">
        <v>105</v>
      </c>
      <c r="X2635" s="4" t="s">
        <v>108</v>
      </c>
      <c r="Y2635" s="4">
        <v>302</v>
      </c>
      <c r="Z2635" s="4">
        <v>431.86</v>
      </c>
    </row>
    <row r="2636" spans="16:26" ht="18" customHeight="1" x14ac:dyDescent="0.3">
      <c r="P2636" s="4" t="s">
        <v>98</v>
      </c>
      <c r="Q2636" s="4">
        <v>2023</v>
      </c>
      <c r="R2636" s="4" t="s">
        <v>43</v>
      </c>
      <c r="S2636" s="4" t="s">
        <v>104</v>
      </c>
      <c r="T2636" s="4" t="s">
        <v>106</v>
      </c>
      <c r="U2636" s="4" t="s">
        <v>107</v>
      </c>
      <c r="V2636" s="4" t="s">
        <v>103</v>
      </c>
      <c r="W2636" s="4" t="s">
        <v>105</v>
      </c>
      <c r="X2636" s="4" t="s">
        <v>108</v>
      </c>
      <c r="Y2636" s="4">
        <v>230</v>
      </c>
      <c r="Z2636" s="4">
        <v>328.9</v>
      </c>
    </row>
    <row r="2637" spans="16:26" ht="18" customHeight="1" x14ac:dyDescent="0.3">
      <c r="P2637" s="4" t="s">
        <v>100</v>
      </c>
      <c r="Q2637" s="4">
        <v>2023</v>
      </c>
      <c r="R2637" s="4" t="s">
        <v>43</v>
      </c>
      <c r="S2637" s="4" t="s">
        <v>104</v>
      </c>
      <c r="T2637" s="4" t="s">
        <v>106</v>
      </c>
      <c r="U2637" s="4" t="s">
        <v>107</v>
      </c>
      <c r="V2637" s="4" t="s">
        <v>103</v>
      </c>
      <c r="W2637" s="4" t="s">
        <v>105</v>
      </c>
      <c r="X2637" s="4" t="s">
        <v>108</v>
      </c>
      <c r="Y2637" s="4">
        <v>278</v>
      </c>
      <c r="Z2637" s="4">
        <v>397.53999999999996</v>
      </c>
    </row>
    <row r="2638" spans="16:26" ht="18" customHeight="1" x14ac:dyDescent="0.3">
      <c r="P2638" s="4" t="s">
        <v>91</v>
      </c>
      <c r="Q2638" s="4">
        <v>2023</v>
      </c>
      <c r="R2638" s="4" t="s">
        <v>43</v>
      </c>
      <c r="S2638" s="4" t="s">
        <v>104</v>
      </c>
      <c r="T2638" s="4" t="s">
        <v>106</v>
      </c>
      <c r="U2638" s="4" t="s">
        <v>107</v>
      </c>
      <c r="V2638" s="4" t="s">
        <v>103</v>
      </c>
      <c r="W2638" s="4" t="s">
        <v>105</v>
      </c>
      <c r="X2638" s="4" t="s">
        <v>108</v>
      </c>
      <c r="Y2638" s="4">
        <v>304</v>
      </c>
      <c r="Z2638" s="4">
        <v>434.72</v>
      </c>
    </row>
    <row r="2639" spans="16:26" ht="18" customHeight="1" x14ac:dyDescent="0.3">
      <c r="P2639" s="4" t="s">
        <v>91</v>
      </c>
      <c r="Q2639" s="4">
        <v>2023</v>
      </c>
      <c r="R2639" s="4" t="s">
        <v>43</v>
      </c>
      <c r="S2639" s="4" t="s">
        <v>104</v>
      </c>
      <c r="T2639" s="4" t="s">
        <v>106</v>
      </c>
      <c r="U2639" s="4" t="s">
        <v>107</v>
      </c>
      <c r="V2639" s="4" t="s">
        <v>103</v>
      </c>
      <c r="W2639" s="4" t="s">
        <v>105</v>
      </c>
      <c r="X2639" s="4" t="s">
        <v>108</v>
      </c>
      <c r="Y2639" s="4">
        <v>232</v>
      </c>
      <c r="Z2639" s="4">
        <v>331.76</v>
      </c>
    </row>
    <row r="2640" spans="16:26" ht="18" customHeight="1" x14ac:dyDescent="0.3">
      <c r="P2640" s="4" t="s">
        <v>98</v>
      </c>
      <c r="Q2640" s="4">
        <v>2023</v>
      </c>
      <c r="R2640" s="4" t="s">
        <v>43</v>
      </c>
      <c r="S2640" s="4" t="s">
        <v>104</v>
      </c>
      <c r="T2640" s="4" t="s">
        <v>106</v>
      </c>
      <c r="U2640" s="4" t="s">
        <v>107</v>
      </c>
      <c r="V2640" s="4" t="s">
        <v>103</v>
      </c>
      <c r="W2640" s="4" t="s">
        <v>105</v>
      </c>
      <c r="X2640" s="4" t="s">
        <v>108</v>
      </c>
      <c r="Y2640" s="4">
        <v>788</v>
      </c>
      <c r="Z2640" s="4">
        <v>1126.8399999999999</v>
      </c>
    </row>
    <row r="2641" spans="16:26" ht="18" customHeight="1" x14ac:dyDescent="0.3">
      <c r="P2641" s="4" t="s">
        <v>98</v>
      </c>
      <c r="Q2641" s="4">
        <v>2023</v>
      </c>
      <c r="R2641" s="4" t="s">
        <v>43</v>
      </c>
      <c r="S2641" s="4" t="s">
        <v>104</v>
      </c>
      <c r="T2641" s="4" t="s">
        <v>106</v>
      </c>
      <c r="U2641" s="4" t="s">
        <v>107</v>
      </c>
      <c r="V2641" s="4" t="s">
        <v>103</v>
      </c>
      <c r="W2641" s="4" t="s">
        <v>105</v>
      </c>
      <c r="X2641" s="4" t="s">
        <v>108</v>
      </c>
      <c r="Y2641" s="4">
        <v>842</v>
      </c>
      <c r="Z2641" s="4">
        <v>1204.06</v>
      </c>
    </row>
    <row r="2642" spans="16:26" ht="18" customHeight="1" x14ac:dyDescent="0.3">
      <c r="P2642" s="4" t="s">
        <v>91</v>
      </c>
      <c r="Q2642" s="4">
        <v>2023</v>
      </c>
      <c r="R2642" s="4" t="s">
        <v>43</v>
      </c>
      <c r="S2642" s="4" t="s">
        <v>104</v>
      </c>
      <c r="T2642" s="4" t="s">
        <v>106</v>
      </c>
      <c r="U2642" s="4" t="s">
        <v>107</v>
      </c>
      <c r="V2642" s="4" t="s">
        <v>103</v>
      </c>
      <c r="W2642" s="4" t="s">
        <v>105</v>
      </c>
      <c r="X2642" s="4" t="s">
        <v>108</v>
      </c>
      <c r="Y2642" s="4">
        <v>875</v>
      </c>
      <c r="Z2642" s="4">
        <v>1251.25</v>
      </c>
    </row>
    <row r="2643" spans="16:26" ht="18" customHeight="1" x14ac:dyDescent="0.3">
      <c r="P2643" s="4" t="s">
        <v>101</v>
      </c>
      <c r="Q2643" s="4">
        <v>2023</v>
      </c>
      <c r="R2643" s="4" t="s">
        <v>43</v>
      </c>
      <c r="S2643" s="4" t="s">
        <v>104</v>
      </c>
      <c r="T2643" s="4" t="s">
        <v>106</v>
      </c>
      <c r="U2643" s="4" t="s">
        <v>107</v>
      </c>
      <c r="V2643" s="4" t="s">
        <v>103</v>
      </c>
      <c r="W2643" s="4" t="s">
        <v>105</v>
      </c>
      <c r="X2643" s="4" t="s">
        <v>108</v>
      </c>
      <c r="Y2643" s="4">
        <v>955</v>
      </c>
      <c r="Z2643" s="4">
        <v>1365.65</v>
      </c>
    </row>
    <row r="2644" spans="16:26" ht="18" customHeight="1" x14ac:dyDescent="0.3">
      <c r="P2644" s="4" t="s">
        <v>98</v>
      </c>
      <c r="Q2644" s="4">
        <v>2023</v>
      </c>
      <c r="R2644" s="4" t="s">
        <v>43</v>
      </c>
      <c r="S2644" s="4" t="s">
        <v>104</v>
      </c>
      <c r="T2644" s="4" t="s">
        <v>106</v>
      </c>
      <c r="U2644" s="4" t="s">
        <v>107</v>
      </c>
      <c r="V2644" s="4" t="s">
        <v>103</v>
      </c>
      <c r="W2644" s="4" t="s">
        <v>105</v>
      </c>
      <c r="X2644" s="4" t="s">
        <v>108</v>
      </c>
      <c r="Y2644" s="4">
        <v>956</v>
      </c>
      <c r="Z2644" s="4">
        <v>1367.08</v>
      </c>
    </row>
    <row r="2645" spans="16:26" ht="18" customHeight="1" x14ac:dyDescent="0.3">
      <c r="P2645" s="4" t="s">
        <v>98</v>
      </c>
      <c r="Q2645" s="4">
        <v>2023</v>
      </c>
      <c r="R2645" s="4" t="s">
        <v>43</v>
      </c>
      <c r="S2645" s="4" t="s">
        <v>104</v>
      </c>
      <c r="T2645" s="4" t="s">
        <v>106</v>
      </c>
      <c r="U2645" s="4" t="s">
        <v>107</v>
      </c>
      <c r="V2645" s="4" t="s">
        <v>103</v>
      </c>
      <c r="W2645" s="4" t="s">
        <v>105</v>
      </c>
      <c r="X2645" s="4" t="s">
        <v>108</v>
      </c>
      <c r="Y2645" s="4">
        <v>957</v>
      </c>
      <c r="Z2645" s="4">
        <v>1368.51</v>
      </c>
    </row>
    <row r="2646" spans="16:26" ht="18" customHeight="1" x14ac:dyDescent="0.3">
      <c r="P2646" s="4" t="s">
        <v>91</v>
      </c>
      <c r="Q2646" s="4">
        <v>2023</v>
      </c>
      <c r="R2646" s="4" t="s">
        <v>43</v>
      </c>
      <c r="S2646" s="4" t="s">
        <v>104</v>
      </c>
      <c r="T2646" s="4" t="s">
        <v>106</v>
      </c>
      <c r="U2646" s="4" t="s">
        <v>107</v>
      </c>
      <c r="V2646" s="4" t="s">
        <v>103</v>
      </c>
      <c r="W2646" s="4" t="s">
        <v>105</v>
      </c>
      <c r="X2646" s="4" t="s">
        <v>108</v>
      </c>
      <c r="Y2646" s="4">
        <v>828</v>
      </c>
      <c r="Z2646" s="4">
        <v>526.24</v>
      </c>
    </row>
    <row r="2647" spans="16:26" ht="18" customHeight="1" x14ac:dyDescent="0.3">
      <c r="P2647" s="4" t="s">
        <v>98</v>
      </c>
      <c r="Q2647" s="4">
        <v>2023</v>
      </c>
      <c r="R2647" s="4" t="s">
        <v>43</v>
      </c>
      <c r="S2647" s="4" t="s">
        <v>104</v>
      </c>
      <c r="T2647" s="4" t="s">
        <v>106</v>
      </c>
      <c r="U2647" s="4" t="s">
        <v>107</v>
      </c>
      <c r="V2647" s="4" t="s">
        <v>103</v>
      </c>
      <c r="W2647" s="4" t="s">
        <v>105</v>
      </c>
      <c r="X2647" s="4" t="s">
        <v>108</v>
      </c>
      <c r="Y2647" s="4">
        <v>881</v>
      </c>
      <c r="Z2647" s="4">
        <v>526.24</v>
      </c>
    </row>
    <row r="2648" spans="16:26" ht="18" customHeight="1" x14ac:dyDescent="0.3">
      <c r="P2648" s="4" t="s">
        <v>98</v>
      </c>
      <c r="Q2648" s="4">
        <v>2023</v>
      </c>
      <c r="R2648" s="4" t="s">
        <v>43</v>
      </c>
      <c r="S2648" s="4" t="s">
        <v>104</v>
      </c>
      <c r="T2648" s="4" t="s">
        <v>106</v>
      </c>
      <c r="U2648" s="4" t="s">
        <v>107</v>
      </c>
      <c r="V2648" s="4" t="s">
        <v>103</v>
      </c>
      <c r="W2648" s="4" t="s">
        <v>105</v>
      </c>
      <c r="X2648" s="4" t="s">
        <v>108</v>
      </c>
      <c r="Y2648" s="4">
        <v>279</v>
      </c>
      <c r="Z2648" s="4">
        <v>398.97</v>
      </c>
    </row>
    <row r="2649" spans="16:26" ht="18" customHeight="1" x14ac:dyDescent="0.3">
      <c r="P2649" s="4" t="s">
        <v>91</v>
      </c>
      <c r="Q2649" s="4">
        <v>2023</v>
      </c>
      <c r="R2649" s="4" t="s">
        <v>43</v>
      </c>
      <c r="S2649" s="4" t="s">
        <v>104</v>
      </c>
      <c r="T2649" s="4" t="s">
        <v>106</v>
      </c>
      <c r="U2649" s="4" t="s">
        <v>107</v>
      </c>
      <c r="V2649" s="4" t="s">
        <v>103</v>
      </c>
      <c r="W2649" s="4" t="s">
        <v>105</v>
      </c>
      <c r="X2649" s="4" t="s">
        <v>108</v>
      </c>
      <c r="Y2649" s="4">
        <v>285</v>
      </c>
      <c r="Z2649" s="4">
        <v>407.55</v>
      </c>
    </row>
    <row r="2650" spans="16:26" ht="18" customHeight="1" x14ac:dyDescent="0.3">
      <c r="P2650" s="4" t="s">
        <v>98</v>
      </c>
      <c r="Q2650" s="4">
        <v>2023</v>
      </c>
      <c r="R2650" s="4" t="s">
        <v>43</v>
      </c>
      <c r="S2650" s="4" t="s">
        <v>104</v>
      </c>
      <c r="T2650" s="4" t="s">
        <v>106</v>
      </c>
      <c r="U2650" s="4" t="s">
        <v>107</v>
      </c>
      <c r="V2650" s="4" t="s">
        <v>103</v>
      </c>
      <c r="W2650" s="4" t="s">
        <v>105</v>
      </c>
      <c r="X2650" s="4" t="s">
        <v>108</v>
      </c>
      <c r="Y2650" s="4">
        <v>279</v>
      </c>
      <c r="Z2650" s="4">
        <v>398.97</v>
      </c>
    </row>
    <row r="2651" spans="16:26" ht="18" customHeight="1" x14ac:dyDescent="0.3">
      <c r="P2651" s="4" t="s">
        <v>98</v>
      </c>
      <c r="Q2651" s="4">
        <v>2023</v>
      </c>
      <c r="R2651" s="4" t="s">
        <v>43</v>
      </c>
      <c r="S2651" s="4" t="s">
        <v>104</v>
      </c>
      <c r="T2651" s="4" t="s">
        <v>106</v>
      </c>
      <c r="U2651" s="4" t="s">
        <v>107</v>
      </c>
      <c r="V2651" s="4" t="s">
        <v>103</v>
      </c>
      <c r="W2651" s="4" t="s">
        <v>105</v>
      </c>
      <c r="X2651" s="4" t="s">
        <v>108</v>
      </c>
      <c r="Y2651" s="4">
        <v>273</v>
      </c>
      <c r="Z2651" s="4">
        <v>390.39</v>
      </c>
    </row>
    <row r="2652" spans="16:26" ht="18" customHeight="1" x14ac:dyDescent="0.3">
      <c r="P2652" s="4" t="s">
        <v>98</v>
      </c>
      <c r="Q2652" s="4">
        <v>2023</v>
      </c>
      <c r="R2652" s="4" t="s">
        <v>43</v>
      </c>
      <c r="S2652" s="4" t="s">
        <v>104</v>
      </c>
      <c r="T2652" s="4" t="s">
        <v>106</v>
      </c>
      <c r="U2652" s="4" t="s">
        <v>107</v>
      </c>
      <c r="V2652" s="4" t="s">
        <v>103</v>
      </c>
      <c r="W2652" s="4" t="s">
        <v>105</v>
      </c>
      <c r="X2652" s="4" t="s">
        <v>108</v>
      </c>
      <c r="Y2652" s="4">
        <v>229</v>
      </c>
      <c r="Z2652" s="4">
        <v>327.47000000000003</v>
      </c>
    </row>
    <row r="2653" spans="16:26" ht="18" customHeight="1" x14ac:dyDescent="0.3">
      <c r="P2653" s="4" t="s">
        <v>91</v>
      </c>
      <c r="Q2653" s="4">
        <v>2023</v>
      </c>
      <c r="R2653" s="4" t="s">
        <v>43</v>
      </c>
      <c r="S2653" s="4" t="s">
        <v>104</v>
      </c>
      <c r="T2653" s="4" t="s">
        <v>106</v>
      </c>
      <c r="U2653" s="4" t="s">
        <v>107</v>
      </c>
      <c r="V2653" s="4" t="s">
        <v>103</v>
      </c>
      <c r="W2653" s="4" t="s">
        <v>105</v>
      </c>
      <c r="X2653" s="4" t="s">
        <v>108</v>
      </c>
      <c r="Y2653" s="4">
        <v>277</v>
      </c>
      <c r="Z2653" s="4">
        <v>396.11</v>
      </c>
    </row>
    <row r="2654" spans="16:26" ht="18" customHeight="1" x14ac:dyDescent="0.3">
      <c r="P2654" s="4" t="s">
        <v>100</v>
      </c>
      <c r="Q2654" s="4">
        <v>2023</v>
      </c>
      <c r="R2654" s="4" t="s">
        <v>43</v>
      </c>
      <c r="S2654" s="4" t="s">
        <v>104</v>
      </c>
      <c r="T2654" s="4" t="s">
        <v>106</v>
      </c>
      <c r="U2654" s="4" t="s">
        <v>107</v>
      </c>
      <c r="V2654" s="4" t="s">
        <v>103</v>
      </c>
      <c r="W2654" s="4" t="s">
        <v>105</v>
      </c>
      <c r="X2654" s="4" t="s">
        <v>108</v>
      </c>
      <c r="Y2654" s="4">
        <v>797</v>
      </c>
      <c r="Z2654" s="4">
        <v>1139.71</v>
      </c>
    </row>
    <row r="2655" spans="16:26" ht="18" customHeight="1" x14ac:dyDescent="0.3">
      <c r="P2655" s="4" t="s">
        <v>101</v>
      </c>
      <c r="Q2655" s="4">
        <v>2023</v>
      </c>
      <c r="R2655" s="4" t="s">
        <v>43</v>
      </c>
      <c r="S2655" s="4" t="s">
        <v>104</v>
      </c>
      <c r="T2655" s="4" t="s">
        <v>106</v>
      </c>
      <c r="U2655" s="4" t="s">
        <v>107</v>
      </c>
      <c r="V2655" s="4" t="s">
        <v>103</v>
      </c>
      <c r="W2655" s="4" t="s">
        <v>105</v>
      </c>
      <c r="X2655" s="4" t="s">
        <v>108</v>
      </c>
      <c r="Y2655" s="4">
        <v>850</v>
      </c>
      <c r="Z2655" s="4">
        <v>1215.5</v>
      </c>
    </row>
    <row r="2656" spans="16:26" ht="18" customHeight="1" x14ac:dyDescent="0.3">
      <c r="P2656" s="4" t="s">
        <v>91</v>
      </c>
      <c r="Q2656" s="4">
        <v>2023</v>
      </c>
      <c r="R2656" s="4" t="s">
        <v>43</v>
      </c>
      <c r="S2656" s="4" t="s">
        <v>104</v>
      </c>
      <c r="T2656" s="4" t="s">
        <v>106</v>
      </c>
      <c r="U2656" s="4" t="s">
        <v>107</v>
      </c>
      <c r="V2656" s="4" t="s">
        <v>103</v>
      </c>
      <c r="W2656" s="4" t="s">
        <v>105</v>
      </c>
      <c r="X2656" s="4" t="s">
        <v>108</v>
      </c>
      <c r="Y2656" s="4">
        <v>884</v>
      </c>
      <c r="Z2656" s="4">
        <v>1264.1199999999999</v>
      </c>
    </row>
    <row r="2657" spans="16:26" ht="18" customHeight="1" x14ac:dyDescent="0.3">
      <c r="P2657" s="4" t="s">
        <v>100</v>
      </c>
      <c r="Q2657" s="4">
        <v>2023</v>
      </c>
      <c r="R2657" s="4" t="s">
        <v>37</v>
      </c>
      <c r="S2657" s="4" t="s">
        <v>104</v>
      </c>
      <c r="T2657" s="4" t="s">
        <v>106</v>
      </c>
      <c r="U2657" s="4" t="s">
        <v>107</v>
      </c>
      <c r="V2657" s="4" t="s">
        <v>103</v>
      </c>
      <c r="W2657" s="4" t="s">
        <v>105</v>
      </c>
      <c r="X2657" s="4" t="s">
        <v>108</v>
      </c>
      <c r="Y2657" s="4">
        <v>272</v>
      </c>
      <c r="Z2657" s="4">
        <v>388.96</v>
      </c>
    </row>
    <row r="2658" spans="16:26" ht="18" customHeight="1" x14ac:dyDescent="0.3">
      <c r="P2658" s="4" t="s">
        <v>100</v>
      </c>
      <c r="Q2658" s="4">
        <v>2023</v>
      </c>
      <c r="R2658" s="4" t="s">
        <v>37</v>
      </c>
      <c r="S2658" s="4" t="s">
        <v>104</v>
      </c>
      <c r="T2658" s="4" t="s">
        <v>106</v>
      </c>
      <c r="U2658" s="4" t="s">
        <v>107</v>
      </c>
      <c r="V2658" s="4" t="s">
        <v>103</v>
      </c>
      <c r="W2658" s="4" t="s">
        <v>105</v>
      </c>
      <c r="X2658" s="4" t="s">
        <v>108</v>
      </c>
      <c r="Y2658" s="4">
        <v>274</v>
      </c>
      <c r="Z2658" s="4">
        <v>391.82</v>
      </c>
    </row>
    <row r="2659" spans="16:26" ht="18" customHeight="1" x14ac:dyDescent="0.3">
      <c r="P2659" s="4" t="s">
        <v>100</v>
      </c>
      <c r="Q2659" s="4">
        <v>2023</v>
      </c>
      <c r="R2659" s="4" t="s">
        <v>37</v>
      </c>
      <c r="S2659" s="4" t="s">
        <v>104</v>
      </c>
      <c r="T2659" s="4" t="s">
        <v>106</v>
      </c>
      <c r="U2659" s="4" t="s">
        <v>107</v>
      </c>
      <c r="V2659" s="4" t="s">
        <v>103</v>
      </c>
      <c r="W2659" s="4" t="s">
        <v>105</v>
      </c>
      <c r="X2659" s="4" t="s">
        <v>108</v>
      </c>
      <c r="Y2659" s="4">
        <v>244</v>
      </c>
      <c r="Z2659" s="4">
        <v>348.92</v>
      </c>
    </row>
    <row r="2660" spans="16:26" ht="18" customHeight="1" x14ac:dyDescent="0.3">
      <c r="P2660" s="4" t="s">
        <v>98</v>
      </c>
      <c r="Q2660" s="4">
        <v>2023</v>
      </c>
      <c r="R2660" s="4" t="s">
        <v>37</v>
      </c>
      <c r="S2660" s="4" t="s">
        <v>104</v>
      </c>
      <c r="T2660" s="4" t="s">
        <v>106</v>
      </c>
      <c r="U2660" s="4" t="s">
        <v>107</v>
      </c>
      <c r="V2660" s="4" t="s">
        <v>103</v>
      </c>
      <c r="W2660" s="4" t="s">
        <v>105</v>
      </c>
      <c r="X2660" s="4" t="s">
        <v>108</v>
      </c>
      <c r="Y2660" s="4">
        <v>794</v>
      </c>
      <c r="Z2660" s="4">
        <v>1135.42</v>
      </c>
    </row>
    <row r="2661" spans="16:26" ht="18" customHeight="1" x14ac:dyDescent="0.3">
      <c r="P2661" s="4" t="s">
        <v>98</v>
      </c>
      <c r="Q2661" s="4">
        <v>2023</v>
      </c>
      <c r="R2661" s="4" t="s">
        <v>37</v>
      </c>
      <c r="S2661" s="4" t="s">
        <v>104</v>
      </c>
      <c r="T2661" s="4" t="s">
        <v>106</v>
      </c>
      <c r="U2661" s="4" t="s">
        <v>107</v>
      </c>
      <c r="V2661" s="4" t="s">
        <v>103</v>
      </c>
      <c r="W2661" s="4" t="s">
        <v>105</v>
      </c>
      <c r="X2661" s="4" t="s">
        <v>108</v>
      </c>
      <c r="Y2661" s="4">
        <v>880</v>
      </c>
      <c r="Z2661" s="4">
        <v>1258.4000000000001</v>
      </c>
    </row>
    <row r="2662" spans="16:26" ht="18" customHeight="1" x14ac:dyDescent="0.3">
      <c r="P2662" s="4" t="s">
        <v>98</v>
      </c>
      <c r="Q2662" s="4">
        <v>2023</v>
      </c>
      <c r="R2662" s="4" t="s">
        <v>37</v>
      </c>
      <c r="S2662" s="4" t="s">
        <v>104</v>
      </c>
      <c r="T2662" s="4" t="s">
        <v>106</v>
      </c>
      <c r="U2662" s="4" t="s">
        <v>107</v>
      </c>
      <c r="V2662" s="4" t="s">
        <v>103</v>
      </c>
      <c r="W2662" s="4" t="s">
        <v>105</v>
      </c>
      <c r="X2662" s="4" t="s">
        <v>108</v>
      </c>
      <c r="Y2662" s="4">
        <v>833</v>
      </c>
      <c r="Z2662" s="4">
        <v>526.24</v>
      </c>
    </row>
    <row r="2663" spans="16:26" ht="18" customHeight="1" x14ac:dyDescent="0.3">
      <c r="P2663" s="4" t="s">
        <v>98</v>
      </c>
      <c r="Q2663" s="4">
        <v>2023</v>
      </c>
      <c r="R2663" s="4" t="s">
        <v>37</v>
      </c>
      <c r="S2663" s="4" t="s">
        <v>104</v>
      </c>
      <c r="T2663" s="4" t="s">
        <v>106</v>
      </c>
      <c r="U2663" s="4" t="s">
        <v>107</v>
      </c>
      <c r="V2663" s="4" t="s">
        <v>103</v>
      </c>
      <c r="W2663" s="4" t="s">
        <v>105</v>
      </c>
      <c r="X2663" s="4" t="s">
        <v>108</v>
      </c>
      <c r="Y2663" s="4">
        <v>243</v>
      </c>
      <c r="Z2663" s="4">
        <v>347.49</v>
      </c>
    </row>
    <row r="2664" spans="16:26" ht="18" customHeight="1" x14ac:dyDescent="0.3">
      <c r="P2664" s="4" t="s">
        <v>100</v>
      </c>
      <c r="Q2664" s="4">
        <v>2023</v>
      </c>
      <c r="R2664" s="4" t="s">
        <v>37</v>
      </c>
      <c r="S2664" s="4" t="s">
        <v>104</v>
      </c>
      <c r="T2664" s="4" t="s">
        <v>106</v>
      </c>
      <c r="U2664" s="4" t="s">
        <v>107</v>
      </c>
      <c r="V2664" s="4" t="s">
        <v>103</v>
      </c>
      <c r="W2664" s="4" t="s">
        <v>105</v>
      </c>
      <c r="X2664" s="4" t="s">
        <v>108</v>
      </c>
      <c r="Y2664" s="4">
        <v>271</v>
      </c>
      <c r="Z2664" s="4">
        <v>387.53</v>
      </c>
    </row>
    <row r="2665" spans="16:26" ht="18" customHeight="1" x14ac:dyDescent="0.3">
      <c r="P2665" s="4" t="s">
        <v>100</v>
      </c>
      <c r="Q2665" s="4">
        <v>2023</v>
      </c>
      <c r="R2665" s="4" t="s">
        <v>37</v>
      </c>
      <c r="S2665" s="4" t="s">
        <v>104</v>
      </c>
      <c r="T2665" s="4" t="s">
        <v>106</v>
      </c>
      <c r="U2665" s="4" t="s">
        <v>107</v>
      </c>
      <c r="V2665" s="4" t="s">
        <v>103</v>
      </c>
      <c r="W2665" s="4" t="s">
        <v>105</v>
      </c>
      <c r="X2665" s="4" t="s">
        <v>108</v>
      </c>
      <c r="Y2665" s="4">
        <v>247</v>
      </c>
      <c r="Z2665" s="4">
        <v>353.21</v>
      </c>
    </row>
    <row r="2666" spans="16:26" ht="18" customHeight="1" x14ac:dyDescent="0.3">
      <c r="P2666" s="4" t="s">
        <v>100</v>
      </c>
      <c r="Q2666" s="4">
        <v>2023</v>
      </c>
      <c r="R2666" s="4" t="s">
        <v>37</v>
      </c>
      <c r="S2666" s="4" t="s">
        <v>104</v>
      </c>
      <c r="T2666" s="4" t="s">
        <v>106</v>
      </c>
      <c r="U2666" s="4" t="s">
        <v>107</v>
      </c>
      <c r="V2666" s="4" t="s">
        <v>103</v>
      </c>
      <c r="W2666" s="4" t="s">
        <v>105</v>
      </c>
      <c r="X2666" s="4" t="s">
        <v>108</v>
      </c>
      <c r="Y2666" s="4">
        <v>245</v>
      </c>
      <c r="Z2666" s="4">
        <v>350.35</v>
      </c>
    </row>
    <row r="2667" spans="16:26" ht="18" customHeight="1" x14ac:dyDescent="0.3">
      <c r="P2667" s="4" t="s">
        <v>102</v>
      </c>
      <c r="Q2667" s="4">
        <v>2023</v>
      </c>
      <c r="R2667" s="4" t="s">
        <v>38</v>
      </c>
      <c r="S2667" s="4" t="s">
        <v>104</v>
      </c>
      <c r="T2667" s="4" t="s">
        <v>106</v>
      </c>
      <c r="U2667" s="4" t="s">
        <v>107</v>
      </c>
      <c r="V2667" s="4" t="s">
        <v>103</v>
      </c>
      <c r="W2667" s="4" t="s">
        <v>105</v>
      </c>
      <c r="X2667" s="4" t="s">
        <v>108</v>
      </c>
      <c r="Y2667" s="4">
        <v>278</v>
      </c>
      <c r="Z2667" s="4">
        <v>397.53999999999996</v>
      </c>
    </row>
    <row r="2668" spans="16:26" ht="18" customHeight="1" x14ac:dyDescent="0.3">
      <c r="P2668" s="4" t="s">
        <v>91</v>
      </c>
      <c r="Q2668" s="4">
        <v>2023</v>
      </c>
      <c r="R2668" s="4" t="s">
        <v>38</v>
      </c>
      <c r="S2668" s="4" t="s">
        <v>104</v>
      </c>
      <c r="T2668" s="4" t="s">
        <v>106</v>
      </c>
      <c r="U2668" s="4" t="s">
        <v>107</v>
      </c>
      <c r="V2668" s="4" t="s">
        <v>103</v>
      </c>
      <c r="W2668" s="4" t="s">
        <v>105</v>
      </c>
      <c r="X2668" s="4" t="s">
        <v>108</v>
      </c>
      <c r="Y2668" s="4">
        <v>248</v>
      </c>
      <c r="Z2668" s="4">
        <v>354.64</v>
      </c>
    </row>
    <row r="2669" spans="16:26" ht="18" customHeight="1" x14ac:dyDescent="0.3">
      <c r="P2669" s="4" t="s">
        <v>100</v>
      </c>
      <c r="Q2669" s="4">
        <v>2023</v>
      </c>
      <c r="R2669" s="4" t="s">
        <v>38</v>
      </c>
      <c r="S2669" s="4" t="s">
        <v>104</v>
      </c>
      <c r="T2669" s="4" t="s">
        <v>106</v>
      </c>
      <c r="U2669" s="4" t="s">
        <v>107</v>
      </c>
      <c r="V2669" s="4" t="s">
        <v>103</v>
      </c>
      <c r="W2669" s="4" t="s">
        <v>105</v>
      </c>
      <c r="X2669" s="4" t="s">
        <v>108</v>
      </c>
      <c r="Y2669" s="4">
        <v>280</v>
      </c>
      <c r="Z2669" s="4">
        <v>400.4</v>
      </c>
    </row>
    <row r="2670" spans="16:26" ht="18" customHeight="1" x14ac:dyDescent="0.3">
      <c r="P2670" s="4" t="s">
        <v>91</v>
      </c>
      <c r="Q2670" s="4">
        <v>2023</v>
      </c>
      <c r="R2670" s="4" t="s">
        <v>38</v>
      </c>
      <c r="S2670" s="4" t="s">
        <v>104</v>
      </c>
      <c r="T2670" s="4" t="s">
        <v>106</v>
      </c>
      <c r="U2670" s="4" t="s">
        <v>107</v>
      </c>
      <c r="V2670" s="4" t="s">
        <v>103</v>
      </c>
      <c r="W2670" s="4" t="s">
        <v>105</v>
      </c>
      <c r="X2670" s="4" t="s">
        <v>108</v>
      </c>
      <c r="Y2670" s="4">
        <v>250</v>
      </c>
      <c r="Z2670" s="4">
        <v>357.5</v>
      </c>
    </row>
    <row r="2671" spans="16:26" ht="18" customHeight="1" x14ac:dyDescent="0.3">
      <c r="P2671" s="4" t="s">
        <v>98</v>
      </c>
      <c r="Q2671" s="4">
        <v>2023</v>
      </c>
      <c r="R2671" s="4" t="s">
        <v>38</v>
      </c>
      <c r="S2671" s="4" t="s">
        <v>104</v>
      </c>
      <c r="T2671" s="4" t="s">
        <v>106</v>
      </c>
      <c r="U2671" s="4" t="s">
        <v>107</v>
      </c>
      <c r="V2671" s="4" t="s">
        <v>103</v>
      </c>
      <c r="W2671" s="4" t="s">
        <v>105</v>
      </c>
      <c r="X2671" s="4" t="s">
        <v>108</v>
      </c>
      <c r="Y2671" s="4">
        <v>793</v>
      </c>
      <c r="Z2671" s="4">
        <v>1133.99</v>
      </c>
    </row>
    <row r="2672" spans="16:26" ht="18" customHeight="1" x14ac:dyDescent="0.3">
      <c r="P2672" s="4" t="s">
        <v>91</v>
      </c>
      <c r="Q2672" s="4">
        <v>2023</v>
      </c>
      <c r="R2672" s="4" t="s">
        <v>38</v>
      </c>
      <c r="S2672" s="4" t="s">
        <v>104</v>
      </c>
      <c r="T2672" s="4" t="s">
        <v>106</v>
      </c>
      <c r="U2672" s="4" t="s">
        <v>107</v>
      </c>
      <c r="V2672" s="4" t="s">
        <v>103</v>
      </c>
      <c r="W2672" s="4" t="s">
        <v>105</v>
      </c>
      <c r="X2672" s="4" t="s">
        <v>108</v>
      </c>
      <c r="Y2672" s="4">
        <v>879</v>
      </c>
      <c r="Z2672" s="4">
        <v>1256.97</v>
      </c>
    </row>
    <row r="2673" spans="16:26" ht="18" customHeight="1" x14ac:dyDescent="0.3">
      <c r="P2673" s="4" t="s">
        <v>91</v>
      </c>
      <c r="Q2673" s="4">
        <v>2023</v>
      </c>
      <c r="R2673" s="4" t="s">
        <v>38</v>
      </c>
      <c r="S2673" s="4" t="s">
        <v>104</v>
      </c>
      <c r="T2673" s="4" t="s">
        <v>106</v>
      </c>
      <c r="U2673" s="4" t="s">
        <v>107</v>
      </c>
      <c r="V2673" s="4" t="s">
        <v>103</v>
      </c>
      <c r="W2673" s="4" t="s">
        <v>105</v>
      </c>
      <c r="X2673" s="4" t="s">
        <v>108</v>
      </c>
      <c r="Y2673" s="4">
        <v>832</v>
      </c>
      <c r="Z2673" s="4">
        <v>526.24</v>
      </c>
    </row>
    <row r="2674" spans="16:26" ht="18" customHeight="1" x14ac:dyDescent="0.3">
      <c r="P2674" s="4" t="s">
        <v>98</v>
      </c>
      <c r="Q2674" s="4">
        <v>2023</v>
      </c>
      <c r="R2674" s="4" t="s">
        <v>38</v>
      </c>
      <c r="S2674" s="4" t="s">
        <v>104</v>
      </c>
      <c r="T2674" s="4" t="s">
        <v>106</v>
      </c>
      <c r="U2674" s="4" t="s">
        <v>107</v>
      </c>
      <c r="V2674" s="4" t="s">
        <v>103</v>
      </c>
      <c r="W2674" s="4" t="s">
        <v>105</v>
      </c>
      <c r="X2674" s="4" t="s">
        <v>108</v>
      </c>
      <c r="Y2674" s="4">
        <v>249</v>
      </c>
      <c r="Z2674" s="4">
        <v>356.07</v>
      </c>
    </row>
    <row r="2675" spans="16:26" ht="18" customHeight="1" x14ac:dyDescent="0.3">
      <c r="P2675" s="4" t="s">
        <v>91</v>
      </c>
      <c r="Q2675" s="4">
        <v>2023</v>
      </c>
      <c r="R2675" s="4" t="s">
        <v>38</v>
      </c>
      <c r="S2675" s="4" t="s">
        <v>104</v>
      </c>
      <c r="T2675" s="4" t="s">
        <v>106</v>
      </c>
      <c r="U2675" s="4" t="s">
        <v>107</v>
      </c>
      <c r="V2675" s="4" t="s">
        <v>103</v>
      </c>
      <c r="W2675" s="4" t="s">
        <v>105</v>
      </c>
      <c r="X2675" s="4" t="s">
        <v>108</v>
      </c>
      <c r="Y2675" s="4">
        <v>277</v>
      </c>
      <c r="Z2675" s="4">
        <v>396.11</v>
      </c>
    </row>
    <row r="2676" spans="16:26" ht="18" customHeight="1" x14ac:dyDescent="0.3">
      <c r="P2676" s="4" t="s">
        <v>100</v>
      </c>
      <c r="Q2676" s="4">
        <v>2023</v>
      </c>
      <c r="R2676" s="4" t="s">
        <v>38</v>
      </c>
      <c r="S2676" s="4" t="s">
        <v>104</v>
      </c>
      <c r="T2676" s="4" t="s">
        <v>106</v>
      </c>
      <c r="U2676" s="4" t="s">
        <v>107</v>
      </c>
      <c r="V2676" s="4" t="s">
        <v>103</v>
      </c>
      <c r="W2676" s="4" t="s">
        <v>105</v>
      </c>
      <c r="X2676" s="4" t="s">
        <v>108</v>
      </c>
      <c r="Y2676" s="4">
        <v>253</v>
      </c>
      <c r="Z2676" s="4">
        <v>361.78999999999996</v>
      </c>
    </row>
    <row r="2677" spans="16:26" ht="18" customHeight="1" x14ac:dyDescent="0.3">
      <c r="P2677" s="4" t="s">
        <v>91</v>
      </c>
      <c r="Q2677" s="4">
        <v>2023</v>
      </c>
      <c r="R2677" s="4" t="s">
        <v>38</v>
      </c>
      <c r="S2677" s="4" t="s">
        <v>104</v>
      </c>
      <c r="T2677" s="4" t="s">
        <v>106</v>
      </c>
      <c r="U2677" s="4" t="s">
        <v>107</v>
      </c>
      <c r="V2677" s="4" t="s">
        <v>103</v>
      </c>
      <c r="W2677" s="4" t="s">
        <v>105</v>
      </c>
      <c r="X2677" s="4" t="s">
        <v>108</v>
      </c>
      <c r="Y2677" s="4">
        <v>802</v>
      </c>
      <c r="Z2677" s="4">
        <v>1146.8600000000001</v>
      </c>
    </row>
    <row r="2678" spans="16:26" ht="18" customHeight="1" x14ac:dyDescent="0.3">
      <c r="P2678" s="4" t="s">
        <v>102</v>
      </c>
      <c r="Q2678" s="4">
        <v>2023</v>
      </c>
      <c r="R2678" s="4" t="s">
        <v>38</v>
      </c>
      <c r="S2678" s="4" t="s">
        <v>104</v>
      </c>
      <c r="T2678" s="4" t="s">
        <v>106</v>
      </c>
      <c r="U2678" s="4" t="s">
        <v>107</v>
      </c>
      <c r="V2678" s="4" t="s">
        <v>103</v>
      </c>
      <c r="W2678" s="4" t="s">
        <v>105</v>
      </c>
      <c r="X2678" s="4" t="s">
        <v>108</v>
      </c>
      <c r="Y2678" s="4">
        <v>251</v>
      </c>
      <c r="Z2678" s="4">
        <v>358.93</v>
      </c>
    </row>
    <row r="2679" spans="16:26" ht="18" customHeight="1" x14ac:dyDescent="0.3">
      <c r="P2679" s="4" t="s">
        <v>100</v>
      </c>
      <c r="Q2679" s="4">
        <v>2023</v>
      </c>
      <c r="R2679" s="4" t="s">
        <v>41</v>
      </c>
      <c r="S2679" s="4" t="s">
        <v>104</v>
      </c>
      <c r="T2679" s="4" t="s">
        <v>106</v>
      </c>
      <c r="U2679" s="4" t="s">
        <v>107</v>
      </c>
      <c r="V2679" s="4" t="s">
        <v>103</v>
      </c>
      <c r="W2679" s="4" t="s">
        <v>105</v>
      </c>
      <c r="X2679" s="4" t="s">
        <v>108</v>
      </c>
      <c r="Y2679" s="4">
        <v>296</v>
      </c>
      <c r="Z2679" s="4">
        <v>423.28</v>
      </c>
    </row>
    <row r="2680" spans="16:26" ht="18" customHeight="1" x14ac:dyDescent="0.3">
      <c r="P2680" s="4" t="s">
        <v>100</v>
      </c>
      <c r="Q2680" s="4">
        <v>2023</v>
      </c>
      <c r="R2680" s="4" t="s">
        <v>41</v>
      </c>
      <c r="S2680" s="4" t="s">
        <v>104</v>
      </c>
      <c r="T2680" s="4" t="s">
        <v>106</v>
      </c>
      <c r="U2680" s="4" t="s">
        <v>107</v>
      </c>
      <c r="V2680" s="4" t="s">
        <v>103</v>
      </c>
      <c r="W2680" s="4" t="s">
        <v>105</v>
      </c>
      <c r="X2680" s="4" t="s">
        <v>108</v>
      </c>
      <c r="Y2680" s="4">
        <v>266</v>
      </c>
      <c r="Z2680" s="4">
        <v>380.38</v>
      </c>
    </row>
    <row r="2681" spans="16:26" ht="18" customHeight="1" x14ac:dyDescent="0.3">
      <c r="P2681" s="4" t="s">
        <v>98</v>
      </c>
      <c r="Q2681" s="4">
        <v>2023</v>
      </c>
      <c r="R2681" s="4" t="s">
        <v>41</v>
      </c>
      <c r="S2681" s="4" t="s">
        <v>104</v>
      </c>
      <c r="T2681" s="4" t="s">
        <v>106</v>
      </c>
      <c r="U2681" s="4" t="s">
        <v>107</v>
      </c>
      <c r="V2681" s="4" t="s">
        <v>103</v>
      </c>
      <c r="W2681" s="4" t="s">
        <v>105</v>
      </c>
      <c r="X2681" s="4" t="s">
        <v>108</v>
      </c>
      <c r="Y2681" s="4">
        <v>292</v>
      </c>
      <c r="Z2681" s="4">
        <v>417.56</v>
      </c>
    </row>
    <row r="2682" spans="16:26" ht="18" customHeight="1" x14ac:dyDescent="0.3">
      <c r="P2682" s="4" t="s">
        <v>100</v>
      </c>
      <c r="Q2682" s="4">
        <v>2023</v>
      </c>
      <c r="R2682" s="4" t="s">
        <v>41</v>
      </c>
      <c r="S2682" s="4" t="s">
        <v>104</v>
      </c>
      <c r="T2682" s="4" t="s">
        <v>106</v>
      </c>
      <c r="U2682" s="4" t="s">
        <v>107</v>
      </c>
      <c r="V2682" s="4" t="s">
        <v>103</v>
      </c>
      <c r="W2682" s="4" t="s">
        <v>105</v>
      </c>
      <c r="X2682" s="4" t="s">
        <v>108</v>
      </c>
      <c r="Y2682" s="4">
        <v>268</v>
      </c>
      <c r="Z2682" s="4">
        <v>383.24</v>
      </c>
    </row>
    <row r="2683" spans="16:26" ht="18" customHeight="1" x14ac:dyDescent="0.3">
      <c r="P2683" s="4" t="s">
        <v>100</v>
      </c>
      <c r="Q2683" s="4">
        <v>2023</v>
      </c>
      <c r="R2683" s="4" t="s">
        <v>41</v>
      </c>
      <c r="S2683" s="4" t="s">
        <v>104</v>
      </c>
      <c r="T2683" s="4" t="s">
        <v>106</v>
      </c>
      <c r="U2683" s="4" t="s">
        <v>107</v>
      </c>
      <c r="V2683" s="4" t="s">
        <v>103</v>
      </c>
      <c r="W2683" s="4" t="s">
        <v>105</v>
      </c>
      <c r="X2683" s="4" t="s">
        <v>108</v>
      </c>
      <c r="Y2683" s="4">
        <v>790</v>
      </c>
      <c r="Z2683" s="4">
        <v>1129.7</v>
      </c>
    </row>
    <row r="2684" spans="16:26" ht="18" customHeight="1" x14ac:dyDescent="0.3">
      <c r="P2684" s="4" t="s">
        <v>98</v>
      </c>
      <c r="Q2684" s="4">
        <v>2023</v>
      </c>
      <c r="R2684" s="4" t="s">
        <v>41</v>
      </c>
      <c r="S2684" s="4" t="s">
        <v>104</v>
      </c>
      <c r="T2684" s="4" t="s">
        <v>106</v>
      </c>
      <c r="U2684" s="4" t="s">
        <v>107</v>
      </c>
      <c r="V2684" s="4" t="s">
        <v>103</v>
      </c>
      <c r="W2684" s="4" t="s">
        <v>105</v>
      </c>
      <c r="X2684" s="4" t="s">
        <v>108</v>
      </c>
      <c r="Y2684" s="4">
        <v>877</v>
      </c>
      <c r="Z2684" s="4">
        <v>1254.1100000000001</v>
      </c>
    </row>
    <row r="2685" spans="16:26" ht="18" customHeight="1" x14ac:dyDescent="0.3">
      <c r="P2685" s="4" t="s">
        <v>98</v>
      </c>
      <c r="Q2685" s="4">
        <v>2023</v>
      </c>
      <c r="R2685" s="4" t="s">
        <v>41</v>
      </c>
      <c r="S2685" s="4" t="s">
        <v>104</v>
      </c>
      <c r="T2685" s="4" t="s">
        <v>106</v>
      </c>
      <c r="U2685" s="4" t="s">
        <v>107</v>
      </c>
      <c r="V2685" s="4" t="s">
        <v>103</v>
      </c>
      <c r="W2685" s="4" t="s">
        <v>105</v>
      </c>
      <c r="X2685" s="4" t="s">
        <v>108</v>
      </c>
      <c r="Y2685" s="4">
        <v>830</v>
      </c>
      <c r="Z2685" s="4">
        <v>526.24</v>
      </c>
    </row>
    <row r="2686" spans="16:26" ht="18" customHeight="1" x14ac:dyDescent="0.3">
      <c r="P2686" s="4" t="s">
        <v>100</v>
      </c>
      <c r="Q2686" s="4">
        <v>2023</v>
      </c>
      <c r="R2686" s="4" t="s">
        <v>41</v>
      </c>
      <c r="S2686" s="4" t="s">
        <v>104</v>
      </c>
      <c r="T2686" s="4" t="s">
        <v>106</v>
      </c>
      <c r="U2686" s="4" t="s">
        <v>107</v>
      </c>
      <c r="V2686" s="4" t="s">
        <v>103</v>
      </c>
      <c r="W2686" s="4" t="s">
        <v>105</v>
      </c>
      <c r="X2686" s="4" t="s">
        <v>108</v>
      </c>
      <c r="Y2686" s="4">
        <v>267</v>
      </c>
      <c r="Z2686" s="4">
        <v>381.81</v>
      </c>
    </row>
    <row r="2687" spans="16:26" ht="18" customHeight="1" x14ac:dyDescent="0.3">
      <c r="P2687" s="4" t="s">
        <v>100</v>
      </c>
      <c r="Q2687" s="4">
        <v>2023</v>
      </c>
      <c r="R2687" s="4" t="s">
        <v>41</v>
      </c>
      <c r="S2687" s="4" t="s">
        <v>104</v>
      </c>
      <c r="T2687" s="4" t="s">
        <v>106</v>
      </c>
      <c r="U2687" s="4" t="s">
        <v>107</v>
      </c>
      <c r="V2687" s="4" t="s">
        <v>103</v>
      </c>
      <c r="W2687" s="4" t="s">
        <v>105</v>
      </c>
      <c r="X2687" s="4" t="s">
        <v>108</v>
      </c>
      <c r="Y2687" s="4">
        <v>295</v>
      </c>
      <c r="Z2687" s="4">
        <v>421.85</v>
      </c>
    </row>
    <row r="2688" spans="16:26" ht="18" customHeight="1" x14ac:dyDescent="0.3">
      <c r="P2688" s="4" t="s">
        <v>98</v>
      </c>
      <c r="Q2688" s="4">
        <v>2023</v>
      </c>
      <c r="R2688" s="4" t="s">
        <v>41</v>
      </c>
      <c r="S2688" s="4" t="s">
        <v>104</v>
      </c>
      <c r="T2688" s="4" t="s">
        <v>106</v>
      </c>
      <c r="U2688" s="4" t="s">
        <v>107</v>
      </c>
      <c r="V2688" s="4" t="s">
        <v>103</v>
      </c>
      <c r="W2688" s="4" t="s">
        <v>105</v>
      </c>
      <c r="X2688" s="4" t="s">
        <v>108</v>
      </c>
      <c r="Y2688" s="4">
        <v>265</v>
      </c>
      <c r="Z2688" s="4">
        <v>378.95</v>
      </c>
    </row>
    <row r="2689" spans="16:26" ht="18" customHeight="1" x14ac:dyDescent="0.3">
      <c r="P2689" s="4" t="s">
        <v>100</v>
      </c>
      <c r="Q2689" s="4">
        <v>2023</v>
      </c>
      <c r="R2689" s="4" t="s">
        <v>41</v>
      </c>
      <c r="S2689" s="4" t="s">
        <v>104</v>
      </c>
      <c r="T2689" s="4" t="s">
        <v>106</v>
      </c>
      <c r="U2689" s="4" t="s">
        <v>107</v>
      </c>
      <c r="V2689" s="4" t="s">
        <v>103</v>
      </c>
      <c r="W2689" s="4" t="s">
        <v>105</v>
      </c>
      <c r="X2689" s="4" t="s">
        <v>108</v>
      </c>
      <c r="Y2689" s="4">
        <v>799</v>
      </c>
      <c r="Z2689" s="4">
        <v>1142.57</v>
      </c>
    </row>
    <row r="2690" spans="16:26" ht="18" customHeight="1" x14ac:dyDescent="0.3">
      <c r="P2690" s="4" t="s">
        <v>100</v>
      </c>
      <c r="Q2690" s="4">
        <v>2023</v>
      </c>
      <c r="R2690" s="4" t="s">
        <v>41</v>
      </c>
      <c r="S2690" s="4" t="s">
        <v>104</v>
      </c>
      <c r="T2690" s="4" t="s">
        <v>106</v>
      </c>
      <c r="U2690" s="4" t="s">
        <v>107</v>
      </c>
      <c r="V2690" s="4" t="s">
        <v>103</v>
      </c>
      <c r="W2690" s="4" t="s">
        <v>105</v>
      </c>
      <c r="X2690" s="4" t="s">
        <v>108</v>
      </c>
      <c r="Y2690" s="4">
        <v>885</v>
      </c>
      <c r="Z2690" s="4">
        <v>1265.55</v>
      </c>
    </row>
    <row r="2691" spans="16:26" ht="18" customHeight="1" x14ac:dyDescent="0.3">
      <c r="P2691" s="4" t="s">
        <v>98</v>
      </c>
      <c r="Q2691" s="4">
        <v>2023</v>
      </c>
      <c r="R2691" s="4" t="s">
        <v>39</v>
      </c>
      <c r="S2691" s="4" t="s">
        <v>104</v>
      </c>
      <c r="T2691" s="4" t="s">
        <v>106</v>
      </c>
      <c r="U2691" s="4" t="s">
        <v>107</v>
      </c>
      <c r="V2691" s="4" t="s">
        <v>103</v>
      </c>
      <c r="W2691" s="4" t="s">
        <v>105</v>
      </c>
      <c r="X2691" s="4" t="s">
        <v>108</v>
      </c>
      <c r="Y2691" s="4">
        <v>284</v>
      </c>
      <c r="Z2691" s="4">
        <v>406.12</v>
      </c>
    </row>
    <row r="2692" spans="16:26" ht="18" customHeight="1" x14ac:dyDescent="0.3">
      <c r="P2692" s="4" t="s">
        <v>100</v>
      </c>
      <c r="Q2692" s="4">
        <v>2023</v>
      </c>
      <c r="R2692" s="4" t="s">
        <v>39</v>
      </c>
      <c r="S2692" s="4" t="s">
        <v>104</v>
      </c>
      <c r="T2692" s="4" t="s">
        <v>106</v>
      </c>
      <c r="U2692" s="4" t="s">
        <v>107</v>
      </c>
      <c r="V2692" s="4" t="s">
        <v>103</v>
      </c>
      <c r="W2692" s="4" t="s">
        <v>105</v>
      </c>
      <c r="X2692" s="4" t="s">
        <v>108</v>
      </c>
      <c r="Y2692" s="4">
        <v>254</v>
      </c>
      <c r="Z2692" s="4">
        <v>363.22</v>
      </c>
    </row>
    <row r="2693" spans="16:26" ht="18" customHeight="1" x14ac:dyDescent="0.3">
      <c r="P2693" s="4" t="s">
        <v>98</v>
      </c>
      <c r="Q2693" s="4">
        <v>2023</v>
      </c>
      <c r="R2693" s="4" t="s">
        <v>39</v>
      </c>
      <c r="S2693" s="4" t="s">
        <v>104</v>
      </c>
      <c r="T2693" s="4" t="s">
        <v>106</v>
      </c>
      <c r="U2693" s="4" t="s">
        <v>107</v>
      </c>
      <c r="V2693" s="4" t="s">
        <v>103</v>
      </c>
      <c r="W2693" s="4" t="s">
        <v>105</v>
      </c>
      <c r="X2693" s="4" t="s">
        <v>108</v>
      </c>
      <c r="Y2693" s="4">
        <v>256</v>
      </c>
      <c r="Z2693" s="4">
        <v>366.08</v>
      </c>
    </row>
    <row r="2694" spans="16:26" ht="18" customHeight="1" x14ac:dyDescent="0.3">
      <c r="P2694" s="4" t="s">
        <v>98</v>
      </c>
      <c r="Q2694" s="4">
        <v>2023</v>
      </c>
      <c r="R2694" s="4" t="s">
        <v>39</v>
      </c>
      <c r="S2694" s="4" t="s">
        <v>104</v>
      </c>
      <c r="T2694" s="4" t="s">
        <v>106</v>
      </c>
      <c r="U2694" s="4" t="s">
        <v>107</v>
      </c>
      <c r="V2694" s="4" t="s">
        <v>103</v>
      </c>
      <c r="W2694" s="4" t="s">
        <v>105</v>
      </c>
      <c r="X2694" s="4" t="s">
        <v>108</v>
      </c>
      <c r="Y2694" s="4">
        <v>792</v>
      </c>
      <c r="Z2694" s="4">
        <v>1132.56</v>
      </c>
    </row>
    <row r="2695" spans="16:26" ht="18" customHeight="1" x14ac:dyDescent="0.3">
      <c r="P2695" s="4" t="s">
        <v>98</v>
      </c>
      <c r="Q2695" s="4">
        <v>2023</v>
      </c>
      <c r="R2695" s="4" t="s">
        <v>39</v>
      </c>
      <c r="S2695" s="4" t="s">
        <v>104</v>
      </c>
      <c r="T2695" s="4" t="s">
        <v>106</v>
      </c>
      <c r="U2695" s="4" t="s">
        <v>107</v>
      </c>
      <c r="V2695" s="4" t="s">
        <v>103</v>
      </c>
      <c r="W2695" s="4" t="s">
        <v>105</v>
      </c>
      <c r="X2695" s="4" t="s">
        <v>108</v>
      </c>
      <c r="Y2695" s="4">
        <v>878</v>
      </c>
      <c r="Z2695" s="4">
        <v>1255.54</v>
      </c>
    </row>
    <row r="2696" spans="16:26" ht="18" customHeight="1" x14ac:dyDescent="0.3">
      <c r="P2696" s="4" t="s">
        <v>98</v>
      </c>
      <c r="Q2696" s="4">
        <v>2023</v>
      </c>
      <c r="R2696" s="4" t="s">
        <v>39</v>
      </c>
      <c r="S2696" s="4" t="s">
        <v>104</v>
      </c>
      <c r="T2696" s="4" t="s">
        <v>106</v>
      </c>
      <c r="U2696" s="4" t="s">
        <v>107</v>
      </c>
      <c r="V2696" s="4" t="s">
        <v>103</v>
      </c>
      <c r="W2696" s="4" t="s">
        <v>105</v>
      </c>
      <c r="X2696" s="4" t="s">
        <v>108</v>
      </c>
      <c r="Y2696" s="4">
        <v>831</v>
      </c>
      <c r="Z2696" s="4">
        <v>526.24</v>
      </c>
    </row>
    <row r="2697" spans="16:26" ht="18" customHeight="1" x14ac:dyDescent="0.3">
      <c r="P2697" s="4" t="s">
        <v>98</v>
      </c>
      <c r="Q2697" s="4">
        <v>2023</v>
      </c>
      <c r="R2697" s="4" t="s">
        <v>39</v>
      </c>
      <c r="S2697" s="4" t="s">
        <v>104</v>
      </c>
      <c r="T2697" s="4" t="s">
        <v>106</v>
      </c>
      <c r="U2697" s="4" t="s">
        <v>107</v>
      </c>
      <c r="V2697" s="4" t="s">
        <v>103</v>
      </c>
      <c r="W2697" s="4" t="s">
        <v>105</v>
      </c>
      <c r="X2697" s="4" t="s">
        <v>108</v>
      </c>
      <c r="Y2697" s="4">
        <v>255</v>
      </c>
      <c r="Z2697" s="4">
        <v>364.65</v>
      </c>
    </row>
    <row r="2698" spans="16:26" ht="18" customHeight="1" x14ac:dyDescent="0.3">
      <c r="P2698" s="4" t="s">
        <v>98</v>
      </c>
      <c r="Q2698" s="4">
        <v>2023</v>
      </c>
      <c r="R2698" s="4" t="s">
        <v>39</v>
      </c>
      <c r="S2698" s="4" t="s">
        <v>104</v>
      </c>
      <c r="T2698" s="4" t="s">
        <v>106</v>
      </c>
      <c r="U2698" s="4" t="s">
        <v>107</v>
      </c>
      <c r="V2698" s="4" t="s">
        <v>103</v>
      </c>
      <c r="W2698" s="4" t="s">
        <v>105</v>
      </c>
      <c r="X2698" s="4" t="s">
        <v>108</v>
      </c>
      <c r="Y2698" s="4">
        <v>283</v>
      </c>
      <c r="Z2698" s="4">
        <v>404.69</v>
      </c>
    </row>
    <row r="2699" spans="16:26" ht="18" customHeight="1" x14ac:dyDescent="0.3">
      <c r="P2699" s="4" t="s">
        <v>100</v>
      </c>
      <c r="Q2699" s="4">
        <v>2023</v>
      </c>
      <c r="R2699" s="4" t="s">
        <v>39</v>
      </c>
      <c r="S2699" s="4" t="s">
        <v>104</v>
      </c>
      <c r="T2699" s="4" t="s">
        <v>106</v>
      </c>
      <c r="U2699" s="4" t="s">
        <v>107</v>
      </c>
      <c r="V2699" s="4" t="s">
        <v>103</v>
      </c>
      <c r="W2699" s="4" t="s">
        <v>105</v>
      </c>
      <c r="X2699" s="4" t="s">
        <v>108</v>
      </c>
      <c r="Y2699" s="4">
        <v>801</v>
      </c>
      <c r="Z2699" s="4">
        <v>1145.43</v>
      </c>
    </row>
    <row r="2700" spans="16:26" ht="18" customHeight="1" x14ac:dyDescent="0.3">
      <c r="P2700" s="4" t="s">
        <v>98</v>
      </c>
      <c r="Q2700" s="4">
        <v>2023</v>
      </c>
      <c r="R2700" s="4" t="s">
        <v>39</v>
      </c>
      <c r="S2700" s="4" t="s">
        <v>104</v>
      </c>
      <c r="T2700" s="4" t="s">
        <v>106</v>
      </c>
      <c r="U2700" s="4" t="s">
        <v>107</v>
      </c>
      <c r="V2700" s="4" t="s">
        <v>103</v>
      </c>
      <c r="W2700" s="4" t="s">
        <v>105</v>
      </c>
      <c r="X2700" s="4" t="s">
        <v>108</v>
      </c>
      <c r="Y2700" s="4">
        <v>257</v>
      </c>
      <c r="Z2700" s="4">
        <v>367.51</v>
      </c>
    </row>
    <row r="2701" spans="16:26" ht="18" customHeight="1" x14ac:dyDescent="0.3">
      <c r="P2701" s="4" t="s">
        <v>91</v>
      </c>
      <c r="Q2701" s="4">
        <v>2023</v>
      </c>
      <c r="R2701" s="4" t="s">
        <v>32</v>
      </c>
      <c r="S2701" s="4" t="s">
        <v>104</v>
      </c>
      <c r="T2701" s="4" t="s">
        <v>106</v>
      </c>
      <c r="U2701" s="4" t="s">
        <v>107</v>
      </c>
      <c r="V2701" s="4" t="s">
        <v>103</v>
      </c>
      <c r="W2701" s="4" t="s">
        <v>105</v>
      </c>
      <c r="X2701" s="4" t="s">
        <v>108</v>
      </c>
      <c r="Y2701" s="4">
        <v>224</v>
      </c>
      <c r="Z2701" s="4">
        <v>320.32</v>
      </c>
    </row>
    <row r="2702" spans="16:26" ht="18" customHeight="1" x14ac:dyDescent="0.3">
      <c r="P2702" s="4" t="s">
        <v>91</v>
      </c>
      <c r="Q2702" s="4">
        <v>2023</v>
      </c>
      <c r="R2702" s="4" t="s">
        <v>32</v>
      </c>
      <c r="S2702" s="4" t="s">
        <v>104</v>
      </c>
      <c r="T2702" s="4" t="s">
        <v>106</v>
      </c>
      <c r="U2702" s="4" t="s">
        <v>107</v>
      </c>
      <c r="V2702" s="4" t="s">
        <v>103</v>
      </c>
      <c r="W2702" s="4" t="s">
        <v>105</v>
      </c>
      <c r="X2702" s="4" t="s">
        <v>108</v>
      </c>
      <c r="Y2702" s="4">
        <v>250</v>
      </c>
      <c r="Z2702" s="4">
        <v>357.5</v>
      </c>
    </row>
    <row r="2703" spans="16:26" ht="18" customHeight="1" x14ac:dyDescent="0.3">
      <c r="P2703" s="4" t="s">
        <v>91</v>
      </c>
      <c r="Q2703" s="4">
        <v>2023</v>
      </c>
      <c r="R2703" s="4" t="s">
        <v>32</v>
      </c>
      <c r="S2703" s="4" t="s">
        <v>104</v>
      </c>
      <c r="T2703" s="4" t="s">
        <v>106</v>
      </c>
      <c r="U2703" s="4" t="s">
        <v>107</v>
      </c>
      <c r="V2703" s="4" t="s">
        <v>103</v>
      </c>
      <c r="W2703" s="4" t="s">
        <v>105</v>
      </c>
      <c r="X2703" s="4" t="s">
        <v>108</v>
      </c>
      <c r="Y2703" s="4">
        <v>226</v>
      </c>
      <c r="Z2703" s="4">
        <v>323.18</v>
      </c>
    </row>
    <row r="2704" spans="16:26" ht="18" customHeight="1" x14ac:dyDescent="0.3">
      <c r="P2704" s="4" t="s">
        <v>91</v>
      </c>
      <c r="Q2704" s="4">
        <v>2023</v>
      </c>
      <c r="R2704" s="4" t="s">
        <v>32</v>
      </c>
      <c r="S2704" s="4" t="s">
        <v>104</v>
      </c>
      <c r="T2704" s="4" t="s">
        <v>106</v>
      </c>
      <c r="U2704" s="4" t="s">
        <v>107</v>
      </c>
      <c r="V2704" s="4" t="s">
        <v>103</v>
      </c>
      <c r="W2704" s="4" t="s">
        <v>105</v>
      </c>
      <c r="X2704" s="4" t="s">
        <v>108</v>
      </c>
      <c r="Y2704" s="4">
        <v>797</v>
      </c>
      <c r="Z2704" s="4">
        <v>1139.71</v>
      </c>
    </row>
    <row r="2705" spans="16:26" ht="18" customHeight="1" x14ac:dyDescent="0.3">
      <c r="P2705" s="4" t="s">
        <v>91</v>
      </c>
      <c r="Q2705" s="4">
        <v>2023</v>
      </c>
      <c r="R2705" s="4" t="s">
        <v>32</v>
      </c>
      <c r="S2705" s="4" t="s">
        <v>104</v>
      </c>
      <c r="T2705" s="4" t="s">
        <v>106</v>
      </c>
      <c r="U2705" s="4" t="s">
        <v>107</v>
      </c>
      <c r="V2705" s="4" t="s">
        <v>103</v>
      </c>
      <c r="W2705" s="4" t="s">
        <v>105</v>
      </c>
      <c r="X2705" s="4" t="s">
        <v>108</v>
      </c>
      <c r="Y2705" s="4">
        <v>884</v>
      </c>
      <c r="Z2705" s="4">
        <v>1264.1199999999999</v>
      </c>
    </row>
    <row r="2706" spans="16:26" ht="18" customHeight="1" x14ac:dyDescent="0.3">
      <c r="P2706" s="4" t="s">
        <v>91</v>
      </c>
      <c r="Q2706" s="4">
        <v>2023</v>
      </c>
      <c r="R2706" s="4" t="s">
        <v>32</v>
      </c>
      <c r="S2706" s="4" t="s">
        <v>104</v>
      </c>
      <c r="T2706" s="4" t="s">
        <v>106</v>
      </c>
      <c r="U2706" s="4" t="s">
        <v>107</v>
      </c>
      <c r="V2706" s="4" t="s">
        <v>103</v>
      </c>
      <c r="W2706" s="4" t="s">
        <v>105</v>
      </c>
      <c r="X2706" s="4" t="s">
        <v>108</v>
      </c>
      <c r="Y2706" s="4">
        <v>837</v>
      </c>
      <c r="Z2706" s="4">
        <v>526.24</v>
      </c>
    </row>
    <row r="2707" spans="16:26" ht="18" customHeight="1" x14ac:dyDescent="0.3">
      <c r="P2707" s="4" t="s">
        <v>91</v>
      </c>
      <c r="Q2707" s="4">
        <v>2023</v>
      </c>
      <c r="R2707" s="4" t="s">
        <v>32</v>
      </c>
      <c r="S2707" s="4" t="s">
        <v>104</v>
      </c>
      <c r="T2707" s="4" t="s">
        <v>106</v>
      </c>
      <c r="U2707" s="4" t="s">
        <v>107</v>
      </c>
      <c r="V2707" s="4" t="s">
        <v>103</v>
      </c>
      <c r="W2707" s="4" t="s">
        <v>105</v>
      </c>
      <c r="X2707" s="4" t="s">
        <v>108</v>
      </c>
      <c r="Y2707" s="4">
        <v>225</v>
      </c>
      <c r="Z2707" s="4">
        <v>321.75</v>
      </c>
    </row>
    <row r="2708" spans="16:26" ht="18" customHeight="1" x14ac:dyDescent="0.3">
      <c r="P2708" s="4" t="s">
        <v>91</v>
      </c>
      <c r="Q2708" s="4">
        <v>2023</v>
      </c>
      <c r="R2708" s="4" t="s">
        <v>32</v>
      </c>
      <c r="S2708" s="4" t="s">
        <v>104</v>
      </c>
      <c r="T2708" s="4" t="s">
        <v>106</v>
      </c>
      <c r="U2708" s="4" t="s">
        <v>107</v>
      </c>
      <c r="V2708" s="4" t="s">
        <v>103</v>
      </c>
      <c r="W2708" s="4" t="s">
        <v>105</v>
      </c>
      <c r="X2708" s="4" t="s">
        <v>108</v>
      </c>
      <c r="Y2708" s="4">
        <v>253</v>
      </c>
      <c r="Z2708" s="4">
        <v>361.78999999999996</v>
      </c>
    </row>
    <row r="2709" spans="16:26" ht="18" customHeight="1" x14ac:dyDescent="0.3">
      <c r="P2709" s="4" t="s">
        <v>91</v>
      </c>
      <c r="Q2709" s="4">
        <v>2023</v>
      </c>
      <c r="R2709" s="4" t="s">
        <v>32</v>
      </c>
      <c r="S2709" s="4" t="s">
        <v>104</v>
      </c>
      <c r="T2709" s="4" t="s">
        <v>106</v>
      </c>
      <c r="U2709" s="4" t="s">
        <v>107</v>
      </c>
      <c r="V2709" s="4" t="s">
        <v>103</v>
      </c>
      <c r="W2709" s="4" t="s">
        <v>105</v>
      </c>
      <c r="X2709" s="4" t="s">
        <v>108</v>
      </c>
      <c r="Y2709" s="4">
        <v>223</v>
      </c>
      <c r="Z2709" s="4">
        <v>318.89</v>
      </c>
    </row>
    <row r="2710" spans="16:26" ht="18" customHeight="1" x14ac:dyDescent="0.3">
      <c r="P2710" s="4" t="s">
        <v>91</v>
      </c>
      <c r="Q2710" s="4">
        <v>2023</v>
      </c>
      <c r="R2710" s="4" t="s">
        <v>32</v>
      </c>
      <c r="S2710" s="4" t="s">
        <v>104</v>
      </c>
      <c r="T2710" s="4" t="s">
        <v>106</v>
      </c>
      <c r="U2710" s="4" t="s">
        <v>107</v>
      </c>
      <c r="V2710" s="4" t="s">
        <v>103</v>
      </c>
      <c r="W2710" s="4" t="s">
        <v>105</v>
      </c>
      <c r="X2710" s="4" t="s">
        <v>108</v>
      </c>
      <c r="Y2710" s="4">
        <v>806</v>
      </c>
      <c r="Z2710" s="4">
        <v>1152.58</v>
      </c>
    </row>
    <row r="2711" spans="16:26" ht="18" customHeight="1" x14ac:dyDescent="0.3">
      <c r="P2711" s="4" t="s">
        <v>98</v>
      </c>
      <c r="Q2711" s="4">
        <v>2023</v>
      </c>
      <c r="R2711" s="4" t="s">
        <v>34</v>
      </c>
      <c r="S2711" s="4" t="s">
        <v>104</v>
      </c>
      <c r="T2711" s="4" t="s">
        <v>106</v>
      </c>
      <c r="U2711" s="4" t="s">
        <v>107</v>
      </c>
      <c r="V2711" s="4" t="s">
        <v>103</v>
      </c>
      <c r="W2711" s="4" t="s">
        <v>105</v>
      </c>
      <c r="X2711" s="4" t="s">
        <v>108</v>
      </c>
      <c r="Y2711" s="4">
        <v>254</v>
      </c>
      <c r="Z2711" s="4">
        <v>363.22</v>
      </c>
    </row>
    <row r="2712" spans="16:26" ht="18" customHeight="1" x14ac:dyDescent="0.3">
      <c r="P2712" s="4" t="s">
        <v>98</v>
      </c>
      <c r="Q2712" s="4">
        <v>2023</v>
      </c>
      <c r="R2712" s="4" t="s">
        <v>34</v>
      </c>
      <c r="S2712" s="4" t="s">
        <v>104</v>
      </c>
      <c r="T2712" s="4" t="s">
        <v>106</v>
      </c>
      <c r="U2712" s="4" t="s">
        <v>107</v>
      </c>
      <c r="V2712" s="4" t="s">
        <v>103</v>
      </c>
      <c r="W2712" s="4" t="s">
        <v>105</v>
      </c>
      <c r="X2712" s="4" t="s">
        <v>108</v>
      </c>
      <c r="Y2712" s="4">
        <v>230</v>
      </c>
      <c r="Z2712" s="4">
        <v>328.9</v>
      </c>
    </row>
    <row r="2713" spans="16:26" ht="18" customHeight="1" x14ac:dyDescent="0.3">
      <c r="P2713" s="4" t="s">
        <v>98</v>
      </c>
      <c r="Q2713" s="4">
        <v>2023</v>
      </c>
      <c r="R2713" s="4" t="s">
        <v>34</v>
      </c>
      <c r="S2713" s="4" t="s">
        <v>104</v>
      </c>
      <c r="T2713" s="4" t="s">
        <v>106</v>
      </c>
      <c r="U2713" s="4" t="s">
        <v>107</v>
      </c>
      <c r="V2713" s="4" t="s">
        <v>103</v>
      </c>
      <c r="W2713" s="4" t="s">
        <v>105</v>
      </c>
      <c r="X2713" s="4" t="s">
        <v>108</v>
      </c>
      <c r="Y2713" s="4">
        <v>256</v>
      </c>
      <c r="Z2713" s="4">
        <v>366.08</v>
      </c>
    </row>
    <row r="2714" spans="16:26" ht="18" customHeight="1" x14ac:dyDescent="0.3">
      <c r="P2714" s="4" t="s">
        <v>98</v>
      </c>
      <c r="Q2714" s="4">
        <v>2023</v>
      </c>
      <c r="R2714" s="4" t="s">
        <v>34</v>
      </c>
      <c r="S2714" s="4" t="s">
        <v>104</v>
      </c>
      <c r="T2714" s="4" t="s">
        <v>106</v>
      </c>
      <c r="U2714" s="4" t="s">
        <v>107</v>
      </c>
      <c r="V2714" s="4" t="s">
        <v>103</v>
      </c>
      <c r="W2714" s="4" t="s">
        <v>105</v>
      </c>
      <c r="X2714" s="4" t="s">
        <v>108</v>
      </c>
      <c r="Y2714" s="4">
        <v>796</v>
      </c>
      <c r="Z2714" s="4">
        <v>1138.28</v>
      </c>
    </row>
    <row r="2715" spans="16:26" ht="18" customHeight="1" x14ac:dyDescent="0.3">
      <c r="P2715" s="4" t="s">
        <v>91</v>
      </c>
      <c r="Q2715" s="4">
        <v>2023</v>
      </c>
      <c r="R2715" s="4" t="s">
        <v>34</v>
      </c>
      <c r="S2715" s="4" t="s">
        <v>104</v>
      </c>
      <c r="T2715" s="4" t="s">
        <v>106</v>
      </c>
      <c r="U2715" s="4" t="s">
        <v>107</v>
      </c>
      <c r="V2715" s="4" t="s">
        <v>103</v>
      </c>
      <c r="W2715" s="4" t="s">
        <v>105</v>
      </c>
      <c r="X2715" s="4" t="s">
        <v>108</v>
      </c>
      <c r="Y2715" s="4">
        <v>883</v>
      </c>
      <c r="Z2715" s="4">
        <v>1262.69</v>
      </c>
    </row>
    <row r="2716" spans="16:26" ht="18" customHeight="1" x14ac:dyDescent="0.3">
      <c r="P2716" s="4" t="s">
        <v>91</v>
      </c>
      <c r="Q2716" s="4">
        <v>2023</v>
      </c>
      <c r="R2716" s="4" t="s">
        <v>34</v>
      </c>
      <c r="S2716" s="4" t="s">
        <v>104</v>
      </c>
      <c r="T2716" s="4" t="s">
        <v>106</v>
      </c>
      <c r="U2716" s="4" t="s">
        <v>107</v>
      </c>
      <c r="V2716" s="4" t="s">
        <v>103</v>
      </c>
      <c r="W2716" s="4" t="s">
        <v>105</v>
      </c>
      <c r="X2716" s="4" t="s">
        <v>108</v>
      </c>
      <c r="Y2716" s="4">
        <v>836</v>
      </c>
      <c r="Z2716" s="4">
        <v>526.24</v>
      </c>
    </row>
    <row r="2717" spans="16:26" ht="18" customHeight="1" x14ac:dyDescent="0.3">
      <c r="P2717" s="4" t="s">
        <v>98</v>
      </c>
      <c r="Q2717" s="4">
        <v>2023</v>
      </c>
      <c r="R2717" s="4" t="s">
        <v>34</v>
      </c>
      <c r="S2717" s="4" t="s">
        <v>104</v>
      </c>
      <c r="T2717" s="4" t="s">
        <v>106</v>
      </c>
      <c r="U2717" s="4" t="s">
        <v>107</v>
      </c>
      <c r="V2717" s="4" t="s">
        <v>103</v>
      </c>
      <c r="W2717" s="4" t="s">
        <v>105</v>
      </c>
      <c r="X2717" s="4" t="s">
        <v>108</v>
      </c>
      <c r="Y2717" s="4">
        <v>231</v>
      </c>
      <c r="Z2717" s="4">
        <v>330.33</v>
      </c>
    </row>
    <row r="2718" spans="16:26" ht="18" customHeight="1" x14ac:dyDescent="0.3">
      <c r="P2718" s="4" t="s">
        <v>98</v>
      </c>
      <c r="Q2718" s="4">
        <v>2023</v>
      </c>
      <c r="R2718" s="4" t="s">
        <v>34</v>
      </c>
      <c r="S2718" s="4" t="s">
        <v>104</v>
      </c>
      <c r="T2718" s="4" t="s">
        <v>106</v>
      </c>
      <c r="U2718" s="4" t="s">
        <v>107</v>
      </c>
      <c r="V2718" s="4" t="s">
        <v>103</v>
      </c>
      <c r="W2718" s="4" t="s">
        <v>105</v>
      </c>
      <c r="X2718" s="4" t="s">
        <v>108</v>
      </c>
      <c r="Y2718" s="4">
        <v>229</v>
      </c>
      <c r="Z2718" s="4">
        <v>327.47000000000003</v>
      </c>
    </row>
    <row r="2719" spans="16:26" ht="18" customHeight="1" x14ac:dyDescent="0.3">
      <c r="P2719" s="4" t="s">
        <v>98</v>
      </c>
      <c r="Q2719" s="4">
        <v>2023</v>
      </c>
      <c r="R2719" s="4" t="s">
        <v>34</v>
      </c>
      <c r="S2719" s="4" t="s">
        <v>104</v>
      </c>
      <c r="T2719" s="4" t="s">
        <v>106</v>
      </c>
      <c r="U2719" s="4" t="s">
        <v>107</v>
      </c>
      <c r="V2719" s="4" t="s">
        <v>103</v>
      </c>
      <c r="W2719" s="4" t="s">
        <v>105</v>
      </c>
      <c r="X2719" s="4" t="s">
        <v>108</v>
      </c>
      <c r="Y2719" s="4">
        <v>805</v>
      </c>
      <c r="Z2719" s="4">
        <v>1151.1500000000001</v>
      </c>
    </row>
    <row r="2720" spans="16:26" ht="18" customHeight="1" x14ac:dyDescent="0.3">
      <c r="P2720" s="4" t="s">
        <v>98</v>
      </c>
      <c r="Q2720" s="4">
        <v>2023</v>
      </c>
      <c r="R2720" s="4" t="s">
        <v>34</v>
      </c>
      <c r="S2720" s="4" t="s">
        <v>104</v>
      </c>
      <c r="T2720" s="4" t="s">
        <v>106</v>
      </c>
      <c r="U2720" s="4" t="s">
        <v>107</v>
      </c>
      <c r="V2720" s="4" t="s">
        <v>103</v>
      </c>
      <c r="W2720" s="4" t="s">
        <v>105</v>
      </c>
      <c r="X2720" s="4" t="s">
        <v>108</v>
      </c>
      <c r="Y2720" s="4">
        <v>227</v>
      </c>
      <c r="Z2720" s="4">
        <v>324.61</v>
      </c>
    </row>
    <row r="2721" spans="16:26" ht="18" customHeight="1" x14ac:dyDescent="0.3">
      <c r="P2721" s="4" t="s">
        <v>100</v>
      </c>
      <c r="Q2721" s="4">
        <v>2023</v>
      </c>
      <c r="R2721" s="4" t="s">
        <v>35</v>
      </c>
      <c r="S2721" s="4" t="s">
        <v>104</v>
      </c>
      <c r="T2721" s="4" t="s">
        <v>106</v>
      </c>
      <c r="U2721" s="4" t="s">
        <v>107</v>
      </c>
      <c r="V2721" s="4" t="s">
        <v>103</v>
      </c>
      <c r="W2721" s="4" t="s">
        <v>105</v>
      </c>
      <c r="X2721" s="4" t="s">
        <v>108</v>
      </c>
      <c r="Y2721" s="4">
        <v>260</v>
      </c>
      <c r="Z2721" s="4">
        <v>371.8</v>
      </c>
    </row>
    <row r="2722" spans="16:26" ht="18" customHeight="1" x14ac:dyDescent="0.3">
      <c r="P2722" s="4" t="s">
        <v>91</v>
      </c>
      <c r="Q2722" s="4">
        <v>2023</v>
      </c>
      <c r="R2722" s="4" t="s">
        <v>35</v>
      </c>
      <c r="S2722" s="4" t="s">
        <v>104</v>
      </c>
      <c r="T2722" s="4" t="s">
        <v>106</v>
      </c>
      <c r="U2722" s="4" t="s">
        <v>107</v>
      </c>
      <c r="V2722" s="4" t="s">
        <v>103</v>
      </c>
      <c r="W2722" s="4" t="s">
        <v>105</v>
      </c>
      <c r="X2722" s="4" t="s">
        <v>108</v>
      </c>
      <c r="Y2722" s="4">
        <v>236</v>
      </c>
      <c r="Z2722" s="4">
        <v>337.48</v>
      </c>
    </row>
    <row r="2723" spans="16:26" ht="18" customHeight="1" x14ac:dyDescent="0.3">
      <c r="P2723" s="4" t="s">
        <v>98</v>
      </c>
      <c r="Q2723" s="4">
        <v>2023</v>
      </c>
      <c r="R2723" s="4" t="s">
        <v>35</v>
      </c>
      <c r="S2723" s="4" t="s">
        <v>104</v>
      </c>
      <c r="T2723" s="4" t="s">
        <v>106</v>
      </c>
      <c r="U2723" s="4" t="s">
        <v>107</v>
      </c>
      <c r="V2723" s="4" t="s">
        <v>103</v>
      </c>
      <c r="W2723" s="4" t="s">
        <v>105</v>
      </c>
      <c r="X2723" s="4" t="s">
        <v>108</v>
      </c>
      <c r="Y2723" s="4">
        <v>262</v>
      </c>
      <c r="Z2723" s="4">
        <v>374.65999999999997</v>
      </c>
    </row>
    <row r="2724" spans="16:26" ht="18" customHeight="1" x14ac:dyDescent="0.3">
      <c r="P2724" s="4" t="s">
        <v>102</v>
      </c>
      <c r="Q2724" s="4">
        <v>2023</v>
      </c>
      <c r="R2724" s="4" t="s">
        <v>35</v>
      </c>
      <c r="S2724" s="4" t="s">
        <v>104</v>
      </c>
      <c r="T2724" s="4" t="s">
        <v>106</v>
      </c>
      <c r="U2724" s="4" t="s">
        <v>107</v>
      </c>
      <c r="V2724" s="4" t="s">
        <v>103</v>
      </c>
      <c r="W2724" s="4" t="s">
        <v>105</v>
      </c>
      <c r="X2724" s="4" t="s">
        <v>108</v>
      </c>
      <c r="Y2724" s="4">
        <v>232</v>
      </c>
      <c r="Z2724" s="4">
        <v>331.76</v>
      </c>
    </row>
    <row r="2725" spans="16:26" ht="18" customHeight="1" x14ac:dyDescent="0.3">
      <c r="P2725" s="4" t="s">
        <v>91</v>
      </c>
      <c r="Q2725" s="4">
        <v>2023</v>
      </c>
      <c r="R2725" s="4" t="s">
        <v>35</v>
      </c>
      <c r="S2725" s="4" t="s">
        <v>104</v>
      </c>
      <c r="T2725" s="4" t="s">
        <v>106</v>
      </c>
      <c r="U2725" s="4" t="s">
        <v>107</v>
      </c>
      <c r="V2725" s="4" t="s">
        <v>103</v>
      </c>
      <c r="W2725" s="4" t="s">
        <v>105</v>
      </c>
      <c r="X2725" s="4" t="s">
        <v>108</v>
      </c>
      <c r="Y2725" s="4">
        <v>795</v>
      </c>
      <c r="Z2725" s="4">
        <v>1136.8499999999999</v>
      </c>
    </row>
    <row r="2726" spans="16:26" ht="18" customHeight="1" x14ac:dyDescent="0.3">
      <c r="P2726" s="4" t="s">
        <v>98</v>
      </c>
      <c r="Q2726" s="4">
        <v>2023</v>
      </c>
      <c r="R2726" s="4" t="s">
        <v>35</v>
      </c>
      <c r="S2726" s="4" t="s">
        <v>104</v>
      </c>
      <c r="T2726" s="4" t="s">
        <v>106</v>
      </c>
      <c r="U2726" s="4" t="s">
        <v>107</v>
      </c>
      <c r="V2726" s="4" t="s">
        <v>103</v>
      </c>
      <c r="W2726" s="4" t="s">
        <v>105</v>
      </c>
      <c r="X2726" s="4" t="s">
        <v>108</v>
      </c>
      <c r="Y2726" s="4">
        <v>882</v>
      </c>
      <c r="Z2726" s="4">
        <v>1261.26</v>
      </c>
    </row>
    <row r="2727" spans="16:26" ht="18" customHeight="1" x14ac:dyDescent="0.3">
      <c r="P2727" s="4" t="s">
        <v>98</v>
      </c>
      <c r="Q2727" s="4">
        <v>2023</v>
      </c>
      <c r="R2727" s="4" t="s">
        <v>35</v>
      </c>
      <c r="S2727" s="4" t="s">
        <v>104</v>
      </c>
      <c r="T2727" s="4" t="s">
        <v>106</v>
      </c>
      <c r="U2727" s="4" t="s">
        <v>107</v>
      </c>
      <c r="V2727" s="4" t="s">
        <v>103</v>
      </c>
      <c r="W2727" s="4" t="s">
        <v>105</v>
      </c>
      <c r="X2727" s="4" t="s">
        <v>108</v>
      </c>
      <c r="Y2727" s="4">
        <v>835</v>
      </c>
      <c r="Z2727" s="4">
        <v>526.24</v>
      </c>
    </row>
    <row r="2728" spans="16:26" ht="18" customHeight="1" x14ac:dyDescent="0.3">
      <c r="P2728" s="4" t="s">
        <v>91</v>
      </c>
      <c r="Q2728" s="4">
        <v>2023</v>
      </c>
      <c r="R2728" s="4" t="s">
        <v>35</v>
      </c>
      <c r="S2728" s="4" t="s">
        <v>104</v>
      </c>
      <c r="T2728" s="4" t="s">
        <v>106</v>
      </c>
      <c r="U2728" s="4" t="s">
        <v>107</v>
      </c>
      <c r="V2728" s="4" t="s">
        <v>103</v>
      </c>
      <c r="W2728" s="4" t="s">
        <v>105</v>
      </c>
      <c r="X2728" s="4" t="s">
        <v>108</v>
      </c>
      <c r="Y2728" s="4">
        <v>237</v>
      </c>
      <c r="Z2728" s="4">
        <v>338.90999999999997</v>
      </c>
    </row>
    <row r="2729" spans="16:26" ht="18" customHeight="1" x14ac:dyDescent="0.3">
      <c r="P2729" s="4" t="s">
        <v>102</v>
      </c>
      <c r="Q2729" s="4">
        <v>2023</v>
      </c>
      <c r="R2729" s="4" t="s">
        <v>35</v>
      </c>
      <c r="S2729" s="4" t="s">
        <v>104</v>
      </c>
      <c r="T2729" s="4" t="s">
        <v>106</v>
      </c>
      <c r="U2729" s="4" t="s">
        <v>107</v>
      </c>
      <c r="V2729" s="4" t="s">
        <v>103</v>
      </c>
      <c r="W2729" s="4" t="s">
        <v>105</v>
      </c>
      <c r="X2729" s="4" t="s">
        <v>108</v>
      </c>
      <c r="Y2729" s="4">
        <v>259</v>
      </c>
      <c r="Z2729" s="4">
        <v>370.37</v>
      </c>
    </row>
    <row r="2730" spans="16:26" ht="18" customHeight="1" x14ac:dyDescent="0.3">
      <c r="P2730" s="4" t="s">
        <v>98</v>
      </c>
      <c r="Q2730" s="4">
        <v>2023</v>
      </c>
      <c r="R2730" s="4" t="s">
        <v>35</v>
      </c>
      <c r="S2730" s="4" t="s">
        <v>104</v>
      </c>
      <c r="T2730" s="4" t="s">
        <v>106</v>
      </c>
      <c r="U2730" s="4" t="s">
        <v>107</v>
      </c>
      <c r="V2730" s="4" t="s">
        <v>103</v>
      </c>
      <c r="W2730" s="4" t="s">
        <v>105</v>
      </c>
      <c r="X2730" s="4" t="s">
        <v>108</v>
      </c>
      <c r="Y2730" s="4">
        <v>235</v>
      </c>
      <c r="Z2730" s="4">
        <v>336.05</v>
      </c>
    </row>
    <row r="2731" spans="16:26" ht="18" customHeight="1" x14ac:dyDescent="0.3">
      <c r="P2731" s="4" t="s">
        <v>91</v>
      </c>
      <c r="Q2731" s="4">
        <v>2023</v>
      </c>
      <c r="R2731" s="4" t="s">
        <v>35</v>
      </c>
      <c r="S2731" s="4" t="s">
        <v>104</v>
      </c>
      <c r="T2731" s="4" t="s">
        <v>106</v>
      </c>
      <c r="U2731" s="4" t="s">
        <v>107</v>
      </c>
      <c r="V2731" s="4" t="s">
        <v>103</v>
      </c>
      <c r="W2731" s="4" t="s">
        <v>105</v>
      </c>
      <c r="X2731" s="4" t="s">
        <v>108</v>
      </c>
      <c r="Y2731" s="4">
        <v>804</v>
      </c>
      <c r="Z2731" s="4">
        <v>1149.72</v>
      </c>
    </row>
    <row r="2732" spans="16:26" ht="18" customHeight="1" x14ac:dyDescent="0.3">
      <c r="P2732" s="4" t="s">
        <v>100</v>
      </c>
      <c r="Q2732" s="4">
        <v>2023</v>
      </c>
      <c r="R2732" s="4" t="s">
        <v>35</v>
      </c>
      <c r="S2732" s="4" t="s">
        <v>104</v>
      </c>
      <c r="T2732" s="4" t="s">
        <v>106</v>
      </c>
      <c r="U2732" s="4" t="s">
        <v>107</v>
      </c>
      <c r="V2732" s="4" t="s">
        <v>103</v>
      </c>
      <c r="W2732" s="4" t="s">
        <v>105</v>
      </c>
      <c r="X2732" s="4" t="s">
        <v>108</v>
      </c>
      <c r="Y2732" s="4">
        <v>233</v>
      </c>
      <c r="Z2732" s="4">
        <v>333.19</v>
      </c>
    </row>
    <row r="2733" spans="16:26" ht="18" customHeight="1" x14ac:dyDescent="0.3">
      <c r="P2733" s="4" t="s">
        <v>98</v>
      </c>
      <c r="Q2733" s="4">
        <v>2024</v>
      </c>
      <c r="R2733" s="4" t="s">
        <v>40</v>
      </c>
      <c r="S2733" s="4" t="s">
        <v>92</v>
      </c>
      <c r="T2733" s="4" t="s">
        <v>93</v>
      </c>
      <c r="U2733" s="4" t="s">
        <v>94</v>
      </c>
      <c r="V2733" s="4" t="s">
        <v>95</v>
      </c>
      <c r="W2733" s="4" t="s">
        <v>96</v>
      </c>
      <c r="X2733" s="4" t="s">
        <v>99</v>
      </c>
      <c r="Y2733" s="4">
        <v>302</v>
      </c>
      <c r="Z2733" s="4">
        <v>462.06</v>
      </c>
    </row>
    <row r="2734" spans="16:26" ht="18" customHeight="1" x14ac:dyDescent="0.3">
      <c r="P2734" s="4" t="s">
        <v>91</v>
      </c>
      <c r="Q2734" s="4">
        <v>2024</v>
      </c>
      <c r="R2734" s="4" t="s">
        <v>40</v>
      </c>
      <c r="S2734" s="4" t="s">
        <v>92</v>
      </c>
      <c r="T2734" s="4" t="s">
        <v>93</v>
      </c>
      <c r="U2734" s="4" t="s">
        <v>94</v>
      </c>
      <c r="V2734" s="4" t="s">
        <v>95</v>
      </c>
      <c r="W2734" s="4" t="s">
        <v>96</v>
      </c>
      <c r="X2734" s="4" t="s">
        <v>99</v>
      </c>
      <c r="Y2734" s="4">
        <v>272</v>
      </c>
      <c r="Z2734" s="4">
        <v>388.96</v>
      </c>
    </row>
    <row r="2735" spans="16:26" ht="18" customHeight="1" x14ac:dyDescent="0.3">
      <c r="P2735" s="4" t="s">
        <v>98</v>
      </c>
      <c r="Q2735" s="4">
        <v>2024</v>
      </c>
      <c r="R2735" s="4" t="s">
        <v>40</v>
      </c>
      <c r="S2735" s="4" t="s">
        <v>92</v>
      </c>
      <c r="T2735" s="4" t="s">
        <v>93</v>
      </c>
      <c r="U2735" s="4" t="s">
        <v>94</v>
      </c>
      <c r="V2735" s="4" t="s">
        <v>95</v>
      </c>
      <c r="W2735" s="4" t="s">
        <v>96</v>
      </c>
      <c r="X2735" s="4" t="s">
        <v>99</v>
      </c>
      <c r="Y2735" s="4">
        <v>298</v>
      </c>
      <c r="Z2735" s="4">
        <v>426.14</v>
      </c>
    </row>
    <row r="2736" spans="16:26" ht="18" customHeight="1" x14ac:dyDescent="0.3">
      <c r="P2736" s="4" t="s">
        <v>98</v>
      </c>
      <c r="Q2736" s="4">
        <v>2024</v>
      </c>
      <c r="R2736" s="4" t="s">
        <v>40</v>
      </c>
      <c r="S2736" s="4" t="s">
        <v>92</v>
      </c>
      <c r="T2736" s="4" t="s">
        <v>93</v>
      </c>
      <c r="U2736" s="4" t="s">
        <v>94</v>
      </c>
      <c r="V2736" s="4" t="s">
        <v>95</v>
      </c>
      <c r="W2736" s="4" t="s">
        <v>96</v>
      </c>
      <c r="X2736" s="4" t="s">
        <v>99</v>
      </c>
      <c r="Y2736" s="4">
        <v>274</v>
      </c>
      <c r="Z2736" s="4">
        <v>391.82</v>
      </c>
    </row>
    <row r="2737" spans="16:26" ht="18" customHeight="1" x14ac:dyDescent="0.3">
      <c r="P2737" s="4" t="s">
        <v>91</v>
      </c>
      <c r="Q2737" s="4">
        <v>2024</v>
      </c>
      <c r="R2737" s="4" t="s">
        <v>40</v>
      </c>
      <c r="S2737" s="4" t="s">
        <v>92</v>
      </c>
      <c r="T2737" s="4" t="s">
        <v>93</v>
      </c>
      <c r="U2737" s="4" t="s">
        <v>94</v>
      </c>
      <c r="V2737" s="4" t="s">
        <v>95</v>
      </c>
      <c r="W2737" s="4" t="s">
        <v>96</v>
      </c>
      <c r="X2737" s="4" t="s">
        <v>99</v>
      </c>
      <c r="Y2737" s="4">
        <v>666</v>
      </c>
      <c r="Z2737" s="4">
        <v>952.38</v>
      </c>
    </row>
    <row r="2738" spans="16:26" ht="18" customHeight="1" x14ac:dyDescent="0.3">
      <c r="P2738" s="4" t="s">
        <v>100</v>
      </c>
      <c r="Q2738" s="4">
        <v>2024</v>
      </c>
      <c r="R2738" s="4" t="s">
        <v>40</v>
      </c>
      <c r="S2738" s="4" t="s">
        <v>92</v>
      </c>
      <c r="T2738" s="4" t="s">
        <v>93</v>
      </c>
      <c r="U2738" s="4" t="s">
        <v>94</v>
      </c>
      <c r="V2738" s="4" t="s">
        <v>95</v>
      </c>
      <c r="W2738" s="4" t="s">
        <v>96</v>
      </c>
      <c r="X2738" s="4" t="s">
        <v>99</v>
      </c>
      <c r="Y2738" s="4">
        <v>753</v>
      </c>
      <c r="Z2738" s="4">
        <v>1076.79</v>
      </c>
    </row>
    <row r="2739" spans="16:26" ht="18" customHeight="1" x14ac:dyDescent="0.3">
      <c r="P2739" s="4" t="s">
        <v>100</v>
      </c>
      <c r="Q2739" s="4">
        <v>2024</v>
      </c>
      <c r="R2739" s="4" t="s">
        <v>40</v>
      </c>
      <c r="S2739" s="4" t="s">
        <v>92</v>
      </c>
      <c r="T2739" s="4" t="s">
        <v>93</v>
      </c>
      <c r="U2739" s="4" t="s">
        <v>94</v>
      </c>
      <c r="V2739" s="4" t="s">
        <v>95</v>
      </c>
      <c r="W2739" s="4" t="s">
        <v>96</v>
      </c>
      <c r="X2739" s="4" t="s">
        <v>99</v>
      </c>
      <c r="Y2739" s="4">
        <v>297</v>
      </c>
      <c r="Z2739" s="4">
        <v>424.71</v>
      </c>
    </row>
    <row r="2740" spans="16:26" ht="18" customHeight="1" x14ac:dyDescent="0.3">
      <c r="P2740" s="4" t="s">
        <v>91</v>
      </c>
      <c r="Q2740" s="4">
        <v>2024</v>
      </c>
      <c r="R2740" s="4" t="s">
        <v>40</v>
      </c>
      <c r="S2740" s="4" t="s">
        <v>92</v>
      </c>
      <c r="T2740" s="4" t="s">
        <v>93</v>
      </c>
      <c r="U2740" s="4" t="s">
        <v>94</v>
      </c>
      <c r="V2740" s="4" t="s">
        <v>95</v>
      </c>
      <c r="W2740" s="4" t="s">
        <v>96</v>
      </c>
      <c r="X2740" s="4" t="s">
        <v>99</v>
      </c>
      <c r="Y2740" s="4">
        <v>792</v>
      </c>
      <c r="Z2740" s="4">
        <v>526.24</v>
      </c>
    </row>
    <row r="2741" spans="16:26" ht="18" customHeight="1" x14ac:dyDescent="0.3">
      <c r="P2741" s="4" t="s">
        <v>98</v>
      </c>
      <c r="Q2741" s="4">
        <v>2024</v>
      </c>
      <c r="R2741" s="4" t="s">
        <v>40</v>
      </c>
      <c r="S2741" s="4" t="s">
        <v>92</v>
      </c>
      <c r="T2741" s="4" t="s">
        <v>93</v>
      </c>
      <c r="U2741" s="4" t="s">
        <v>94</v>
      </c>
      <c r="V2741" s="4" t="s">
        <v>95</v>
      </c>
      <c r="W2741" s="4" t="s">
        <v>96</v>
      </c>
      <c r="X2741" s="4" t="s">
        <v>99</v>
      </c>
      <c r="Y2741" s="4">
        <v>301</v>
      </c>
      <c r="Z2741" s="4">
        <v>430.43</v>
      </c>
    </row>
    <row r="2742" spans="16:26" ht="18" customHeight="1" x14ac:dyDescent="0.3">
      <c r="P2742" s="4" t="s">
        <v>98</v>
      </c>
      <c r="Q2742" s="4">
        <v>2024</v>
      </c>
      <c r="R2742" s="4" t="s">
        <v>40</v>
      </c>
      <c r="S2742" s="4" t="s">
        <v>92</v>
      </c>
      <c r="T2742" s="4" t="s">
        <v>93</v>
      </c>
      <c r="U2742" s="4" t="s">
        <v>94</v>
      </c>
      <c r="V2742" s="4" t="s">
        <v>95</v>
      </c>
      <c r="W2742" s="4" t="s">
        <v>96</v>
      </c>
      <c r="X2742" s="4" t="s">
        <v>99</v>
      </c>
      <c r="Y2742" s="4">
        <v>271</v>
      </c>
      <c r="Z2742" s="4">
        <v>387.53</v>
      </c>
    </row>
    <row r="2743" spans="16:26" ht="18" customHeight="1" x14ac:dyDescent="0.3">
      <c r="P2743" s="4" t="s">
        <v>91</v>
      </c>
      <c r="Q2743" s="4">
        <v>2024</v>
      </c>
      <c r="R2743" s="4" t="s">
        <v>40</v>
      </c>
      <c r="S2743" s="4" t="s">
        <v>92</v>
      </c>
      <c r="T2743" s="4" t="s">
        <v>93</v>
      </c>
      <c r="U2743" s="4" t="s">
        <v>94</v>
      </c>
      <c r="V2743" s="4" t="s">
        <v>95</v>
      </c>
      <c r="W2743" s="4" t="s">
        <v>96</v>
      </c>
      <c r="X2743" s="4" t="s">
        <v>99</v>
      </c>
      <c r="Y2743" s="4">
        <v>299</v>
      </c>
      <c r="Z2743" s="4">
        <v>427.57</v>
      </c>
    </row>
    <row r="2744" spans="16:26" ht="18" customHeight="1" x14ac:dyDescent="0.3">
      <c r="P2744" s="4" t="s">
        <v>98</v>
      </c>
      <c r="Q2744" s="4">
        <v>2024</v>
      </c>
      <c r="R2744" s="4" t="s">
        <v>40</v>
      </c>
      <c r="S2744" s="4" t="s">
        <v>92</v>
      </c>
      <c r="T2744" s="4" t="s">
        <v>93</v>
      </c>
      <c r="U2744" s="4" t="s">
        <v>94</v>
      </c>
      <c r="V2744" s="4" t="s">
        <v>95</v>
      </c>
      <c r="W2744" s="4" t="s">
        <v>96</v>
      </c>
      <c r="X2744" s="4" t="s">
        <v>99</v>
      </c>
      <c r="Y2744" s="4">
        <v>761</v>
      </c>
      <c r="Z2744" s="4">
        <v>1088.23</v>
      </c>
    </row>
    <row r="2745" spans="16:26" ht="18" customHeight="1" x14ac:dyDescent="0.3">
      <c r="P2745" s="4" t="s">
        <v>91</v>
      </c>
      <c r="Q2745" s="4">
        <v>2024</v>
      </c>
      <c r="R2745" s="4" t="s">
        <v>36</v>
      </c>
      <c r="S2745" s="4" t="s">
        <v>92</v>
      </c>
      <c r="T2745" s="4" t="s">
        <v>93</v>
      </c>
      <c r="U2745" s="4" t="s">
        <v>94</v>
      </c>
      <c r="V2745" s="4" t="s">
        <v>95</v>
      </c>
      <c r="W2745" s="4" t="s">
        <v>96</v>
      </c>
      <c r="X2745" s="4" t="s">
        <v>99</v>
      </c>
      <c r="Y2745" s="4">
        <v>278</v>
      </c>
      <c r="Z2745" s="4">
        <v>425.34000000000003</v>
      </c>
    </row>
    <row r="2746" spans="16:26" ht="18" customHeight="1" x14ac:dyDescent="0.3">
      <c r="P2746" s="4" t="s">
        <v>98</v>
      </c>
      <c r="Q2746" s="4">
        <v>2024</v>
      </c>
      <c r="R2746" s="4" t="s">
        <v>36</v>
      </c>
      <c r="S2746" s="4" t="s">
        <v>92</v>
      </c>
      <c r="T2746" s="4" t="s">
        <v>93</v>
      </c>
      <c r="U2746" s="4" t="s">
        <v>94</v>
      </c>
      <c r="V2746" s="4" t="s">
        <v>95</v>
      </c>
      <c r="W2746" s="4" t="s">
        <v>96</v>
      </c>
      <c r="X2746" s="4" t="s">
        <v>99</v>
      </c>
      <c r="Y2746" s="4">
        <v>280</v>
      </c>
      <c r="Z2746" s="4">
        <v>400.4</v>
      </c>
    </row>
    <row r="2747" spans="16:26" ht="18" customHeight="1" x14ac:dyDescent="0.3">
      <c r="P2747" s="4" t="s">
        <v>91</v>
      </c>
      <c r="Q2747" s="4">
        <v>2024</v>
      </c>
      <c r="R2747" s="4" t="s">
        <v>36</v>
      </c>
      <c r="S2747" s="4" t="s">
        <v>92</v>
      </c>
      <c r="T2747" s="4" t="s">
        <v>93</v>
      </c>
      <c r="U2747" s="4" t="s">
        <v>94</v>
      </c>
      <c r="V2747" s="4" t="s">
        <v>95</v>
      </c>
      <c r="W2747" s="4" t="s">
        <v>96</v>
      </c>
      <c r="X2747" s="4" t="s">
        <v>99</v>
      </c>
      <c r="Y2747" s="4">
        <v>250</v>
      </c>
      <c r="Z2747" s="4">
        <v>357.5</v>
      </c>
    </row>
    <row r="2748" spans="16:26" ht="18" customHeight="1" x14ac:dyDescent="0.3">
      <c r="P2748" s="4" t="s">
        <v>98</v>
      </c>
      <c r="Q2748" s="4">
        <v>2024</v>
      </c>
      <c r="R2748" s="4" t="s">
        <v>36</v>
      </c>
      <c r="S2748" s="4" t="s">
        <v>92</v>
      </c>
      <c r="T2748" s="4" t="s">
        <v>93</v>
      </c>
      <c r="U2748" s="4" t="s">
        <v>94</v>
      </c>
      <c r="V2748" s="4" t="s">
        <v>95</v>
      </c>
      <c r="W2748" s="4" t="s">
        <v>96</v>
      </c>
      <c r="X2748" s="4" t="s">
        <v>99</v>
      </c>
      <c r="Y2748" s="4">
        <v>670</v>
      </c>
      <c r="Z2748" s="4">
        <v>958.1</v>
      </c>
    </row>
    <row r="2749" spans="16:26" ht="18" customHeight="1" x14ac:dyDescent="0.3">
      <c r="P2749" s="4" t="s">
        <v>91</v>
      </c>
      <c r="Q2749" s="4">
        <v>2024</v>
      </c>
      <c r="R2749" s="4" t="s">
        <v>36</v>
      </c>
      <c r="S2749" s="4" t="s">
        <v>92</v>
      </c>
      <c r="T2749" s="4" t="s">
        <v>93</v>
      </c>
      <c r="U2749" s="4" t="s">
        <v>94</v>
      </c>
      <c r="V2749" s="4" t="s">
        <v>95</v>
      </c>
      <c r="W2749" s="4" t="s">
        <v>96</v>
      </c>
      <c r="X2749" s="4" t="s">
        <v>99</v>
      </c>
      <c r="Y2749" s="4">
        <v>756</v>
      </c>
      <c r="Z2749" s="4">
        <v>1081.08</v>
      </c>
    </row>
    <row r="2750" spans="16:26" ht="18" customHeight="1" x14ac:dyDescent="0.3">
      <c r="P2750" s="4" t="s">
        <v>91</v>
      </c>
      <c r="Q2750" s="4">
        <v>2024</v>
      </c>
      <c r="R2750" s="4" t="s">
        <v>36</v>
      </c>
      <c r="S2750" s="4" t="s">
        <v>92</v>
      </c>
      <c r="T2750" s="4" t="s">
        <v>93</v>
      </c>
      <c r="U2750" s="4" t="s">
        <v>94</v>
      </c>
      <c r="V2750" s="4" t="s">
        <v>95</v>
      </c>
      <c r="W2750" s="4" t="s">
        <v>96</v>
      </c>
      <c r="X2750" s="4" t="s">
        <v>99</v>
      </c>
      <c r="Y2750" s="4">
        <v>279</v>
      </c>
      <c r="Z2750" s="4">
        <v>398.97</v>
      </c>
    </row>
    <row r="2751" spans="16:26" ht="18" customHeight="1" x14ac:dyDescent="0.3">
      <c r="P2751" s="4" t="s">
        <v>98</v>
      </c>
      <c r="Q2751" s="4">
        <v>2024</v>
      </c>
      <c r="R2751" s="4" t="s">
        <v>36</v>
      </c>
      <c r="S2751" s="4" t="s">
        <v>92</v>
      </c>
      <c r="T2751" s="4" t="s">
        <v>93</v>
      </c>
      <c r="U2751" s="4" t="s">
        <v>94</v>
      </c>
      <c r="V2751" s="4" t="s">
        <v>95</v>
      </c>
      <c r="W2751" s="4" t="s">
        <v>96</v>
      </c>
      <c r="X2751" s="4" t="s">
        <v>99</v>
      </c>
      <c r="Y2751" s="4">
        <v>796</v>
      </c>
      <c r="Z2751" s="4">
        <v>526.24</v>
      </c>
    </row>
    <row r="2752" spans="16:26" ht="18" customHeight="1" x14ac:dyDescent="0.3">
      <c r="P2752" s="4" t="s">
        <v>91</v>
      </c>
      <c r="Q2752" s="4">
        <v>2024</v>
      </c>
      <c r="R2752" s="4" t="s">
        <v>36</v>
      </c>
      <c r="S2752" s="4" t="s">
        <v>92</v>
      </c>
      <c r="T2752" s="4" t="s">
        <v>93</v>
      </c>
      <c r="U2752" s="4" t="s">
        <v>94</v>
      </c>
      <c r="V2752" s="4" t="s">
        <v>95</v>
      </c>
      <c r="W2752" s="4" t="s">
        <v>96</v>
      </c>
      <c r="X2752" s="4" t="s">
        <v>99</v>
      </c>
      <c r="Y2752" s="4">
        <v>277</v>
      </c>
      <c r="Z2752" s="4">
        <v>396.11</v>
      </c>
    </row>
    <row r="2753" spans="16:26" ht="18" customHeight="1" x14ac:dyDescent="0.3">
      <c r="P2753" s="4" t="s">
        <v>98</v>
      </c>
      <c r="Q2753" s="4">
        <v>2024</v>
      </c>
      <c r="R2753" s="4" t="s">
        <v>36</v>
      </c>
      <c r="S2753" s="4" t="s">
        <v>92</v>
      </c>
      <c r="T2753" s="4" t="s">
        <v>93</v>
      </c>
      <c r="U2753" s="4" t="s">
        <v>94</v>
      </c>
      <c r="V2753" s="4" t="s">
        <v>95</v>
      </c>
      <c r="W2753" s="4" t="s">
        <v>96</v>
      </c>
      <c r="X2753" s="4" t="s">
        <v>99</v>
      </c>
      <c r="Y2753" s="4">
        <v>253</v>
      </c>
      <c r="Z2753" s="4">
        <v>361.78999999999996</v>
      </c>
    </row>
    <row r="2754" spans="16:26" ht="18" customHeight="1" x14ac:dyDescent="0.3">
      <c r="P2754" s="4" t="s">
        <v>91</v>
      </c>
      <c r="Q2754" s="4">
        <v>2024</v>
      </c>
      <c r="R2754" s="4" t="s">
        <v>36</v>
      </c>
      <c r="S2754" s="4" t="s">
        <v>92</v>
      </c>
      <c r="T2754" s="4" t="s">
        <v>93</v>
      </c>
      <c r="U2754" s="4" t="s">
        <v>94</v>
      </c>
      <c r="V2754" s="4" t="s">
        <v>95</v>
      </c>
      <c r="W2754" s="4" t="s">
        <v>96</v>
      </c>
      <c r="X2754" s="4" t="s">
        <v>99</v>
      </c>
      <c r="Y2754" s="4">
        <v>765</v>
      </c>
      <c r="Z2754" s="4">
        <v>1093.95</v>
      </c>
    </row>
    <row r="2755" spans="16:26" ht="18" customHeight="1" x14ac:dyDescent="0.3">
      <c r="P2755" s="4" t="s">
        <v>91</v>
      </c>
      <c r="Q2755" s="4">
        <v>2024</v>
      </c>
      <c r="R2755" s="4" t="s">
        <v>12</v>
      </c>
      <c r="S2755" s="4" t="s">
        <v>92</v>
      </c>
      <c r="T2755" s="4" t="s">
        <v>93</v>
      </c>
      <c r="U2755" s="4" t="s">
        <v>94</v>
      </c>
      <c r="V2755" s="4" t="s">
        <v>95</v>
      </c>
      <c r="W2755" s="4" t="s">
        <v>96</v>
      </c>
      <c r="X2755" s="4" t="s">
        <v>99</v>
      </c>
      <c r="Y2755" s="4">
        <v>230</v>
      </c>
      <c r="Z2755" s="4">
        <v>328.9</v>
      </c>
    </row>
    <row r="2756" spans="16:26" ht="18" customHeight="1" x14ac:dyDescent="0.3">
      <c r="P2756" s="4" t="s">
        <v>98</v>
      </c>
      <c r="Q2756" s="4">
        <v>2024</v>
      </c>
      <c r="R2756" s="4" t="s">
        <v>12</v>
      </c>
      <c r="S2756" s="4" t="s">
        <v>92</v>
      </c>
      <c r="T2756" s="4" t="s">
        <v>93</v>
      </c>
      <c r="U2756" s="4" t="s">
        <v>94</v>
      </c>
      <c r="V2756" s="4" t="s">
        <v>95</v>
      </c>
      <c r="W2756" s="4" t="s">
        <v>96</v>
      </c>
      <c r="X2756" s="4" t="s">
        <v>99</v>
      </c>
      <c r="Y2756" s="4">
        <v>256</v>
      </c>
      <c r="Z2756" s="4">
        <v>366.08</v>
      </c>
    </row>
    <row r="2757" spans="16:26" ht="18" customHeight="1" x14ac:dyDescent="0.3">
      <c r="P2757" s="4" t="s">
        <v>101</v>
      </c>
      <c r="Q2757" s="4">
        <v>2024</v>
      </c>
      <c r="R2757" s="4" t="s">
        <v>12</v>
      </c>
      <c r="S2757" s="4" t="s">
        <v>92</v>
      </c>
      <c r="T2757" s="4" t="s">
        <v>93</v>
      </c>
      <c r="U2757" s="4" t="s">
        <v>94</v>
      </c>
      <c r="V2757" s="4" t="s">
        <v>95</v>
      </c>
      <c r="W2757" s="4" t="s">
        <v>96</v>
      </c>
      <c r="X2757" s="4" t="s">
        <v>99</v>
      </c>
      <c r="Y2757" s="4">
        <v>232</v>
      </c>
      <c r="Z2757" s="4">
        <v>331.76</v>
      </c>
    </row>
    <row r="2758" spans="16:26" ht="18" customHeight="1" x14ac:dyDescent="0.3">
      <c r="P2758" s="4" t="s">
        <v>100</v>
      </c>
      <c r="Q2758" s="4">
        <v>2024</v>
      </c>
      <c r="R2758" s="4" t="s">
        <v>12</v>
      </c>
      <c r="S2758" s="4" t="s">
        <v>92</v>
      </c>
      <c r="T2758" s="4" t="s">
        <v>93</v>
      </c>
      <c r="U2758" s="4" t="s">
        <v>94</v>
      </c>
      <c r="V2758" s="4" t="s">
        <v>95</v>
      </c>
      <c r="W2758" s="4" t="s">
        <v>96</v>
      </c>
      <c r="X2758" s="4" t="s">
        <v>99</v>
      </c>
      <c r="Y2758" s="4">
        <v>673</v>
      </c>
      <c r="Z2758" s="4">
        <v>962.39</v>
      </c>
    </row>
    <row r="2759" spans="16:26" ht="18" customHeight="1" x14ac:dyDescent="0.3">
      <c r="P2759" s="4" t="s">
        <v>98</v>
      </c>
      <c r="Q2759" s="4">
        <v>2024</v>
      </c>
      <c r="R2759" s="4" t="s">
        <v>12</v>
      </c>
      <c r="S2759" s="4" t="s">
        <v>92</v>
      </c>
      <c r="T2759" s="4" t="s">
        <v>93</v>
      </c>
      <c r="U2759" s="4" t="s">
        <v>94</v>
      </c>
      <c r="V2759" s="4" t="s">
        <v>95</v>
      </c>
      <c r="W2759" s="4" t="s">
        <v>96</v>
      </c>
      <c r="X2759" s="4" t="s">
        <v>99</v>
      </c>
      <c r="Y2759" s="4">
        <v>760</v>
      </c>
      <c r="Z2759" s="4">
        <v>1086.8</v>
      </c>
    </row>
    <row r="2760" spans="16:26" ht="18" customHeight="1" x14ac:dyDescent="0.3">
      <c r="P2760" s="4" t="s">
        <v>98</v>
      </c>
      <c r="Q2760" s="4">
        <v>2024</v>
      </c>
      <c r="R2760" s="4" t="s">
        <v>12</v>
      </c>
      <c r="S2760" s="4" t="s">
        <v>92</v>
      </c>
      <c r="T2760" s="4" t="s">
        <v>93</v>
      </c>
      <c r="U2760" s="4" t="s">
        <v>94</v>
      </c>
      <c r="V2760" s="4" t="s">
        <v>95</v>
      </c>
      <c r="W2760" s="4" t="s">
        <v>96</v>
      </c>
      <c r="X2760" s="4" t="s">
        <v>99</v>
      </c>
      <c r="Y2760" s="4">
        <v>255</v>
      </c>
      <c r="Z2760" s="4">
        <v>364.65</v>
      </c>
    </row>
    <row r="2761" spans="16:26" ht="18" customHeight="1" x14ac:dyDescent="0.3">
      <c r="P2761" s="4" t="s">
        <v>100</v>
      </c>
      <c r="Q2761" s="4">
        <v>2024</v>
      </c>
      <c r="R2761" s="4" t="s">
        <v>12</v>
      </c>
      <c r="S2761" s="4" t="s">
        <v>92</v>
      </c>
      <c r="T2761" s="4" t="s">
        <v>93</v>
      </c>
      <c r="U2761" s="4" t="s">
        <v>94</v>
      </c>
      <c r="V2761" s="4" t="s">
        <v>95</v>
      </c>
      <c r="W2761" s="4" t="s">
        <v>96</v>
      </c>
      <c r="X2761" s="4" t="s">
        <v>99</v>
      </c>
      <c r="Y2761" s="4">
        <v>799</v>
      </c>
      <c r="Z2761" s="4">
        <v>526.24</v>
      </c>
    </row>
    <row r="2762" spans="16:26" ht="18" customHeight="1" x14ac:dyDescent="0.3">
      <c r="P2762" s="4" t="s">
        <v>101</v>
      </c>
      <c r="Q2762" s="4">
        <v>2024</v>
      </c>
      <c r="R2762" s="4" t="s">
        <v>12</v>
      </c>
      <c r="S2762" s="4" t="s">
        <v>92</v>
      </c>
      <c r="T2762" s="4" t="s">
        <v>93</v>
      </c>
      <c r="U2762" s="4" t="s">
        <v>94</v>
      </c>
      <c r="V2762" s="4" t="s">
        <v>95</v>
      </c>
      <c r="W2762" s="4" t="s">
        <v>96</v>
      </c>
      <c r="X2762" s="4" t="s">
        <v>99</v>
      </c>
      <c r="Y2762" s="4">
        <v>259</v>
      </c>
      <c r="Z2762" s="4">
        <v>370.37</v>
      </c>
    </row>
    <row r="2763" spans="16:26" ht="18" customHeight="1" x14ac:dyDescent="0.3">
      <c r="P2763" s="4" t="s">
        <v>98</v>
      </c>
      <c r="Q2763" s="4">
        <v>2024</v>
      </c>
      <c r="R2763" s="4" t="s">
        <v>12</v>
      </c>
      <c r="S2763" s="4" t="s">
        <v>92</v>
      </c>
      <c r="T2763" s="4" t="s">
        <v>93</v>
      </c>
      <c r="U2763" s="4" t="s">
        <v>94</v>
      </c>
      <c r="V2763" s="4" t="s">
        <v>95</v>
      </c>
      <c r="W2763" s="4" t="s">
        <v>96</v>
      </c>
      <c r="X2763" s="4" t="s">
        <v>99</v>
      </c>
      <c r="Y2763" s="4">
        <v>229</v>
      </c>
      <c r="Z2763" s="4">
        <v>327.47000000000003</v>
      </c>
    </row>
    <row r="2764" spans="16:26" ht="18" customHeight="1" x14ac:dyDescent="0.3">
      <c r="P2764" s="4" t="s">
        <v>91</v>
      </c>
      <c r="Q2764" s="4">
        <v>2024</v>
      </c>
      <c r="R2764" s="4" t="s">
        <v>12</v>
      </c>
      <c r="S2764" s="4" t="s">
        <v>92</v>
      </c>
      <c r="T2764" s="4" t="s">
        <v>93</v>
      </c>
      <c r="U2764" s="4" t="s">
        <v>94</v>
      </c>
      <c r="V2764" s="4" t="s">
        <v>95</v>
      </c>
      <c r="W2764" s="4" t="s">
        <v>96</v>
      </c>
      <c r="X2764" s="4" t="s">
        <v>99</v>
      </c>
      <c r="Y2764" s="4">
        <v>257</v>
      </c>
      <c r="Z2764" s="4">
        <v>367.51</v>
      </c>
    </row>
    <row r="2765" spans="16:26" ht="18" customHeight="1" x14ac:dyDescent="0.3">
      <c r="P2765" s="4" t="s">
        <v>100</v>
      </c>
      <c r="Q2765" s="4">
        <v>2024</v>
      </c>
      <c r="R2765" s="4" t="s">
        <v>42</v>
      </c>
      <c r="S2765" s="4" t="s">
        <v>92</v>
      </c>
      <c r="T2765" s="4" t="s">
        <v>93</v>
      </c>
      <c r="U2765" s="4" t="s">
        <v>94</v>
      </c>
      <c r="V2765" s="4" t="s">
        <v>95</v>
      </c>
      <c r="W2765" s="4" t="s">
        <v>96</v>
      </c>
      <c r="X2765" s="4" t="s">
        <v>99</v>
      </c>
      <c r="Y2765" s="4">
        <v>308</v>
      </c>
      <c r="Z2765" s="4">
        <v>471.24</v>
      </c>
    </row>
    <row r="2766" spans="16:26" ht="18" customHeight="1" x14ac:dyDescent="0.3">
      <c r="P2766" s="4" t="s">
        <v>91</v>
      </c>
      <c r="Q2766" s="4">
        <v>2024</v>
      </c>
      <c r="R2766" s="4" t="s">
        <v>42</v>
      </c>
      <c r="S2766" s="4" t="s">
        <v>92</v>
      </c>
      <c r="T2766" s="4" t="s">
        <v>93</v>
      </c>
      <c r="U2766" s="4" t="s">
        <v>94</v>
      </c>
      <c r="V2766" s="4" t="s">
        <v>95</v>
      </c>
      <c r="W2766" s="4" t="s">
        <v>96</v>
      </c>
      <c r="X2766" s="4" t="s">
        <v>99</v>
      </c>
      <c r="Y2766" s="4">
        <v>284</v>
      </c>
      <c r="Z2766" s="4">
        <v>406.12</v>
      </c>
    </row>
    <row r="2767" spans="16:26" ht="18" customHeight="1" x14ac:dyDescent="0.3">
      <c r="P2767" s="4" t="s">
        <v>91</v>
      </c>
      <c r="Q2767" s="4">
        <v>2024</v>
      </c>
      <c r="R2767" s="4" t="s">
        <v>42</v>
      </c>
      <c r="S2767" s="4" t="s">
        <v>92</v>
      </c>
      <c r="T2767" s="4" t="s">
        <v>93</v>
      </c>
      <c r="U2767" s="4" t="s">
        <v>94</v>
      </c>
      <c r="V2767" s="4" t="s">
        <v>95</v>
      </c>
      <c r="W2767" s="4" t="s">
        <v>96</v>
      </c>
      <c r="X2767" s="4" t="s">
        <v>99</v>
      </c>
      <c r="Y2767" s="4">
        <v>310</v>
      </c>
      <c r="Z2767" s="4">
        <v>443.3</v>
      </c>
    </row>
    <row r="2768" spans="16:26" ht="18" customHeight="1" x14ac:dyDescent="0.3">
      <c r="P2768" s="4" t="s">
        <v>98</v>
      </c>
      <c r="Q2768" s="4">
        <v>2024</v>
      </c>
      <c r="R2768" s="4" t="s">
        <v>42</v>
      </c>
      <c r="S2768" s="4" t="s">
        <v>92</v>
      </c>
      <c r="T2768" s="4" t="s">
        <v>93</v>
      </c>
      <c r="U2768" s="4" t="s">
        <v>94</v>
      </c>
      <c r="V2768" s="4" t="s">
        <v>95</v>
      </c>
      <c r="W2768" s="4" t="s">
        <v>96</v>
      </c>
      <c r="X2768" s="4" t="s">
        <v>99</v>
      </c>
      <c r="Y2768" s="4">
        <v>664</v>
      </c>
      <c r="Z2768" s="4">
        <v>949.52</v>
      </c>
    </row>
    <row r="2769" spans="16:26" ht="18" customHeight="1" x14ac:dyDescent="0.3">
      <c r="P2769" s="4" t="s">
        <v>91</v>
      </c>
      <c r="Q2769" s="4">
        <v>2024</v>
      </c>
      <c r="R2769" s="4" t="s">
        <v>42</v>
      </c>
      <c r="S2769" s="4" t="s">
        <v>92</v>
      </c>
      <c r="T2769" s="4" t="s">
        <v>93</v>
      </c>
      <c r="U2769" s="4" t="s">
        <v>94</v>
      </c>
      <c r="V2769" s="4" t="s">
        <v>95</v>
      </c>
      <c r="W2769" s="4" t="s">
        <v>96</v>
      </c>
      <c r="X2769" s="4" t="s">
        <v>99</v>
      </c>
      <c r="Y2769" s="4">
        <v>751</v>
      </c>
      <c r="Z2769" s="4">
        <v>1073.93</v>
      </c>
    </row>
    <row r="2770" spans="16:26" ht="18" customHeight="1" x14ac:dyDescent="0.3">
      <c r="P2770" s="4" t="s">
        <v>91</v>
      </c>
      <c r="Q2770" s="4">
        <v>2024</v>
      </c>
      <c r="R2770" s="4" t="s">
        <v>42</v>
      </c>
      <c r="S2770" s="4" t="s">
        <v>92</v>
      </c>
      <c r="T2770" s="4" t="s">
        <v>93</v>
      </c>
      <c r="U2770" s="4" t="s">
        <v>94</v>
      </c>
      <c r="V2770" s="4" t="s">
        <v>95</v>
      </c>
      <c r="W2770" s="4" t="s">
        <v>96</v>
      </c>
      <c r="X2770" s="4" t="s">
        <v>99</v>
      </c>
      <c r="Y2770" s="4">
        <v>309</v>
      </c>
      <c r="Z2770" s="4">
        <v>441.87</v>
      </c>
    </row>
    <row r="2771" spans="16:26" ht="18" customHeight="1" x14ac:dyDescent="0.3">
      <c r="P2771" s="4" t="s">
        <v>98</v>
      </c>
      <c r="Q2771" s="4">
        <v>2024</v>
      </c>
      <c r="R2771" s="4" t="s">
        <v>42</v>
      </c>
      <c r="S2771" s="4" t="s">
        <v>92</v>
      </c>
      <c r="T2771" s="4" t="s">
        <v>93</v>
      </c>
      <c r="U2771" s="4" t="s">
        <v>94</v>
      </c>
      <c r="V2771" s="4" t="s">
        <v>95</v>
      </c>
      <c r="W2771" s="4" t="s">
        <v>96</v>
      </c>
      <c r="X2771" s="4" t="s">
        <v>99</v>
      </c>
      <c r="Y2771" s="4">
        <v>790</v>
      </c>
      <c r="Z2771" s="4">
        <v>526.24</v>
      </c>
    </row>
    <row r="2772" spans="16:26" ht="18" customHeight="1" x14ac:dyDescent="0.3">
      <c r="P2772" s="4" t="s">
        <v>91</v>
      </c>
      <c r="Q2772" s="4">
        <v>2024</v>
      </c>
      <c r="R2772" s="4" t="s">
        <v>42</v>
      </c>
      <c r="S2772" s="4" t="s">
        <v>92</v>
      </c>
      <c r="T2772" s="4" t="s">
        <v>93</v>
      </c>
      <c r="U2772" s="4" t="s">
        <v>94</v>
      </c>
      <c r="V2772" s="4" t="s">
        <v>95</v>
      </c>
      <c r="W2772" s="4" t="s">
        <v>96</v>
      </c>
      <c r="X2772" s="4" t="s">
        <v>99</v>
      </c>
      <c r="Y2772" s="4">
        <v>283</v>
      </c>
      <c r="Z2772" s="4">
        <v>404.69</v>
      </c>
    </row>
    <row r="2773" spans="16:26" ht="18" customHeight="1" x14ac:dyDescent="0.3">
      <c r="P2773" s="4" t="s">
        <v>91</v>
      </c>
      <c r="Q2773" s="4">
        <v>2024</v>
      </c>
      <c r="R2773" s="4" t="s">
        <v>42</v>
      </c>
      <c r="S2773" s="4" t="s">
        <v>92</v>
      </c>
      <c r="T2773" s="4" t="s">
        <v>93</v>
      </c>
      <c r="U2773" s="4" t="s">
        <v>94</v>
      </c>
      <c r="V2773" s="4" t="s">
        <v>95</v>
      </c>
      <c r="W2773" s="4" t="s">
        <v>96</v>
      </c>
      <c r="X2773" s="4" t="s">
        <v>99</v>
      </c>
      <c r="Y2773" s="4">
        <v>311</v>
      </c>
      <c r="Z2773" s="4">
        <v>444.73</v>
      </c>
    </row>
    <row r="2774" spans="16:26" ht="18" customHeight="1" x14ac:dyDescent="0.3">
      <c r="P2774" s="4" t="s">
        <v>100</v>
      </c>
      <c r="Q2774" s="4">
        <v>2024</v>
      </c>
      <c r="R2774" s="4" t="s">
        <v>42</v>
      </c>
      <c r="S2774" s="4" t="s">
        <v>92</v>
      </c>
      <c r="T2774" s="4" t="s">
        <v>93</v>
      </c>
      <c r="U2774" s="4" t="s">
        <v>94</v>
      </c>
      <c r="V2774" s="4" t="s">
        <v>95</v>
      </c>
      <c r="W2774" s="4" t="s">
        <v>96</v>
      </c>
      <c r="X2774" s="4" t="s">
        <v>99</v>
      </c>
      <c r="Y2774" s="4">
        <v>760</v>
      </c>
      <c r="Z2774" s="4">
        <v>1086.8</v>
      </c>
    </row>
    <row r="2775" spans="16:26" ht="18" customHeight="1" x14ac:dyDescent="0.3">
      <c r="P2775" s="4" t="s">
        <v>98</v>
      </c>
      <c r="Q2775" s="4">
        <v>2024</v>
      </c>
      <c r="R2775" s="4" t="s">
        <v>43</v>
      </c>
      <c r="S2775" s="4" t="s">
        <v>92</v>
      </c>
      <c r="T2775" s="4" t="s">
        <v>93</v>
      </c>
      <c r="U2775" s="4" t="s">
        <v>94</v>
      </c>
      <c r="V2775" s="4" t="s">
        <v>95</v>
      </c>
      <c r="W2775" s="4" t="s">
        <v>96</v>
      </c>
      <c r="X2775" s="4" t="s">
        <v>99</v>
      </c>
      <c r="Y2775" s="4">
        <v>314</v>
      </c>
      <c r="Z2775" s="4">
        <v>480.42</v>
      </c>
    </row>
    <row r="2776" spans="16:26" ht="18" customHeight="1" x14ac:dyDescent="0.3">
      <c r="P2776" s="4" t="s">
        <v>98</v>
      </c>
      <c r="Q2776" s="4">
        <v>2024</v>
      </c>
      <c r="R2776" s="4" t="s">
        <v>43</v>
      </c>
      <c r="S2776" s="4" t="s">
        <v>92</v>
      </c>
      <c r="T2776" s="4" t="s">
        <v>93</v>
      </c>
      <c r="U2776" s="4" t="s">
        <v>94</v>
      </c>
      <c r="V2776" s="4" t="s">
        <v>95</v>
      </c>
      <c r="W2776" s="4" t="s">
        <v>96</v>
      </c>
      <c r="X2776" s="4" t="s">
        <v>99</v>
      </c>
      <c r="Y2776" s="4">
        <v>290</v>
      </c>
      <c r="Z2776" s="4">
        <v>414.7</v>
      </c>
    </row>
    <row r="2777" spans="16:26" ht="18" customHeight="1" x14ac:dyDescent="0.3">
      <c r="P2777" s="4" t="s">
        <v>98</v>
      </c>
      <c r="Q2777" s="4">
        <v>2024</v>
      </c>
      <c r="R2777" s="4" t="s">
        <v>43</v>
      </c>
      <c r="S2777" s="4" t="s">
        <v>92</v>
      </c>
      <c r="T2777" s="4" t="s">
        <v>93</v>
      </c>
      <c r="U2777" s="4" t="s">
        <v>94</v>
      </c>
      <c r="V2777" s="4" t="s">
        <v>95</v>
      </c>
      <c r="W2777" s="4" t="s">
        <v>96</v>
      </c>
      <c r="X2777" s="4" t="s">
        <v>99</v>
      </c>
      <c r="Y2777" s="4">
        <v>316</v>
      </c>
      <c r="Z2777" s="4">
        <v>451.88</v>
      </c>
    </row>
    <row r="2778" spans="16:26" ht="18" customHeight="1" x14ac:dyDescent="0.3">
      <c r="P2778" s="4" t="s">
        <v>101</v>
      </c>
      <c r="Q2778" s="4">
        <v>2024</v>
      </c>
      <c r="R2778" s="4" t="s">
        <v>43</v>
      </c>
      <c r="S2778" s="4" t="s">
        <v>92</v>
      </c>
      <c r="T2778" s="4" t="s">
        <v>93</v>
      </c>
      <c r="U2778" s="4" t="s">
        <v>94</v>
      </c>
      <c r="V2778" s="4" t="s">
        <v>95</v>
      </c>
      <c r="W2778" s="4" t="s">
        <v>96</v>
      </c>
      <c r="X2778" s="4" t="s">
        <v>99</v>
      </c>
      <c r="Y2778" s="4">
        <v>286</v>
      </c>
      <c r="Z2778" s="4">
        <v>408.98</v>
      </c>
    </row>
    <row r="2779" spans="16:26" ht="18" customHeight="1" x14ac:dyDescent="0.3">
      <c r="P2779" s="4" t="s">
        <v>98</v>
      </c>
      <c r="Q2779" s="4">
        <v>2024</v>
      </c>
      <c r="R2779" s="4" t="s">
        <v>43</v>
      </c>
      <c r="S2779" s="4" t="s">
        <v>92</v>
      </c>
      <c r="T2779" s="4" t="s">
        <v>93</v>
      </c>
      <c r="U2779" s="4" t="s">
        <v>94</v>
      </c>
      <c r="V2779" s="4" t="s">
        <v>95</v>
      </c>
      <c r="W2779" s="4" t="s">
        <v>96</v>
      </c>
      <c r="X2779" s="4" t="s">
        <v>99</v>
      </c>
      <c r="Y2779" s="4">
        <v>663</v>
      </c>
      <c r="Z2779" s="4">
        <v>948.08999999999992</v>
      </c>
    </row>
    <row r="2780" spans="16:26" ht="18" customHeight="1" x14ac:dyDescent="0.3">
      <c r="P2780" s="4" t="s">
        <v>98</v>
      </c>
      <c r="Q2780" s="4">
        <v>2024</v>
      </c>
      <c r="R2780" s="4" t="s">
        <v>43</v>
      </c>
      <c r="S2780" s="4" t="s">
        <v>92</v>
      </c>
      <c r="T2780" s="4" t="s">
        <v>93</v>
      </c>
      <c r="U2780" s="4" t="s">
        <v>94</v>
      </c>
      <c r="V2780" s="4" t="s">
        <v>95</v>
      </c>
      <c r="W2780" s="4" t="s">
        <v>96</v>
      </c>
      <c r="X2780" s="4" t="s">
        <v>99</v>
      </c>
      <c r="Y2780" s="4">
        <v>750</v>
      </c>
      <c r="Z2780" s="4">
        <v>1072.5</v>
      </c>
    </row>
    <row r="2781" spans="16:26" ht="18" customHeight="1" x14ac:dyDescent="0.3">
      <c r="P2781" s="4" t="s">
        <v>98</v>
      </c>
      <c r="Q2781" s="4">
        <v>2024</v>
      </c>
      <c r="R2781" s="4" t="s">
        <v>43</v>
      </c>
      <c r="S2781" s="4" t="s">
        <v>92</v>
      </c>
      <c r="T2781" s="4" t="s">
        <v>93</v>
      </c>
      <c r="U2781" s="4" t="s">
        <v>94</v>
      </c>
      <c r="V2781" s="4" t="s">
        <v>95</v>
      </c>
      <c r="W2781" s="4" t="s">
        <v>96</v>
      </c>
      <c r="X2781" s="4" t="s">
        <v>99</v>
      </c>
      <c r="Y2781" s="4">
        <v>315</v>
      </c>
      <c r="Z2781" s="4">
        <v>450.45</v>
      </c>
    </row>
    <row r="2782" spans="16:26" ht="18" customHeight="1" x14ac:dyDescent="0.3">
      <c r="P2782" s="4" t="s">
        <v>98</v>
      </c>
      <c r="Q2782" s="4">
        <v>2024</v>
      </c>
      <c r="R2782" s="4" t="s">
        <v>43</v>
      </c>
      <c r="S2782" s="4" t="s">
        <v>92</v>
      </c>
      <c r="T2782" s="4" t="s">
        <v>93</v>
      </c>
      <c r="U2782" s="4" t="s">
        <v>94</v>
      </c>
      <c r="V2782" s="4" t="s">
        <v>95</v>
      </c>
      <c r="W2782" s="4" t="s">
        <v>96</v>
      </c>
      <c r="X2782" s="4" t="s">
        <v>99</v>
      </c>
      <c r="Y2782" s="4">
        <v>789</v>
      </c>
      <c r="Z2782" s="4">
        <v>526.24</v>
      </c>
    </row>
    <row r="2783" spans="16:26" ht="18" customHeight="1" x14ac:dyDescent="0.3">
      <c r="P2783" s="4" t="s">
        <v>101</v>
      </c>
      <c r="Q2783" s="4">
        <v>2024</v>
      </c>
      <c r="R2783" s="4" t="s">
        <v>43</v>
      </c>
      <c r="S2783" s="4" t="s">
        <v>92</v>
      </c>
      <c r="T2783" s="4" t="s">
        <v>93</v>
      </c>
      <c r="U2783" s="4" t="s">
        <v>94</v>
      </c>
      <c r="V2783" s="4" t="s">
        <v>95</v>
      </c>
      <c r="W2783" s="4" t="s">
        <v>96</v>
      </c>
      <c r="X2783" s="4" t="s">
        <v>99</v>
      </c>
      <c r="Y2783" s="4">
        <v>313</v>
      </c>
      <c r="Z2783" s="4">
        <v>447.59000000000003</v>
      </c>
    </row>
    <row r="2784" spans="16:26" ht="18" customHeight="1" x14ac:dyDescent="0.3">
      <c r="P2784" s="4" t="s">
        <v>98</v>
      </c>
      <c r="Q2784" s="4">
        <v>2024</v>
      </c>
      <c r="R2784" s="4" t="s">
        <v>43</v>
      </c>
      <c r="S2784" s="4" t="s">
        <v>92</v>
      </c>
      <c r="T2784" s="4" t="s">
        <v>93</v>
      </c>
      <c r="U2784" s="4" t="s">
        <v>94</v>
      </c>
      <c r="V2784" s="4" t="s">
        <v>95</v>
      </c>
      <c r="W2784" s="4" t="s">
        <v>96</v>
      </c>
      <c r="X2784" s="4" t="s">
        <v>99</v>
      </c>
      <c r="Y2784" s="4">
        <v>289</v>
      </c>
      <c r="Z2784" s="4">
        <v>413.27</v>
      </c>
    </row>
    <row r="2785" spans="16:26" ht="18" customHeight="1" x14ac:dyDescent="0.3">
      <c r="P2785" s="4" t="s">
        <v>98</v>
      </c>
      <c r="Q2785" s="4">
        <v>2024</v>
      </c>
      <c r="R2785" s="4" t="s">
        <v>43</v>
      </c>
      <c r="S2785" s="4" t="s">
        <v>92</v>
      </c>
      <c r="T2785" s="4" t="s">
        <v>93</v>
      </c>
      <c r="U2785" s="4" t="s">
        <v>94</v>
      </c>
      <c r="V2785" s="4" t="s">
        <v>95</v>
      </c>
      <c r="W2785" s="4" t="s">
        <v>96</v>
      </c>
      <c r="X2785" s="4" t="s">
        <v>99</v>
      </c>
      <c r="Y2785" s="4">
        <v>317</v>
      </c>
      <c r="Z2785" s="4">
        <v>453.31</v>
      </c>
    </row>
    <row r="2786" spans="16:26" ht="18" customHeight="1" x14ac:dyDescent="0.3">
      <c r="P2786" s="4" t="s">
        <v>98</v>
      </c>
      <c r="Q2786" s="4">
        <v>2024</v>
      </c>
      <c r="R2786" s="4" t="s">
        <v>43</v>
      </c>
      <c r="S2786" s="4" t="s">
        <v>92</v>
      </c>
      <c r="T2786" s="4" t="s">
        <v>93</v>
      </c>
      <c r="U2786" s="4" t="s">
        <v>94</v>
      </c>
      <c r="V2786" s="4" t="s">
        <v>95</v>
      </c>
      <c r="W2786" s="4" t="s">
        <v>96</v>
      </c>
      <c r="X2786" s="4" t="s">
        <v>99</v>
      </c>
      <c r="Y2786" s="4">
        <v>759</v>
      </c>
      <c r="Z2786" s="4">
        <v>1085.3699999999999</v>
      </c>
    </row>
    <row r="2787" spans="16:26" ht="18" customHeight="1" x14ac:dyDescent="0.3">
      <c r="P2787" s="4" t="s">
        <v>98</v>
      </c>
      <c r="Q2787" s="4">
        <v>2024</v>
      </c>
      <c r="R2787" s="4" t="s">
        <v>37</v>
      </c>
      <c r="S2787" s="4" t="s">
        <v>92</v>
      </c>
      <c r="T2787" s="4" t="s">
        <v>93</v>
      </c>
      <c r="U2787" s="4" t="s">
        <v>94</v>
      </c>
      <c r="V2787" s="4" t="s">
        <v>95</v>
      </c>
      <c r="W2787" s="4" t="s">
        <v>96</v>
      </c>
      <c r="X2787" s="4" t="s">
        <v>99</v>
      </c>
      <c r="Y2787" s="4">
        <v>284</v>
      </c>
      <c r="Z2787" s="4">
        <v>434.52</v>
      </c>
    </row>
    <row r="2788" spans="16:26" ht="18" customHeight="1" x14ac:dyDescent="0.3">
      <c r="P2788" s="4" t="s">
        <v>98</v>
      </c>
      <c r="Q2788" s="4">
        <v>2024</v>
      </c>
      <c r="R2788" s="4" t="s">
        <v>37</v>
      </c>
      <c r="S2788" s="4" t="s">
        <v>92</v>
      </c>
      <c r="T2788" s="4" t="s">
        <v>93</v>
      </c>
      <c r="U2788" s="4" t="s">
        <v>94</v>
      </c>
      <c r="V2788" s="4" t="s">
        <v>95</v>
      </c>
      <c r="W2788" s="4" t="s">
        <v>96</v>
      </c>
      <c r="X2788" s="4" t="s">
        <v>99</v>
      </c>
      <c r="Y2788" s="4">
        <v>254</v>
      </c>
      <c r="Z2788" s="4">
        <v>363.22</v>
      </c>
    </row>
    <row r="2789" spans="16:26" ht="18" customHeight="1" x14ac:dyDescent="0.3">
      <c r="P2789" s="4" t="s">
        <v>98</v>
      </c>
      <c r="Q2789" s="4">
        <v>2024</v>
      </c>
      <c r="R2789" s="4" t="s">
        <v>37</v>
      </c>
      <c r="S2789" s="4" t="s">
        <v>92</v>
      </c>
      <c r="T2789" s="4" t="s">
        <v>93</v>
      </c>
      <c r="U2789" s="4" t="s">
        <v>94</v>
      </c>
      <c r="V2789" s="4" t="s">
        <v>95</v>
      </c>
      <c r="W2789" s="4" t="s">
        <v>96</v>
      </c>
      <c r="X2789" s="4" t="s">
        <v>99</v>
      </c>
      <c r="Y2789" s="4">
        <v>286</v>
      </c>
      <c r="Z2789" s="4">
        <v>408.98</v>
      </c>
    </row>
    <row r="2790" spans="16:26" ht="18" customHeight="1" x14ac:dyDescent="0.3">
      <c r="P2790" s="4" t="s">
        <v>91</v>
      </c>
      <c r="Q2790" s="4">
        <v>2024</v>
      </c>
      <c r="R2790" s="4" t="s">
        <v>37</v>
      </c>
      <c r="S2790" s="4" t="s">
        <v>92</v>
      </c>
      <c r="T2790" s="4" t="s">
        <v>93</v>
      </c>
      <c r="U2790" s="4" t="s">
        <v>94</v>
      </c>
      <c r="V2790" s="4" t="s">
        <v>95</v>
      </c>
      <c r="W2790" s="4" t="s">
        <v>96</v>
      </c>
      <c r="X2790" s="4" t="s">
        <v>99</v>
      </c>
      <c r="Y2790" s="4">
        <v>256</v>
      </c>
      <c r="Z2790" s="4">
        <v>366.08</v>
      </c>
    </row>
    <row r="2791" spans="16:26" ht="18" customHeight="1" x14ac:dyDescent="0.3">
      <c r="P2791" s="4" t="s">
        <v>98</v>
      </c>
      <c r="Q2791" s="4">
        <v>2024</v>
      </c>
      <c r="R2791" s="4" t="s">
        <v>37</v>
      </c>
      <c r="S2791" s="4" t="s">
        <v>92</v>
      </c>
      <c r="T2791" s="4" t="s">
        <v>93</v>
      </c>
      <c r="U2791" s="4" t="s">
        <v>94</v>
      </c>
      <c r="V2791" s="4" t="s">
        <v>95</v>
      </c>
      <c r="W2791" s="4" t="s">
        <v>96</v>
      </c>
      <c r="X2791" s="4" t="s">
        <v>99</v>
      </c>
      <c r="Y2791" s="4">
        <v>669</v>
      </c>
      <c r="Z2791" s="4">
        <v>956.67000000000007</v>
      </c>
    </row>
    <row r="2792" spans="16:26" ht="18" customHeight="1" x14ac:dyDescent="0.3">
      <c r="P2792" s="4" t="s">
        <v>91</v>
      </c>
      <c r="Q2792" s="4">
        <v>2024</v>
      </c>
      <c r="R2792" s="4" t="s">
        <v>37</v>
      </c>
      <c r="S2792" s="4" t="s">
        <v>92</v>
      </c>
      <c r="T2792" s="4" t="s">
        <v>93</v>
      </c>
      <c r="U2792" s="4" t="s">
        <v>94</v>
      </c>
      <c r="V2792" s="4" t="s">
        <v>95</v>
      </c>
      <c r="W2792" s="4" t="s">
        <v>96</v>
      </c>
      <c r="X2792" s="4" t="s">
        <v>99</v>
      </c>
      <c r="Y2792" s="4">
        <v>755</v>
      </c>
      <c r="Z2792" s="4">
        <v>1079.6500000000001</v>
      </c>
    </row>
    <row r="2793" spans="16:26" ht="18" customHeight="1" x14ac:dyDescent="0.3">
      <c r="P2793" s="4" t="s">
        <v>91</v>
      </c>
      <c r="Q2793" s="4">
        <v>2024</v>
      </c>
      <c r="R2793" s="4" t="s">
        <v>37</v>
      </c>
      <c r="S2793" s="4" t="s">
        <v>92</v>
      </c>
      <c r="T2793" s="4" t="s">
        <v>93</v>
      </c>
      <c r="U2793" s="4" t="s">
        <v>94</v>
      </c>
      <c r="V2793" s="4" t="s">
        <v>95</v>
      </c>
      <c r="W2793" s="4" t="s">
        <v>96</v>
      </c>
      <c r="X2793" s="4" t="s">
        <v>99</v>
      </c>
      <c r="Y2793" s="4">
        <v>285</v>
      </c>
      <c r="Z2793" s="4">
        <v>407.55</v>
      </c>
    </row>
    <row r="2794" spans="16:26" ht="18" customHeight="1" x14ac:dyDescent="0.3">
      <c r="P2794" s="4" t="s">
        <v>98</v>
      </c>
      <c r="Q2794" s="4">
        <v>2024</v>
      </c>
      <c r="R2794" s="4" t="s">
        <v>37</v>
      </c>
      <c r="S2794" s="4" t="s">
        <v>92</v>
      </c>
      <c r="T2794" s="4" t="s">
        <v>93</v>
      </c>
      <c r="U2794" s="4" t="s">
        <v>94</v>
      </c>
      <c r="V2794" s="4" t="s">
        <v>95</v>
      </c>
      <c r="W2794" s="4" t="s">
        <v>96</v>
      </c>
      <c r="X2794" s="4" t="s">
        <v>99</v>
      </c>
      <c r="Y2794" s="4">
        <v>795</v>
      </c>
      <c r="Z2794" s="4">
        <v>526.24</v>
      </c>
    </row>
    <row r="2795" spans="16:26" ht="18" customHeight="1" x14ac:dyDescent="0.3">
      <c r="P2795" s="4" t="s">
        <v>91</v>
      </c>
      <c r="Q2795" s="4">
        <v>2024</v>
      </c>
      <c r="R2795" s="4" t="s">
        <v>37</v>
      </c>
      <c r="S2795" s="4" t="s">
        <v>92</v>
      </c>
      <c r="T2795" s="4" t="s">
        <v>93</v>
      </c>
      <c r="U2795" s="4" t="s">
        <v>94</v>
      </c>
      <c r="V2795" s="4" t="s">
        <v>95</v>
      </c>
      <c r="W2795" s="4" t="s">
        <v>96</v>
      </c>
      <c r="X2795" s="4" t="s">
        <v>99</v>
      </c>
      <c r="Y2795" s="4">
        <v>283</v>
      </c>
      <c r="Z2795" s="4">
        <v>404.69</v>
      </c>
    </row>
    <row r="2796" spans="16:26" ht="18" customHeight="1" x14ac:dyDescent="0.3">
      <c r="P2796" s="4" t="s">
        <v>98</v>
      </c>
      <c r="Q2796" s="4">
        <v>2024</v>
      </c>
      <c r="R2796" s="4" t="s">
        <v>37</v>
      </c>
      <c r="S2796" s="4" t="s">
        <v>92</v>
      </c>
      <c r="T2796" s="4" t="s">
        <v>93</v>
      </c>
      <c r="U2796" s="4" t="s">
        <v>94</v>
      </c>
      <c r="V2796" s="4" t="s">
        <v>95</v>
      </c>
      <c r="W2796" s="4" t="s">
        <v>96</v>
      </c>
      <c r="X2796" s="4" t="s">
        <v>99</v>
      </c>
      <c r="Y2796" s="4">
        <v>259</v>
      </c>
      <c r="Z2796" s="4">
        <v>370.37</v>
      </c>
    </row>
    <row r="2797" spans="16:26" ht="18" customHeight="1" x14ac:dyDescent="0.3">
      <c r="P2797" s="4" t="s">
        <v>98</v>
      </c>
      <c r="Q2797" s="4">
        <v>2024</v>
      </c>
      <c r="R2797" s="4" t="s">
        <v>37</v>
      </c>
      <c r="S2797" s="4" t="s">
        <v>92</v>
      </c>
      <c r="T2797" s="4" t="s">
        <v>93</v>
      </c>
      <c r="U2797" s="4" t="s">
        <v>94</v>
      </c>
      <c r="V2797" s="4" t="s">
        <v>95</v>
      </c>
      <c r="W2797" s="4" t="s">
        <v>96</v>
      </c>
      <c r="X2797" s="4" t="s">
        <v>99</v>
      </c>
      <c r="Y2797" s="4">
        <v>281</v>
      </c>
      <c r="Z2797" s="4">
        <v>401.83</v>
      </c>
    </row>
    <row r="2798" spans="16:26" ht="18" customHeight="1" x14ac:dyDescent="0.3">
      <c r="P2798" s="4" t="s">
        <v>98</v>
      </c>
      <c r="Q2798" s="4">
        <v>2024</v>
      </c>
      <c r="R2798" s="4" t="s">
        <v>37</v>
      </c>
      <c r="S2798" s="4" t="s">
        <v>92</v>
      </c>
      <c r="T2798" s="4" t="s">
        <v>93</v>
      </c>
      <c r="U2798" s="4" t="s">
        <v>94</v>
      </c>
      <c r="V2798" s="4" t="s">
        <v>95</v>
      </c>
      <c r="W2798" s="4" t="s">
        <v>96</v>
      </c>
      <c r="X2798" s="4" t="s">
        <v>99</v>
      </c>
      <c r="Y2798" s="4">
        <v>764</v>
      </c>
      <c r="Z2798" s="4">
        <v>1092.52</v>
      </c>
    </row>
    <row r="2799" spans="16:26" ht="18" customHeight="1" x14ac:dyDescent="0.3">
      <c r="P2799" s="4" t="s">
        <v>100</v>
      </c>
      <c r="Q2799" s="4">
        <v>2024</v>
      </c>
      <c r="R2799" s="4" t="s">
        <v>38</v>
      </c>
      <c r="S2799" s="4" t="s">
        <v>92</v>
      </c>
      <c r="T2799" s="4" t="s">
        <v>93</v>
      </c>
      <c r="U2799" s="4" t="s">
        <v>94</v>
      </c>
      <c r="V2799" s="4" t="s">
        <v>95</v>
      </c>
      <c r="W2799" s="4" t="s">
        <v>96</v>
      </c>
      <c r="X2799" s="4" t="s">
        <v>99</v>
      </c>
      <c r="Y2799" s="4">
        <v>290</v>
      </c>
      <c r="Z2799" s="4">
        <v>443.70000000000005</v>
      </c>
    </row>
    <row r="2800" spans="16:26" ht="18" customHeight="1" x14ac:dyDescent="0.3">
      <c r="P2800" s="4" t="s">
        <v>100</v>
      </c>
      <c r="Q2800" s="4">
        <v>2024</v>
      </c>
      <c r="R2800" s="4" t="s">
        <v>38</v>
      </c>
      <c r="S2800" s="4" t="s">
        <v>92</v>
      </c>
      <c r="T2800" s="4" t="s">
        <v>93</v>
      </c>
      <c r="U2800" s="4" t="s">
        <v>94</v>
      </c>
      <c r="V2800" s="4" t="s">
        <v>95</v>
      </c>
      <c r="W2800" s="4" t="s">
        <v>96</v>
      </c>
      <c r="X2800" s="4" t="s">
        <v>99</v>
      </c>
      <c r="Y2800" s="4">
        <v>260</v>
      </c>
      <c r="Z2800" s="4">
        <v>371.8</v>
      </c>
    </row>
    <row r="2801" spans="16:26" ht="18" customHeight="1" x14ac:dyDescent="0.3">
      <c r="P2801" s="4" t="s">
        <v>98</v>
      </c>
      <c r="Q2801" s="4">
        <v>2024</v>
      </c>
      <c r="R2801" s="4" t="s">
        <v>38</v>
      </c>
      <c r="S2801" s="4" t="s">
        <v>92</v>
      </c>
      <c r="T2801" s="4" t="s">
        <v>93</v>
      </c>
      <c r="U2801" s="4" t="s">
        <v>94</v>
      </c>
      <c r="V2801" s="4" t="s">
        <v>95</v>
      </c>
      <c r="W2801" s="4" t="s">
        <v>96</v>
      </c>
      <c r="X2801" s="4" t="s">
        <v>99</v>
      </c>
      <c r="Y2801" s="4">
        <v>262</v>
      </c>
      <c r="Z2801" s="4">
        <v>374.65999999999997</v>
      </c>
    </row>
    <row r="2802" spans="16:26" ht="18" customHeight="1" x14ac:dyDescent="0.3">
      <c r="P2802" s="4" t="s">
        <v>100</v>
      </c>
      <c r="Q2802" s="4">
        <v>2024</v>
      </c>
      <c r="R2802" s="4" t="s">
        <v>38</v>
      </c>
      <c r="S2802" s="4" t="s">
        <v>92</v>
      </c>
      <c r="T2802" s="4" t="s">
        <v>93</v>
      </c>
      <c r="U2802" s="4" t="s">
        <v>94</v>
      </c>
      <c r="V2802" s="4" t="s">
        <v>95</v>
      </c>
      <c r="W2802" s="4" t="s">
        <v>96</v>
      </c>
      <c r="X2802" s="4" t="s">
        <v>99</v>
      </c>
      <c r="Y2802" s="4">
        <v>668</v>
      </c>
      <c r="Z2802" s="4">
        <v>955.24</v>
      </c>
    </row>
    <row r="2803" spans="16:26" ht="18" customHeight="1" x14ac:dyDescent="0.3">
      <c r="P2803" s="4" t="s">
        <v>100</v>
      </c>
      <c r="Q2803" s="4">
        <v>2024</v>
      </c>
      <c r="R2803" s="4" t="s">
        <v>38</v>
      </c>
      <c r="S2803" s="4" t="s">
        <v>92</v>
      </c>
      <c r="T2803" s="4" t="s">
        <v>93</v>
      </c>
      <c r="U2803" s="4" t="s">
        <v>94</v>
      </c>
      <c r="V2803" s="4" t="s">
        <v>95</v>
      </c>
      <c r="W2803" s="4" t="s">
        <v>96</v>
      </c>
      <c r="X2803" s="4" t="s">
        <v>99</v>
      </c>
      <c r="Y2803" s="4">
        <v>754</v>
      </c>
      <c r="Z2803" s="4">
        <v>1078.22</v>
      </c>
    </row>
    <row r="2804" spans="16:26" ht="18" customHeight="1" x14ac:dyDescent="0.3">
      <c r="P2804" s="4" t="s">
        <v>100</v>
      </c>
      <c r="Q2804" s="4">
        <v>2024</v>
      </c>
      <c r="R2804" s="4" t="s">
        <v>38</v>
      </c>
      <c r="S2804" s="4" t="s">
        <v>92</v>
      </c>
      <c r="T2804" s="4" t="s">
        <v>93</v>
      </c>
      <c r="U2804" s="4" t="s">
        <v>94</v>
      </c>
      <c r="V2804" s="4" t="s">
        <v>95</v>
      </c>
      <c r="W2804" s="4" t="s">
        <v>96</v>
      </c>
      <c r="X2804" s="4" t="s">
        <v>99</v>
      </c>
      <c r="Y2804" s="4">
        <v>291</v>
      </c>
      <c r="Z2804" s="4">
        <v>416.13</v>
      </c>
    </row>
    <row r="2805" spans="16:26" ht="18" customHeight="1" x14ac:dyDescent="0.3">
      <c r="P2805" s="4" t="s">
        <v>100</v>
      </c>
      <c r="Q2805" s="4">
        <v>2024</v>
      </c>
      <c r="R2805" s="4" t="s">
        <v>38</v>
      </c>
      <c r="S2805" s="4" t="s">
        <v>92</v>
      </c>
      <c r="T2805" s="4" t="s">
        <v>93</v>
      </c>
      <c r="U2805" s="4" t="s">
        <v>94</v>
      </c>
      <c r="V2805" s="4" t="s">
        <v>95</v>
      </c>
      <c r="W2805" s="4" t="s">
        <v>96</v>
      </c>
      <c r="X2805" s="4" t="s">
        <v>99</v>
      </c>
      <c r="Y2805" s="4">
        <v>794</v>
      </c>
      <c r="Z2805" s="4">
        <v>526.24</v>
      </c>
    </row>
    <row r="2806" spans="16:26" ht="18" customHeight="1" x14ac:dyDescent="0.3">
      <c r="P2806" s="4" t="s">
        <v>98</v>
      </c>
      <c r="Q2806" s="4">
        <v>2024</v>
      </c>
      <c r="R2806" s="4" t="s">
        <v>38</v>
      </c>
      <c r="S2806" s="4" t="s">
        <v>92</v>
      </c>
      <c r="T2806" s="4" t="s">
        <v>93</v>
      </c>
      <c r="U2806" s="4" t="s">
        <v>94</v>
      </c>
      <c r="V2806" s="4" t="s">
        <v>95</v>
      </c>
      <c r="W2806" s="4" t="s">
        <v>96</v>
      </c>
      <c r="X2806" s="4" t="s">
        <v>99</v>
      </c>
      <c r="Y2806" s="4">
        <v>289</v>
      </c>
      <c r="Z2806" s="4">
        <v>413.27</v>
      </c>
    </row>
    <row r="2807" spans="16:26" ht="18" customHeight="1" x14ac:dyDescent="0.3">
      <c r="P2807" s="4" t="s">
        <v>100</v>
      </c>
      <c r="Q2807" s="4">
        <v>2024</v>
      </c>
      <c r="R2807" s="4" t="s">
        <v>38</v>
      </c>
      <c r="S2807" s="4" t="s">
        <v>92</v>
      </c>
      <c r="T2807" s="4" t="s">
        <v>93</v>
      </c>
      <c r="U2807" s="4" t="s">
        <v>94</v>
      </c>
      <c r="V2807" s="4" t="s">
        <v>95</v>
      </c>
      <c r="W2807" s="4" t="s">
        <v>96</v>
      </c>
      <c r="X2807" s="4" t="s">
        <v>99</v>
      </c>
      <c r="Y2807" s="4">
        <v>287</v>
      </c>
      <c r="Z2807" s="4">
        <v>410.40999999999997</v>
      </c>
    </row>
    <row r="2808" spans="16:26" ht="18" customHeight="1" x14ac:dyDescent="0.3">
      <c r="P2808" s="4" t="s">
        <v>100</v>
      </c>
      <c r="Q2808" s="4">
        <v>2024</v>
      </c>
      <c r="R2808" s="4" t="s">
        <v>38</v>
      </c>
      <c r="S2808" s="4" t="s">
        <v>92</v>
      </c>
      <c r="T2808" s="4" t="s">
        <v>93</v>
      </c>
      <c r="U2808" s="4" t="s">
        <v>94</v>
      </c>
      <c r="V2808" s="4" t="s">
        <v>95</v>
      </c>
      <c r="W2808" s="4" t="s">
        <v>96</v>
      </c>
      <c r="X2808" s="4" t="s">
        <v>99</v>
      </c>
      <c r="Y2808" s="4">
        <v>763</v>
      </c>
      <c r="Z2808" s="4">
        <v>1091.0899999999999</v>
      </c>
    </row>
    <row r="2809" spans="16:26" ht="18" customHeight="1" x14ac:dyDescent="0.3">
      <c r="P2809" s="4" t="s">
        <v>91</v>
      </c>
      <c r="Q2809" s="4">
        <v>2024</v>
      </c>
      <c r="R2809" s="4" t="s">
        <v>41</v>
      </c>
      <c r="S2809" s="4" t="s">
        <v>92</v>
      </c>
      <c r="T2809" s="4" t="s">
        <v>93</v>
      </c>
      <c r="U2809" s="4" t="s">
        <v>94</v>
      </c>
      <c r="V2809" s="4" t="s">
        <v>95</v>
      </c>
      <c r="W2809" s="4" t="s">
        <v>96</v>
      </c>
      <c r="X2809" s="4" t="s">
        <v>99</v>
      </c>
      <c r="Y2809" s="4">
        <v>278</v>
      </c>
      <c r="Z2809" s="4">
        <v>397.53999999999996</v>
      </c>
    </row>
    <row r="2810" spans="16:26" ht="18" customHeight="1" x14ac:dyDescent="0.3">
      <c r="P2810" s="4" t="s">
        <v>98</v>
      </c>
      <c r="Q2810" s="4">
        <v>2024</v>
      </c>
      <c r="R2810" s="4" t="s">
        <v>41</v>
      </c>
      <c r="S2810" s="4" t="s">
        <v>92</v>
      </c>
      <c r="T2810" s="4" t="s">
        <v>93</v>
      </c>
      <c r="U2810" s="4" t="s">
        <v>94</v>
      </c>
      <c r="V2810" s="4" t="s">
        <v>95</v>
      </c>
      <c r="W2810" s="4" t="s">
        <v>96</v>
      </c>
      <c r="X2810" s="4" t="s">
        <v>99</v>
      </c>
      <c r="Y2810" s="4">
        <v>304</v>
      </c>
      <c r="Z2810" s="4">
        <v>434.72</v>
      </c>
    </row>
    <row r="2811" spans="16:26" ht="18" customHeight="1" x14ac:dyDescent="0.3">
      <c r="P2811" s="4" t="s">
        <v>98</v>
      </c>
      <c r="Q2811" s="4">
        <v>2024</v>
      </c>
      <c r="R2811" s="4" t="s">
        <v>41</v>
      </c>
      <c r="S2811" s="4" t="s">
        <v>92</v>
      </c>
      <c r="T2811" s="4" t="s">
        <v>93</v>
      </c>
      <c r="U2811" s="4" t="s">
        <v>94</v>
      </c>
      <c r="V2811" s="4" t="s">
        <v>95</v>
      </c>
      <c r="W2811" s="4" t="s">
        <v>96</v>
      </c>
      <c r="X2811" s="4" t="s">
        <v>99</v>
      </c>
      <c r="Y2811" s="4">
        <v>280</v>
      </c>
      <c r="Z2811" s="4">
        <v>400.4</v>
      </c>
    </row>
    <row r="2812" spans="16:26" ht="18" customHeight="1" x14ac:dyDescent="0.3">
      <c r="P2812" s="4" t="s">
        <v>98</v>
      </c>
      <c r="Q2812" s="4">
        <v>2024</v>
      </c>
      <c r="R2812" s="4" t="s">
        <v>41</v>
      </c>
      <c r="S2812" s="4" t="s">
        <v>92</v>
      </c>
      <c r="T2812" s="4" t="s">
        <v>93</v>
      </c>
      <c r="U2812" s="4" t="s">
        <v>94</v>
      </c>
      <c r="V2812" s="4" t="s">
        <v>95</v>
      </c>
      <c r="W2812" s="4" t="s">
        <v>96</v>
      </c>
      <c r="X2812" s="4" t="s">
        <v>99</v>
      </c>
      <c r="Y2812" s="4">
        <v>665</v>
      </c>
      <c r="Z2812" s="4">
        <v>950.95</v>
      </c>
    </row>
    <row r="2813" spans="16:26" ht="18" customHeight="1" x14ac:dyDescent="0.3">
      <c r="P2813" s="4" t="s">
        <v>100</v>
      </c>
      <c r="Q2813" s="4">
        <v>2024</v>
      </c>
      <c r="R2813" s="4" t="s">
        <v>41</v>
      </c>
      <c r="S2813" s="4" t="s">
        <v>92</v>
      </c>
      <c r="T2813" s="4" t="s">
        <v>93</v>
      </c>
      <c r="U2813" s="4" t="s">
        <v>94</v>
      </c>
      <c r="V2813" s="4" t="s">
        <v>95</v>
      </c>
      <c r="W2813" s="4" t="s">
        <v>96</v>
      </c>
      <c r="X2813" s="4" t="s">
        <v>99</v>
      </c>
      <c r="Y2813" s="4">
        <v>752</v>
      </c>
      <c r="Z2813" s="4">
        <v>1075.3600000000001</v>
      </c>
    </row>
    <row r="2814" spans="16:26" ht="18" customHeight="1" x14ac:dyDescent="0.3">
      <c r="P2814" s="4" t="s">
        <v>100</v>
      </c>
      <c r="Q2814" s="4">
        <v>2024</v>
      </c>
      <c r="R2814" s="4" t="s">
        <v>41</v>
      </c>
      <c r="S2814" s="4" t="s">
        <v>92</v>
      </c>
      <c r="T2814" s="4" t="s">
        <v>93</v>
      </c>
      <c r="U2814" s="4" t="s">
        <v>94</v>
      </c>
      <c r="V2814" s="4" t="s">
        <v>95</v>
      </c>
      <c r="W2814" s="4" t="s">
        <v>96</v>
      </c>
      <c r="X2814" s="4" t="s">
        <v>99</v>
      </c>
      <c r="Y2814" s="4">
        <v>303</v>
      </c>
      <c r="Z2814" s="4">
        <v>433.28999999999996</v>
      </c>
    </row>
    <row r="2815" spans="16:26" ht="18" customHeight="1" x14ac:dyDescent="0.3">
      <c r="P2815" s="4" t="s">
        <v>98</v>
      </c>
      <c r="Q2815" s="4">
        <v>2024</v>
      </c>
      <c r="R2815" s="4" t="s">
        <v>41</v>
      </c>
      <c r="S2815" s="4" t="s">
        <v>92</v>
      </c>
      <c r="T2815" s="4" t="s">
        <v>93</v>
      </c>
      <c r="U2815" s="4" t="s">
        <v>94</v>
      </c>
      <c r="V2815" s="4" t="s">
        <v>95</v>
      </c>
      <c r="W2815" s="4" t="s">
        <v>96</v>
      </c>
      <c r="X2815" s="4" t="s">
        <v>99</v>
      </c>
      <c r="Y2815" s="4">
        <v>791</v>
      </c>
      <c r="Z2815" s="4">
        <v>526.24</v>
      </c>
    </row>
    <row r="2816" spans="16:26" ht="18" customHeight="1" x14ac:dyDescent="0.3">
      <c r="P2816" s="4" t="s">
        <v>98</v>
      </c>
      <c r="Q2816" s="4">
        <v>2024</v>
      </c>
      <c r="R2816" s="4" t="s">
        <v>41</v>
      </c>
      <c r="S2816" s="4" t="s">
        <v>92</v>
      </c>
      <c r="T2816" s="4" t="s">
        <v>93</v>
      </c>
      <c r="U2816" s="4" t="s">
        <v>94</v>
      </c>
      <c r="V2816" s="4" t="s">
        <v>95</v>
      </c>
      <c r="W2816" s="4" t="s">
        <v>96</v>
      </c>
      <c r="X2816" s="4" t="s">
        <v>99</v>
      </c>
      <c r="Y2816" s="4">
        <v>307</v>
      </c>
      <c r="Z2816" s="4">
        <v>439.01</v>
      </c>
    </row>
    <row r="2817" spans="16:26" ht="18" customHeight="1" x14ac:dyDescent="0.3">
      <c r="P2817" s="4" t="s">
        <v>98</v>
      </c>
      <c r="Q2817" s="4">
        <v>2024</v>
      </c>
      <c r="R2817" s="4" t="s">
        <v>41</v>
      </c>
      <c r="S2817" s="4" t="s">
        <v>92</v>
      </c>
      <c r="T2817" s="4" t="s">
        <v>93</v>
      </c>
      <c r="U2817" s="4" t="s">
        <v>94</v>
      </c>
      <c r="V2817" s="4" t="s">
        <v>95</v>
      </c>
      <c r="W2817" s="4" t="s">
        <v>96</v>
      </c>
      <c r="X2817" s="4" t="s">
        <v>99</v>
      </c>
      <c r="Y2817" s="4">
        <v>277</v>
      </c>
      <c r="Z2817" s="4">
        <v>396.11</v>
      </c>
    </row>
    <row r="2818" spans="16:26" ht="18" customHeight="1" x14ac:dyDescent="0.3">
      <c r="P2818" s="4" t="s">
        <v>91</v>
      </c>
      <c r="Q2818" s="4">
        <v>2024</v>
      </c>
      <c r="R2818" s="4" t="s">
        <v>41</v>
      </c>
      <c r="S2818" s="4" t="s">
        <v>92</v>
      </c>
      <c r="T2818" s="4" t="s">
        <v>93</v>
      </c>
      <c r="U2818" s="4" t="s">
        <v>94</v>
      </c>
      <c r="V2818" s="4" t="s">
        <v>95</v>
      </c>
      <c r="W2818" s="4" t="s">
        <v>96</v>
      </c>
      <c r="X2818" s="4" t="s">
        <v>99</v>
      </c>
      <c r="Y2818" s="4">
        <v>305</v>
      </c>
      <c r="Z2818" s="4">
        <v>436.15</v>
      </c>
    </row>
    <row r="2819" spans="16:26" ht="18" customHeight="1" x14ac:dyDescent="0.3">
      <c r="P2819" s="4" t="s">
        <v>98</v>
      </c>
      <c r="Q2819" s="4">
        <v>2024</v>
      </c>
      <c r="R2819" s="4" t="s">
        <v>39</v>
      </c>
      <c r="S2819" s="4" t="s">
        <v>92</v>
      </c>
      <c r="T2819" s="4" t="s">
        <v>93</v>
      </c>
      <c r="U2819" s="4" t="s">
        <v>94</v>
      </c>
      <c r="V2819" s="4" t="s">
        <v>95</v>
      </c>
      <c r="W2819" s="4" t="s">
        <v>96</v>
      </c>
      <c r="X2819" s="4" t="s">
        <v>99</v>
      </c>
      <c r="Y2819" s="4">
        <v>296</v>
      </c>
      <c r="Z2819" s="4">
        <v>452.88</v>
      </c>
    </row>
    <row r="2820" spans="16:26" ht="18" customHeight="1" x14ac:dyDescent="0.3">
      <c r="P2820" s="4" t="s">
        <v>98</v>
      </c>
      <c r="Q2820" s="4">
        <v>2024</v>
      </c>
      <c r="R2820" s="4" t="s">
        <v>39</v>
      </c>
      <c r="S2820" s="4" t="s">
        <v>92</v>
      </c>
      <c r="T2820" s="4" t="s">
        <v>93</v>
      </c>
      <c r="U2820" s="4" t="s">
        <v>94</v>
      </c>
      <c r="V2820" s="4" t="s">
        <v>95</v>
      </c>
      <c r="W2820" s="4" t="s">
        <v>96</v>
      </c>
      <c r="X2820" s="4" t="s">
        <v>99</v>
      </c>
      <c r="Y2820" s="4">
        <v>266</v>
      </c>
      <c r="Z2820" s="4">
        <v>380.38</v>
      </c>
    </row>
    <row r="2821" spans="16:26" ht="18" customHeight="1" x14ac:dyDescent="0.3">
      <c r="P2821" s="4" t="s">
        <v>98</v>
      </c>
      <c r="Q2821" s="4">
        <v>2024</v>
      </c>
      <c r="R2821" s="4" t="s">
        <v>39</v>
      </c>
      <c r="S2821" s="4" t="s">
        <v>92</v>
      </c>
      <c r="T2821" s="4" t="s">
        <v>93</v>
      </c>
      <c r="U2821" s="4" t="s">
        <v>94</v>
      </c>
      <c r="V2821" s="4" t="s">
        <v>95</v>
      </c>
      <c r="W2821" s="4" t="s">
        <v>96</v>
      </c>
      <c r="X2821" s="4" t="s">
        <v>99</v>
      </c>
      <c r="Y2821" s="4">
        <v>292</v>
      </c>
      <c r="Z2821" s="4">
        <v>417.56</v>
      </c>
    </row>
    <row r="2822" spans="16:26" ht="18" customHeight="1" x14ac:dyDescent="0.3">
      <c r="P2822" s="4" t="s">
        <v>98</v>
      </c>
      <c r="Q2822" s="4">
        <v>2024</v>
      </c>
      <c r="R2822" s="4" t="s">
        <v>39</v>
      </c>
      <c r="S2822" s="4" t="s">
        <v>92</v>
      </c>
      <c r="T2822" s="4" t="s">
        <v>93</v>
      </c>
      <c r="U2822" s="4" t="s">
        <v>94</v>
      </c>
      <c r="V2822" s="4" t="s">
        <v>95</v>
      </c>
      <c r="W2822" s="4" t="s">
        <v>96</v>
      </c>
      <c r="X2822" s="4" t="s">
        <v>99</v>
      </c>
      <c r="Y2822" s="4">
        <v>268</v>
      </c>
      <c r="Z2822" s="4">
        <v>383.24</v>
      </c>
    </row>
    <row r="2823" spans="16:26" ht="18" customHeight="1" x14ac:dyDescent="0.3">
      <c r="P2823" s="4" t="s">
        <v>91</v>
      </c>
      <c r="Q2823" s="4">
        <v>2024</v>
      </c>
      <c r="R2823" s="4" t="s">
        <v>39</v>
      </c>
      <c r="S2823" s="4" t="s">
        <v>92</v>
      </c>
      <c r="T2823" s="4" t="s">
        <v>93</v>
      </c>
      <c r="U2823" s="4" t="s">
        <v>94</v>
      </c>
      <c r="V2823" s="4" t="s">
        <v>95</v>
      </c>
      <c r="W2823" s="4" t="s">
        <v>96</v>
      </c>
      <c r="X2823" s="4" t="s">
        <v>99</v>
      </c>
      <c r="Y2823" s="4">
        <v>667</v>
      </c>
      <c r="Z2823" s="4">
        <v>953.81</v>
      </c>
    </row>
    <row r="2824" spans="16:26" ht="18" customHeight="1" x14ac:dyDescent="0.3">
      <c r="P2824" s="4" t="s">
        <v>91</v>
      </c>
      <c r="Q2824" s="4">
        <v>2024</v>
      </c>
      <c r="R2824" s="4" t="s">
        <v>39</v>
      </c>
      <c r="S2824" s="4" t="s">
        <v>92</v>
      </c>
      <c r="T2824" s="4" t="s">
        <v>93</v>
      </c>
      <c r="U2824" s="4" t="s">
        <v>94</v>
      </c>
      <c r="V2824" s="4" t="s">
        <v>95</v>
      </c>
      <c r="W2824" s="4" t="s">
        <v>96</v>
      </c>
      <c r="X2824" s="4" t="s">
        <v>99</v>
      </c>
      <c r="Y2824" s="4">
        <v>793</v>
      </c>
      <c r="Z2824" s="4">
        <v>526.24</v>
      </c>
    </row>
    <row r="2825" spans="16:26" ht="18" customHeight="1" x14ac:dyDescent="0.3">
      <c r="P2825" s="4" t="s">
        <v>98</v>
      </c>
      <c r="Q2825" s="4">
        <v>2024</v>
      </c>
      <c r="R2825" s="4" t="s">
        <v>39</v>
      </c>
      <c r="S2825" s="4" t="s">
        <v>92</v>
      </c>
      <c r="T2825" s="4" t="s">
        <v>93</v>
      </c>
      <c r="U2825" s="4" t="s">
        <v>94</v>
      </c>
      <c r="V2825" s="4" t="s">
        <v>95</v>
      </c>
      <c r="W2825" s="4" t="s">
        <v>96</v>
      </c>
      <c r="X2825" s="4" t="s">
        <v>99</v>
      </c>
      <c r="Y2825" s="4">
        <v>295</v>
      </c>
      <c r="Z2825" s="4">
        <v>421.85</v>
      </c>
    </row>
    <row r="2826" spans="16:26" ht="18" customHeight="1" x14ac:dyDescent="0.3">
      <c r="P2826" s="4" t="s">
        <v>98</v>
      </c>
      <c r="Q2826" s="4">
        <v>2024</v>
      </c>
      <c r="R2826" s="4" t="s">
        <v>39</v>
      </c>
      <c r="S2826" s="4" t="s">
        <v>92</v>
      </c>
      <c r="T2826" s="4" t="s">
        <v>93</v>
      </c>
      <c r="U2826" s="4" t="s">
        <v>94</v>
      </c>
      <c r="V2826" s="4" t="s">
        <v>95</v>
      </c>
      <c r="W2826" s="4" t="s">
        <v>96</v>
      </c>
      <c r="X2826" s="4" t="s">
        <v>99</v>
      </c>
      <c r="Y2826" s="4">
        <v>265</v>
      </c>
      <c r="Z2826" s="4">
        <v>378.95</v>
      </c>
    </row>
    <row r="2827" spans="16:26" ht="18" customHeight="1" x14ac:dyDescent="0.3">
      <c r="P2827" s="4" t="s">
        <v>98</v>
      </c>
      <c r="Q2827" s="4">
        <v>2024</v>
      </c>
      <c r="R2827" s="4" t="s">
        <v>39</v>
      </c>
      <c r="S2827" s="4" t="s">
        <v>92</v>
      </c>
      <c r="T2827" s="4" t="s">
        <v>93</v>
      </c>
      <c r="U2827" s="4" t="s">
        <v>94</v>
      </c>
      <c r="V2827" s="4" t="s">
        <v>95</v>
      </c>
      <c r="W2827" s="4" t="s">
        <v>96</v>
      </c>
      <c r="X2827" s="4" t="s">
        <v>99</v>
      </c>
      <c r="Y2827" s="4">
        <v>293</v>
      </c>
      <c r="Z2827" s="4">
        <v>418.99</v>
      </c>
    </row>
    <row r="2828" spans="16:26" ht="18" customHeight="1" x14ac:dyDescent="0.3">
      <c r="P2828" s="4" t="s">
        <v>98</v>
      </c>
      <c r="Q2828" s="4">
        <v>2024</v>
      </c>
      <c r="R2828" s="4" t="s">
        <v>39</v>
      </c>
      <c r="S2828" s="4" t="s">
        <v>92</v>
      </c>
      <c r="T2828" s="4" t="s">
        <v>93</v>
      </c>
      <c r="U2828" s="4" t="s">
        <v>94</v>
      </c>
      <c r="V2828" s="4" t="s">
        <v>95</v>
      </c>
      <c r="W2828" s="4" t="s">
        <v>96</v>
      </c>
      <c r="X2828" s="4" t="s">
        <v>99</v>
      </c>
      <c r="Y2828" s="4">
        <v>762</v>
      </c>
      <c r="Z2828" s="4">
        <v>1089.6599999999999</v>
      </c>
    </row>
    <row r="2829" spans="16:26" ht="18" customHeight="1" x14ac:dyDescent="0.3">
      <c r="P2829" s="4" t="s">
        <v>91</v>
      </c>
      <c r="Q2829" s="4">
        <v>2024</v>
      </c>
      <c r="R2829" s="4" t="s">
        <v>32</v>
      </c>
      <c r="S2829" s="4" t="s">
        <v>92</v>
      </c>
      <c r="T2829" s="4" t="s">
        <v>93</v>
      </c>
      <c r="U2829" s="4" t="s">
        <v>94</v>
      </c>
      <c r="V2829" s="4" t="s">
        <v>95</v>
      </c>
      <c r="W2829" s="4" t="s">
        <v>96</v>
      </c>
      <c r="X2829" s="4" t="s">
        <v>99</v>
      </c>
      <c r="Y2829" s="4">
        <v>260</v>
      </c>
      <c r="Z2829" s="4">
        <v>397.8</v>
      </c>
    </row>
    <row r="2830" spans="16:26" ht="18" customHeight="1" x14ac:dyDescent="0.3">
      <c r="P2830" s="4" t="s">
        <v>98</v>
      </c>
      <c r="Q2830" s="4">
        <v>2024</v>
      </c>
      <c r="R2830" s="4" t="s">
        <v>32</v>
      </c>
      <c r="S2830" s="4" t="s">
        <v>92</v>
      </c>
      <c r="T2830" s="4" t="s">
        <v>93</v>
      </c>
      <c r="U2830" s="4" t="s">
        <v>94</v>
      </c>
      <c r="V2830" s="4" t="s">
        <v>95</v>
      </c>
      <c r="W2830" s="4" t="s">
        <v>96</v>
      </c>
      <c r="X2830" s="4" t="s">
        <v>99</v>
      </c>
      <c r="Y2830" s="4">
        <v>236</v>
      </c>
      <c r="Z2830" s="4">
        <v>337.48</v>
      </c>
    </row>
    <row r="2831" spans="16:26" ht="18" customHeight="1" x14ac:dyDescent="0.3">
      <c r="P2831" s="4" t="s">
        <v>91</v>
      </c>
      <c r="Q2831" s="4">
        <v>2024</v>
      </c>
      <c r="R2831" s="4" t="s">
        <v>32</v>
      </c>
      <c r="S2831" s="4" t="s">
        <v>92</v>
      </c>
      <c r="T2831" s="4" t="s">
        <v>93</v>
      </c>
      <c r="U2831" s="4" t="s">
        <v>94</v>
      </c>
      <c r="V2831" s="4" t="s">
        <v>95</v>
      </c>
      <c r="W2831" s="4" t="s">
        <v>96</v>
      </c>
      <c r="X2831" s="4" t="s">
        <v>99</v>
      </c>
      <c r="Y2831" s="4">
        <v>262</v>
      </c>
      <c r="Z2831" s="4">
        <v>374.65999999999997</v>
      </c>
    </row>
    <row r="2832" spans="16:26" ht="18" customHeight="1" x14ac:dyDescent="0.3">
      <c r="P2832" s="4" t="s">
        <v>102</v>
      </c>
      <c r="Q2832" s="4">
        <v>2024</v>
      </c>
      <c r="R2832" s="4" t="s">
        <v>32</v>
      </c>
      <c r="S2832" s="4" t="s">
        <v>92</v>
      </c>
      <c r="T2832" s="4" t="s">
        <v>93</v>
      </c>
      <c r="U2832" s="4" t="s">
        <v>94</v>
      </c>
      <c r="V2832" s="4" t="s">
        <v>95</v>
      </c>
      <c r="W2832" s="4" t="s">
        <v>96</v>
      </c>
      <c r="X2832" s="4" t="s">
        <v>99</v>
      </c>
      <c r="Y2832" s="4">
        <v>672</v>
      </c>
      <c r="Z2832" s="4">
        <v>960.96</v>
      </c>
    </row>
    <row r="2833" spans="16:26" ht="18" customHeight="1" x14ac:dyDescent="0.3">
      <c r="P2833" s="4" t="s">
        <v>98</v>
      </c>
      <c r="Q2833" s="4">
        <v>2024</v>
      </c>
      <c r="R2833" s="4" t="s">
        <v>32</v>
      </c>
      <c r="S2833" s="4" t="s">
        <v>92</v>
      </c>
      <c r="T2833" s="4" t="s">
        <v>93</v>
      </c>
      <c r="U2833" s="4" t="s">
        <v>94</v>
      </c>
      <c r="V2833" s="4" t="s">
        <v>95</v>
      </c>
      <c r="W2833" s="4" t="s">
        <v>96</v>
      </c>
      <c r="X2833" s="4" t="s">
        <v>99</v>
      </c>
      <c r="Y2833" s="4">
        <v>759</v>
      </c>
      <c r="Z2833" s="4">
        <v>1085.3699999999999</v>
      </c>
    </row>
    <row r="2834" spans="16:26" ht="18" customHeight="1" x14ac:dyDescent="0.3">
      <c r="P2834" s="4" t="s">
        <v>98</v>
      </c>
      <c r="Q2834" s="4">
        <v>2024</v>
      </c>
      <c r="R2834" s="4" t="s">
        <v>32</v>
      </c>
      <c r="S2834" s="4" t="s">
        <v>92</v>
      </c>
      <c r="T2834" s="4" t="s">
        <v>93</v>
      </c>
      <c r="U2834" s="4" t="s">
        <v>94</v>
      </c>
      <c r="V2834" s="4" t="s">
        <v>95</v>
      </c>
      <c r="W2834" s="4" t="s">
        <v>96</v>
      </c>
      <c r="X2834" s="4" t="s">
        <v>99</v>
      </c>
      <c r="Y2834" s="4">
        <v>261</v>
      </c>
      <c r="Z2834" s="4">
        <v>373.23</v>
      </c>
    </row>
    <row r="2835" spans="16:26" ht="18" customHeight="1" x14ac:dyDescent="0.3">
      <c r="P2835" s="4" t="s">
        <v>102</v>
      </c>
      <c r="Q2835" s="4">
        <v>2024</v>
      </c>
      <c r="R2835" s="4" t="s">
        <v>32</v>
      </c>
      <c r="S2835" s="4" t="s">
        <v>92</v>
      </c>
      <c r="T2835" s="4" t="s">
        <v>93</v>
      </c>
      <c r="U2835" s="4" t="s">
        <v>94</v>
      </c>
      <c r="V2835" s="4" t="s">
        <v>95</v>
      </c>
      <c r="W2835" s="4" t="s">
        <v>96</v>
      </c>
      <c r="X2835" s="4" t="s">
        <v>99</v>
      </c>
      <c r="Y2835" s="4">
        <v>798</v>
      </c>
      <c r="Z2835" s="4">
        <v>526.24</v>
      </c>
    </row>
    <row r="2836" spans="16:26" ht="18" customHeight="1" x14ac:dyDescent="0.3">
      <c r="P2836" s="4" t="s">
        <v>91</v>
      </c>
      <c r="Q2836" s="4">
        <v>2024</v>
      </c>
      <c r="R2836" s="4" t="s">
        <v>32</v>
      </c>
      <c r="S2836" s="4" t="s">
        <v>92</v>
      </c>
      <c r="T2836" s="4" t="s">
        <v>93</v>
      </c>
      <c r="U2836" s="4" t="s">
        <v>94</v>
      </c>
      <c r="V2836" s="4" t="s">
        <v>95</v>
      </c>
      <c r="W2836" s="4" t="s">
        <v>96</v>
      </c>
      <c r="X2836" s="4" t="s">
        <v>99</v>
      </c>
      <c r="Y2836" s="4">
        <v>235</v>
      </c>
      <c r="Z2836" s="4">
        <v>336.05</v>
      </c>
    </row>
    <row r="2837" spans="16:26" ht="18" customHeight="1" x14ac:dyDescent="0.3">
      <c r="P2837" s="4" t="s">
        <v>98</v>
      </c>
      <c r="Q2837" s="4">
        <v>2024</v>
      </c>
      <c r="R2837" s="4" t="s">
        <v>32</v>
      </c>
      <c r="S2837" s="4" t="s">
        <v>92</v>
      </c>
      <c r="T2837" s="4" t="s">
        <v>93</v>
      </c>
      <c r="U2837" s="4" t="s">
        <v>94</v>
      </c>
      <c r="V2837" s="4" t="s">
        <v>95</v>
      </c>
      <c r="W2837" s="4" t="s">
        <v>96</v>
      </c>
      <c r="X2837" s="4" t="s">
        <v>99</v>
      </c>
      <c r="Y2837" s="4">
        <v>263</v>
      </c>
      <c r="Z2837" s="4">
        <v>376.09000000000003</v>
      </c>
    </row>
    <row r="2838" spans="16:26" ht="18" customHeight="1" x14ac:dyDescent="0.3">
      <c r="P2838" s="4" t="s">
        <v>91</v>
      </c>
      <c r="Q2838" s="4">
        <v>2024</v>
      </c>
      <c r="R2838" s="4" t="s">
        <v>32</v>
      </c>
      <c r="S2838" s="4" t="s">
        <v>92</v>
      </c>
      <c r="T2838" s="4" t="s">
        <v>93</v>
      </c>
      <c r="U2838" s="4" t="s">
        <v>94</v>
      </c>
      <c r="V2838" s="4" t="s">
        <v>95</v>
      </c>
      <c r="W2838" s="4" t="s">
        <v>96</v>
      </c>
      <c r="X2838" s="4" t="s">
        <v>99</v>
      </c>
      <c r="Y2838" s="4">
        <v>768</v>
      </c>
      <c r="Z2838" s="4">
        <v>1098.24</v>
      </c>
    </row>
    <row r="2839" spans="16:26" ht="18" customHeight="1" x14ac:dyDescent="0.3">
      <c r="P2839" s="4" t="s">
        <v>98</v>
      </c>
      <c r="Q2839" s="4">
        <v>2024</v>
      </c>
      <c r="R2839" s="4" t="s">
        <v>34</v>
      </c>
      <c r="S2839" s="4" t="s">
        <v>92</v>
      </c>
      <c r="T2839" s="4" t="s">
        <v>93</v>
      </c>
      <c r="U2839" s="4" t="s">
        <v>94</v>
      </c>
      <c r="V2839" s="4" t="s">
        <v>95</v>
      </c>
      <c r="W2839" s="4" t="s">
        <v>96</v>
      </c>
      <c r="X2839" s="4" t="s">
        <v>99</v>
      </c>
      <c r="Y2839" s="4">
        <v>266</v>
      </c>
      <c r="Z2839" s="4">
        <v>406.98</v>
      </c>
    </row>
    <row r="2840" spans="16:26" ht="18" customHeight="1" x14ac:dyDescent="0.3">
      <c r="P2840" s="4" t="s">
        <v>100</v>
      </c>
      <c r="Q2840" s="4">
        <v>2024</v>
      </c>
      <c r="R2840" s="4" t="s">
        <v>34</v>
      </c>
      <c r="S2840" s="4" t="s">
        <v>92</v>
      </c>
      <c r="T2840" s="4" t="s">
        <v>93</v>
      </c>
      <c r="U2840" s="4" t="s">
        <v>94</v>
      </c>
      <c r="V2840" s="4" t="s">
        <v>95</v>
      </c>
      <c r="W2840" s="4" t="s">
        <v>96</v>
      </c>
      <c r="X2840" s="4" t="s">
        <v>99</v>
      </c>
      <c r="Y2840" s="4">
        <v>242</v>
      </c>
      <c r="Z2840" s="4">
        <v>346.06</v>
      </c>
    </row>
    <row r="2841" spans="16:26" ht="18" customHeight="1" x14ac:dyDescent="0.3">
      <c r="P2841" s="4" t="s">
        <v>98</v>
      </c>
      <c r="Q2841" s="4">
        <v>2024</v>
      </c>
      <c r="R2841" s="4" t="s">
        <v>34</v>
      </c>
      <c r="S2841" s="4" t="s">
        <v>92</v>
      </c>
      <c r="T2841" s="4" t="s">
        <v>93</v>
      </c>
      <c r="U2841" s="4" t="s">
        <v>94</v>
      </c>
      <c r="V2841" s="4" t="s">
        <v>95</v>
      </c>
      <c r="W2841" s="4" t="s">
        <v>96</v>
      </c>
      <c r="X2841" s="4" t="s">
        <v>99</v>
      </c>
      <c r="Y2841" s="4">
        <v>268</v>
      </c>
      <c r="Z2841" s="4">
        <v>383.24</v>
      </c>
    </row>
    <row r="2842" spans="16:26" ht="18" customHeight="1" x14ac:dyDescent="0.3">
      <c r="P2842" s="4" t="s">
        <v>98</v>
      </c>
      <c r="Q2842" s="4">
        <v>2024</v>
      </c>
      <c r="R2842" s="4" t="s">
        <v>34</v>
      </c>
      <c r="S2842" s="4" t="s">
        <v>92</v>
      </c>
      <c r="T2842" s="4" t="s">
        <v>93</v>
      </c>
      <c r="U2842" s="4" t="s">
        <v>94</v>
      </c>
      <c r="V2842" s="4" t="s">
        <v>95</v>
      </c>
      <c r="W2842" s="4" t="s">
        <v>96</v>
      </c>
      <c r="X2842" s="4" t="s">
        <v>99</v>
      </c>
      <c r="Y2842" s="4">
        <v>238</v>
      </c>
      <c r="Z2842" s="4">
        <v>340.34000000000003</v>
      </c>
    </row>
    <row r="2843" spans="16:26" ht="18" customHeight="1" x14ac:dyDescent="0.3">
      <c r="P2843" s="4" t="s">
        <v>98</v>
      </c>
      <c r="Q2843" s="4">
        <v>2024</v>
      </c>
      <c r="R2843" s="4" t="s">
        <v>34</v>
      </c>
      <c r="S2843" s="4" t="s">
        <v>92</v>
      </c>
      <c r="T2843" s="4" t="s">
        <v>93</v>
      </c>
      <c r="U2843" s="4" t="s">
        <v>94</v>
      </c>
      <c r="V2843" s="4" t="s">
        <v>95</v>
      </c>
      <c r="W2843" s="4" t="s">
        <v>96</v>
      </c>
      <c r="X2843" s="4" t="s">
        <v>99</v>
      </c>
      <c r="Y2843" s="4">
        <v>671</v>
      </c>
      <c r="Z2843" s="4">
        <v>959.53</v>
      </c>
    </row>
    <row r="2844" spans="16:26" ht="18" customHeight="1" x14ac:dyDescent="0.3">
      <c r="P2844" s="4" t="s">
        <v>100</v>
      </c>
      <c r="Q2844" s="4">
        <v>2024</v>
      </c>
      <c r="R2844" s="4" t="s">
        <v>34</v>
      </c>
      <c r="S2844" s="4" t="s">
        <v>92</v>
      </c>
      <c r="T2844" s="4" t="s">
        <v>93</v>
      </c>
      <c r="U2844" s="4" t="s">
        <v>94</v>
      </c>
      <c r="V2844" s="4" t="s">
        <v>95</v>
      </c>
      <c r="W2844" s="4" t="s">
        <v>96</v>
      </c>
      <c r="X2844" s="4" t="s">
        <v>99</v>
      </c>
      <c r="Y2844" s="4">
        <v>758</v>
      </c>
      <c r="Z2844" s="4">
        <v>1083.94</v>
      </c>
    </row>
    <row r="2845" spans="16:26" ht="18" customHeight="1" x14ac:dyDescent="0.3">
      <c r="P2845" s="4" t="s">
        <v>100</v>
      </c>
      <c r="Q2845" s="4">
        <v>2024</v>
      </c>
      <c r="R2845" s="4" t="s">
        <v>34</v>
      </c>
      <c r="S2845" s="4" t="s">
        <v>92</v>
      </c>
      <c r="T2845" s="4" t="s">
        <v>93</v>
      </c>
      <c r="U2845" s="4" t="s">
        <v>94</v>
      </c>
      <c r="V2845" s="4" t="s">
        <v>95</v>
      </c>
      <c r="W2845" s="4" t="s">
        <v>96</v>
      </c>
      <c r="X2845" s="4" t="s">
        <v>99</v>
      </c>
      <c r="Y2845" s="4">
        <v>267</v>
      </c>
      <c r="Z2845" s="4">
        <v>381.81</v>
      </c>
    </row>
    <row r="2846" spans="16:26" ht="18" customHeight="1" x14ac:dyDescent="0.3">
      <c r="P2846" s="4" t="s">
        <v>98</v>
      </c>
      <c r="Q2846" s="4">
        <v>2024</v>
      </c>
      <c r="R2846" s="4" t="s">
        <v>34</v>
      </c>
      <c r="S2846" s="4" t="s">
        <v>92</v>
      </c>
      <c r="T2846" s="4" t="s">
        <v>93</v>
      </c>
      <c r="U2846" s="4" t="s">
        <v>94</v>
      </c>
      <c r="V2846" s="4" t="s">
        <v>95</v>
      </c>
      <c r="W2846" s="4" t="s">
        <v>96</v>
      </c>
      <c r="X2846" s="4" t="s">
        <v>99</v>
      </c>
      <c r="Y2846" s="4">
        <v>797</v>
      </c>
      <c r="Z2846" s="4">
        <v>526.24</v>
      </c>
    </row>
    <row r="2847" spans="16:26" ht="18" customHeight="1" x14ac:dyDescent="0.3">
      <c r="P2847" s="4" t="s">
        <v>98</v>
      </c>
      <c r="Q2847" s="4">
        <v>2024</v>
      </c>
      <c r="R2847" s="4" t="s">
        <v>34</v>
      </c>
      <c r="S2847" s="4" t="s">
        <v>92</v>
      </c>
      <c r="T2847" s="4" t="s">
        <v>93</v>
      </c>
      <c r="U2847" s="4" t="s">
        <v>94</v>
      </c>
      <c r="V2847" s="4" t="s">
        <v>95</v>
      </c>
      <c r="W2847" s="4" t="s">
        <v>96</v>
      </c>
      <c r="X2847" s="4" t="s">
        <v>99</v>
      </c>
      <c r="Y2847" s="4">
        <v>265</v>
      </c>
      <c r="Z2847" s="4">
        <v>378.95</v>
      </c>
    </row>
    <row r="2848" spans="16:26" ht="18" customHeight="1" x14ac:dyDescent="0.3">
      <c r="P2848" s="4" t="s">
        <v>98</v>
      </c>
      <c r="Q2848" s="4">
        <v>2024</v>
      </c>
      <c r="R2848" s="4" t="s">
        <v>34</v>
      </c>
      <c r="S2848" s="4" t="s">
        <v>92</v>
      </c>
      <c r="T2848" s="4" t="s">
        <v>93</v>
      </c>
      <c r="U2848" s="4" t="s">
        <v>94</v>
      </c>
      <c r="V2848" s="4" t="s">
        <v>95</v>
      </c>
      <c r="W2848" s="4" t="s">
        <v>96</v>
      </c>
      <c r="X2848" s="4" t="s">
        <v>99</v>
      </c>
      <c r="Y2848" s="4">
        <v>241</v>
      </c>
      <c r="Z2848" s="4">
        <v>344.63</v>
      </c>
    </row>
    <row r="2849" spans="16:26" ht="18" customHeight="1" x14ac:dyDescent="0.3">
      <c r="P2849" s="4" t="s">
        <v>100</v>
      </c>
      <c r="Q2849" s="4">
        <v>2024</v>
      </c>
      <c r="R2849" s="4" t="s">
        <v>34</v>
      </c>
      <c r="S2849" s="4" t="s">
        <v>92</v>
      </c>
      <c r="T2849" s="4" t="s">
        <v>93</v>
      </c>
      <c r="U2849" s="4" t="s">
        <v>94</v>
      </c>
      <c r="V2849" s="4" t="s">
        <v>95</v>
      </c>
      <c r="W2849" s="4" t="s">
        <v>96</v>
      </c>
      <c r="X2849" s="4" t="s">
        <v>99</v>
      </c>
      <c r="Y2849" s="4">
        <v>269</v>
      </c>
      <c r="Z2849" s="4">
        <v>384.67</v>
      </c>
    </row>
    <row r="2850" spans="16:26" ht="18" customHeight="1" x14ac:dyDescent="0.3">
      <c r="P2850" s="4" t="s">
        <v>98</v>
      </c>
      <c r="Q2850" s="4">
        <v>2024</v>
      </c>
      <c r="R2850" s="4" t="s">
        <v>34</v>
      </c>
      <c r="S2850" s="4" t="s">
        <v>92</v>
      </c>
      <c r="T2850" s="4" t="s">
        <v>93</v>
      </c>
      <c r="U2850" s="4" t="s">
        <v>94</v>
      </c>
      <c r="V2850" s="4" t="s">
        <v>95</v>
      </c>
      <c r="W2850" s="4" t="s">
        <v>96</v>
      </c>
      <c r="X2850" s="4" t="s">
        <v>99</v>
      </c>
      <c r="Y2850" s="4">
        <v>767</v>
      </c>
      <c r="Z2850" s="4">
        <v>1096.81</v>
      </c>
    </row>
    <row r="2851" spans="16:26" ht="18" customHeight="1" x14ac:dyDescent="0.3">
      <c r="P2851" s="4" t="s">
        <v>100</v>
      </c>
      <c r="Q2851" s="4">
        <v>2024</v>
      </c>
      <c r="R2851" s="4" t="s">
        <v>35</v>
      </c>
      <c r="S2851" s="4" t="s">
        <v>92</v>
      </c>
      <c r="T2851" s="4" t="s">
        <v>93</v>
      </c>
      <c r="U2851" s="4" t="s">
        <v>94</v>
      </c>
      <c r="V2851" s="4" t="s">
        <v>95</v>
      </c>
      <c r="W2851" s="4" t="s">
        <v>96</v>
      </c>
      <c r="X2851" s="4" t="s">
        <v>99</v>
      </c>
      <c r="Y2851" s="4">
        <v>272</v>
      </c>
      <c r="Z2851" s="4">
        <v>416.15999999999997</v>
      </c>
    </row>
    <row r="2852" spans="16:26" ht="18" customHeight="1" x14ac:dyDescent="0.3">
      <c r="P2852" s="4" t="s">
        <v>100</v>
      </c>
      <c r="Q2852" s="4">
        <v>2024</v>
      </c>
      <c r="R2852" s="4" t="s">
        <v>35</v>
      </c>
      <c r="S2852" s="4" t="s">
        <v>92</v>
      </c>
      <c r="T2852" s="4" t="s">
        <v>93</v>
      </c>
      <c r="U2852" s="4" t="s">
        <v>94</v>
      </c>
      <c r="V2852" s="4" t="s">
        <v>95</v>
      </c>
      <c r="W2852" s="4" t="s">
        <v>96</v>
      </c>
      <c r="X2852" s="4" t="s">
        <v>99</v>
      </c>
      <c r="Y2852" s="4">
        <v>248</v>
      </c>
      <c r="Z2852" s="4">
        <v>354.64</v>
      </c>
    </row>
    <row r="2853" spans="16:26" ht="18" customHeight="1" x14ac:dyDescent="0.3">
      <c r="P2853" s="4" t="s">
        <v>102</v>
      </c>
      <c r="Q2853" s="4">
        <v>2024</v>
      </c>
      <c r="R2853" s="4" t="s">
        <v>35</v>
      </c>
      <c r="S2853" s="4" t="s">
        <v>92</v>
      </c>
      <c r="T2853" s="4" t="s">
        <v>93</v>
      </c>
      <c r="U2853" s="4" t="s">
        <v>94</v>
      </c>
      <c r="V2853" s="4" t="s">
        <v>95</v>
      </c>
      <c r="W2853" s="4" t="s">
        <v>96</v>
      </c>
      <c r="X2853" s="4" t="s">
        <v>99</v>
      </c>
      <c r="Y2853" s="4">
        <v>274</v>
      </c>
      <c r="Z2853" s="4">
        <v>391.82</v>
      </c>
    </row>
    <row r="2854" spans="16:26" ht="18" customHeight="1" x14ac:dyDescent="0.3">
      <c r="P2854" s="4" t="s">
        <v>91</v>
      </c>
      <c r="Q2854" s="4">
        <v>2024</v>
      </c>
      <c r="R2854" s="4" t="s">
        <v>35</v>
      </c>
      <c r="S2854" s="4" t="s">
        <v>92</v>
      </c>
      <c r="T2854" s="4" t="s">
        <v>93</v>
      </c>
      <c r="U2854" s="4" t="s">
        <v>94</v>
      </c>
      <c r="V2854" s="4" t="s">
        <v>95</v>
      </c>
      <c r="W2854" s="4" t="s">
        <v>96</v>
      </c>
      <c r="X2854" s="4" t="s">
        <v>99</v>
      </c>
      <c r="Y2854" s="4">
        <v>244</v>
      </c>
      <c r="Z2854" s="4">
        <v>348.92</v>
      </c>
    </row>
    <row r="2855" spans="16:26" ht="18" customHeight="1" x14ac:dyDescent="0.3">
      <c r="P2855" s="4" t="s">
        <v>98</v>
      </c>
      <c r="Q2855" s="4">
        <v>2024</v>
      </c>
      <c r="R2855" s="4" t="s">
        <v>35</v>
      </c>
      <c r="S2855" s="4" t="s">
        <v>92</v>
      </c>
      <c r="T2855" s="4" t="s">
        <v>93</v>
      </c>
      <c r="U2855" s="4" t="s">
        <v>94</v>
      </c>
      <c r="V2855" s="4" t="s">
        <v>95</v>
      </c>
      <c r="W2855" s="4" t="s">
        <v>96</v>
      </c>
      <c r="X2855" s="4" t="s">
        <v>99</v>
      </c>
      <c r="Y2855" s="4">
        <v>757</v>
      </c>
      <c r="Z2855" s="4">
        <v>1082.51</v>
      </c>
    </row>
    <row r="2856" spans="16:26" ht="18" customHeight="1" x14ac:dyDescent="0.3">
      <c r="P2856" s="4" t="s">
        <v>98</v>
      </c>
      <c r="Q2856" s="4">
        <v>2024</v>
      </c>
      <c r="R2856" s="4" t="s">
        <v>35</v>
      </c>
      <c r="S2856" s="4" t="s">
        <v>92</v>
      </c>
      <c r="T2856" s="4" t="s">
        <v>93</v>
      </c>
      <c r="U2856" s="4" t="s">
        <v>94</v>
      </c>
      <c r="V2856" s="4" t="s">
        <v>95</v>
      </c>
      <c r="W2856" s="4" t="s">
        <v>96</v>
      </c>
      <c r="X2856" s="4" t="s">
        <v>99</v>
      </c>
      <c r="Y2856" s="4">
        <v>273</v>
      </c>
      <c r="Z2856" s="4">
        <v>390.39</v>
      </c>
    </row>
    <row r="2857" spans="16:26" ht="18" customHeight="1" x14ac:dyDescent="0.3">
      <c r="P2857" s="4" t="s">
        <v>91</v>
      </c>
      <c r="Q2857" s="4">
        <v>2024</v>
      </c>
      <c r="R2857" s="4" t="s">
        <v>35</v>
      </c>
      <c r="S2857" s="4" t="s">
        <v>92</v>
      </c>
      <c r="T2857" s="4" t="s">
        <v>93</v>
      </c>
      <c r="U2857" s="4" t="s">
        <v>94</v>
      </c>
      <c r="V2857" s="4" t="s">
        <v>95</v>
      </c>
      <c r="W2857" s="4" t="s">
        <v>96</v>
      </c>
      <c r="X2857" s="4" t="s">
        <v>99</v>
      </c>
      <c r="Y2857" s="4">
        <v>271</v>
      </c>
      <c r="Z2857" s="4">
        <v>387.53</v>
      </c>
    </row>
    <row r="2858" spans="16:26" ht="18" customHeight="1" x14ac:dyDescent="0.3">
      <c r="P2858" s="4" t="s">
        <v>102</v>
      </c>
      <c r="Q2858" s="4">
        <v>2024</v>
      </c>
      <c r="R2858" s="4" t="s">
        <v>35</v>
      </c>
      <c r="S2858" s="4" t="s">
        <v>92</v>
      </c>
      <c r="T2858" s="4" t="s">
        <v>93</v>
      </c>
      <c r="U2858" s="4" t="s">
        <v>94</v>
      </c>
      <c r="V2858" s="4" t="s">
        <v>95</v>
      </c>
      <c r="W2858" s="4" t="s">
        <v>96</v>
      </c>
      <c r="X2858" s="4" t="s">
        <v>99</v>
      </c>
      <c r="Y2858" s="4">
        <v>247</v>
      </c>
      <c r="Z2858" s="4">
        <v>353.21</v>
      </c>
    </row>
    <row r="2859" spans="16:26" ht="18" customHeight="1" x14ac:dyDescent="0.3">
      <c r="P2859" s="4" t="s">
        <v>100</v>
      </c>
      <c r="Q2859" s="4">
        <v>2024</v>
      </c>
      <c r="R2859" s="4" t="s">
        <v>35</v>
      </c>
      <c r="S2859" s="4" t="s">
        <v>92</v>
      </c>
      <c r="T2859" s="4" t="s">
        <v>93</v>
      </c>
      <c r="U2859" s="4" t="s">
        <v>94</v>
      </c>
      <c r="V2859" s="4" t="s">
        <v>95</v>
      </c>
      <c r="W2859" s="4" t="s">
        <v>96</v>
      </c>
      <c r="X2859" s="4" t="s">
        <v>99</v>
      </c>
      <c r="Y2859" s="4">
        <v>275</v>
      </c>
      <c r="Z2859" s="4">
        <v>393.25</v>
      </c>
    </row>
    <row r="2860" spans="16:26" ht="18" customHeight="1" x14ac:dyDescent="0.3">
      <c r="P2860" s="4" t="s">
        <v>100</v>
      </c>
      <c r="Q2860" s="4">
        <v>2024</v>
      </c>
      <c r="R2860" s="4" t="s">
        <v>35</v>
      </c>
      <c r="S2860" s="4" t="s">
        <v>92</v>
      </c>
      <c r="T2860" s="4" t="s">
        <v>93</v>
      </c>
      <c r="U2860" s="4" t="s">
        <v>94</v>
      </c>
      <c r="V2860" s="4" t="s">
        <v>95</v>
      </c>
      <c r="W2860" s="4" t="s">
        <v>96</v>
      </c>
      <c r="X2860" s="4" t="s">
        <v>99</v>
      </c>
      <c r="Y2860" s="4">
        <v>766</v>
      </c>
      <c r="Z2860" s="4">
        <v>1095.3800000000001</v>
      </c>
    </row>
    <row r="2861" spans="16:26" ht="18" customHeight="1" x14ac:dyDescent="0.3">
      <c r="P2861" s="4" t="s">
        <v>98</v>
      </c>
      <c r="Q2861" s="4">
        <v>2024</v>
      </c>
      <c r="R2861" s="4" t="s">
        <v>40</v>
      </c>
      <c r="S2861" s="4" t="s">
        <v>104</v>
      </c>
      <c r="T2861" s="4" t="s">
        <v>93</v>
      </c>
      <c r="U2861" s="4" t="s">
        <v>94</v>
      </c>
      <c r="V2861" s="4" t="s">
        <v>95</v>
      </c>
      <c r="W2861" s="4" t="s">
        <v>96</v>
      </c>
      <c r="X2861" s="4" t="s">
        <v>97</v>
      </c>
      <c r="Y2861" s="4">
        <v>146</v>
      </c>
      <c r="Z2861" s="4">
        <v>208.78</v>
      </c>
    </row>
    <row r="2862" spans="16:26" ht="18" customHeight="1" x14ac:dyDescent="0.3">
      <c r="P2862" s="4" t="s">
        <v>100</v>
      </c>
      <c r="Q2862" s="4">
        <v>2024</v>
      </c>
      <c r="R2862" s="4" t="s">
        <v>40</v>
      </c>
      <c r="S2862" s="4" t="s">
        <v>104</v>
      </c>
      <c r="T2862" s="4" t="s">
        <v>93</v>
      </c>
      <c r="U2862" s="4" t="s">
        <v>94</v>
      </c>
      <c r="V2862" s="4" t="s">
        <v>95</v>
      </c>
      <c r="W2862" s="4" t="s">
        <v>96</v>
      </c>
      <c r="X2862" s="4" t="s">
        <v>97</v>
      </c>
      <c r="Y2862" s="4">
        <v>368</v>
      </c>
      <c r="Z2862" s="4">
        <v>526.24</v>
      </c>
    </row>
    <row r="2863" spans="16:26" ht="18" customHeight="1" x14ac:dyDescent="0.3">
      <c r="P2863" s="4" t="s">
        <v>91</v>
      </c>
      <c r="Q2863" s="4">
        <v>2024</v>
      </c>
      <c r="R2863" s="4" t="s">
        <v>40</v>
      </c>
      <c r="S2863" s="4" t="s">
        <v>104</v>
      </c>
      <c r="T2863" s="4" t="s">
        <v>93</v>
      </c>
      <c r="U2863" s="4" t="s">
        <v>94</v>
      </c>
      <c r="V2863" s="4" t="s">
        <v>95</v>
      </c>
      <c r="W2863" s="4" t="s">
        <v>96</v>
      </c>
      <c r="X2863" s="4" t="s">
        <v>97</v>
      </c>
      <c r="Y2863" s="4">
        <v>148</v>
      </c>
      <c r="Z2863" s="4">
        <v>526.24</v>
      </c>
    </row>
    <row r="2864" spans="16:26" ht="18" customHeight="1" x14ac:dyDescent="0.3">
      <c r="P2864" s="4" t="s">
        <v>101</v>
      </c>
      <c r="Q2864" s="4">
        <v>2024</v>
      </c>
      <c r="R2864" s="4" t="s">
        <v>40</v>
      </c>
      <c r="S2864" s="4" t="s">
        <v>104</v>
      </c>
      <c r="T2864" s="4" t="s">
        <v>93</v>
      </c>
      <c r="U2864" s="4" t="s">
        <v>94</v>
      </c>
      <c r="V2864" s="4" t="s">
        <v>95</v>
      </c>
      <c r="W2864" s="4" t="s">
        <v>96</v>
      </c>
      <c r="X2864" s="4" t="s">
        <v>97</v>
      </c>
      <c r="Y2864" s="4">
        <v>364</v>
      </c>
      <c r="Z2864" s="4">
        <v>526.24</v>
      </c>
    </row>
    <row r="2865" spans="16:26" ht="18" customHeight="1" x14ac:dyDescent="0.3">
      <c r="P2865" s="4" t="s">
        <v>101</v>
      </c>
      <c r="Q2865" s="4">
        <v>2024</v>
      </c>
      <c r="R2865" s="4" t="s">
        <v>40</v>
      </c>
      <c r="S2865" s="4" t="s">
        <v>104</v>
      </c>
      <c r="T2865" s="4" t="s">
        <v>93</v>
      </c>
      <c r="U2865" s="4" t="s">
        <v>94</v>
      </c>
      <c r="V2865" s="4" t="s">
        <v>95</v>
      </c>
      <c r="W2865" s="4" t="s">
        <v>96</v>
      </c>
      <c r="X2865" s="4" t="s">
        <v>97</v>
      </c>
      <c r="Y2865" s="4">
        <v>366</v>
      </c>
      <c r="Z2865" s="4">
        <v>523.38</v>
      </c>
    </row>
    <row r="2866" spans="16:26" ht="18" customHeight="1" x14ac:dyDescent="0.3">
      <c r="P2866" s="4" t="s">
        <v>101</v>
      </c>
      <c r="Q2866" s="4">
        <v>2024</v>
      </c>
      <c r="R2866" s="4" t="s">
        <v>40</v>
      </c>
      <c r="S2866" s="4" t="s">
        <v>104</v>
      </c>
      <c r="T2866" s="4" t="s">
        <v>93</v>
      </c>
      <c r="U2866" s="4" t="s">
        <v>94</v>
      </c>
      <c r="V2866" s="4" t="s">
        <v>95</v>
      </c>
      <c r="W2866" s="4" t="s">
        <v>96</v>
      </c>
      <c r="X2866" s="4" t="s">
        <v>97</v>
      </c>
      <c r="Y2866" s="4">
        <v>147</v>
      </c>
      <c r="Z2866" s="4">
        <v>210.21</v>
      </c>
    </row>
    <row r="2867" spans="16:26" ht="18" customHeight="1" x14ac:dyDescent="0.3">
      <c r="P2867" s="4" t="s">
        <v>101</v>
      </c>
      <c r="Q2867" s="4">
        <v>2024</v>
      </c>
      <c r="R2867" s="4" t="s">
        <v>40</v>
      </c>
      <c r="S2867" s="4" t="s">
        <v>104</v>
      </c>
      <c r="T2867" s="4" t="s">
        <v>93</v>
      </c>
      <c r="U2867" s="4" t="s">
        <v>94</v>
      </c>
      <c r="V2867" s="4" t="s">
        <v>95</v>
      </c>
      <c r="W2867" s="4" t="s">
        <v>96</v>
      </c>
      <c r="X2867" s="4" t="s">
        <v>97</v>
      </c>
      <c r="Y2867" s="4">
        <v>760</v>
      </c>
      <c r="Z2867" s="4">
        <v>1086.8</v>
      </c>
    </row>
    <row r="2868" spans="16:26" ht="18" customHeight="1" x14ac:dyDescent="0.3">
      <c r="P2868" s="4" t="s">
        <v>91</v>
      </c>
      <c r="Q2868" s="4">
        <v>2024</v>
      </c>
      <c r="R2868" s="4" t="s">
        <v>40</v>
      </c>
      <c r="S2868" s="4" t="s">
        <v>104</v>
      </c>
      <c r="T2868" s="4" t="s">
        <v>93</v>
      </c>
      <c r="U2868" s="4" t="s">
        <v>94</v>
      </c>
      <c r="V2868" s="4" t="s">
        <v>95</v>
      </c>
      <c r="W2868" s="4" t="s">
        <v>96</v>
      </c>
      <c r="X2868" s="4" t="s">
        <v>97</v>
      </c>
      <c r="Y2868" s="4">
        <v>846</v>
      </c>
      <c r="Z2868" s="4">
        <v>1209.78</v>
      </c>
    </row>
    <row r="2869" spans="16:26" ht="18" customHeight="1" x14ac:dyDescent="0.3">
      <c r="P2869" s="4" t="s">
        <v>100</v>
      </c>
      <c r="Q2869" s="4">
        <v>2024</v>
      </c>
      <c r="R2869" s="4" t="s">
        <v>40</v>
      </c>
      <c r="S2869" s="4" t="s">
        <v>104</v>
      </c>
      <c r="T2869" s="4" t="s">
        <v>93</v>
      </c>
      <c r="U2869" s="4" t="s">
        <v>94</v>
      </c>
      <c r="V2869" s="4" t="s">
        <v>95</v>
      </c>
      <c r="W2869" s="4" t="s">
        <v>96</v>
      </c>
      <c r="X2869" s="4" t="s">
        <v>97</v>
      </c>
      <c r="Y2869" s="4">
        <v>149</v>
      </c>
      <c r="Z2869" s="4">
        <v>213.07</v>
      </c>
    </row>
    <row r="2870" spans="16:26" ht="18" customHeight="1" x14ac:dyDescent="0.3">
      <c r="P2870" s="4" t="s">
        <v>98</v>
      </c>
      <c r="Q2870" s="4">
        <v>2024</v>
      </c>
      <c r="R2870" s="4" t="s">
        <v>40</v>
      </c>
      <c r="S2870" s="4" t="s">
        <v>104</v>
      </c>
      <c r="T2870" s="4" t="s">
        <v>93</v>
      </c>
      <c r="U2870" s="4" t="s">
        <v>94</v>
      </c>
      <c r="V2870" s="4" t="s">
        <v>95</v>
      </c>
      <c r="W2870" s="4" t="s">
        <v>96</v>
      </c>
      <c r="X2870" s="4" t="s">
        <v>97</v>
      </c>
      <c r="Y2870" s="4">
        <v>365</v>
      </c>
      <c r="Z2870" s="4">
        <v>521.95000000000005</v>
      </c>
    </row>
    <row r="2871" spans="16:26" ht="18" customHeight="1" x14ac:dyDescent="0.3">
      <c r="P2871" s="4" t="s">
        <v>91</v>
      </c>
      <c r="Q2871" s="4">
        <v>2024</v>
      </c>
      <c r="R2871" s="4" t="s">
        <v>36</v>
      </c>
      <c r="S2871" s="4" t="s">
        <v>104</v>
      </c>
      <c r="T2871" s="4" t="s">
        <v>93</v>
      </c>
      <c r="U2871" s="4" t="s">
        <v>94</v>
      </c>
      <c r="V2871" s="4" t="s">
        <v>95</v>
      </c>
      <c r="W2871" s="4" t="s">
        <v>96</v>
      </c>
      <c r="X2871" s="4" t="s">
        <v>97</v>
      </c>
      <c r="Y2871" s="4">
        <v>128</v>
      </c>
      <c r="Z2871" s="4">
        <v>183.04</v>
      </c>
    </row>
    <row r="2872" spans="16:26" ht="18" customHeight="1" x14ac:dyDescent="0.3">
      <c r="P2872" s="4" t="s">
        <v>91</v>
      </c>
      <c r="Q2872" s="4">
        <v>2024</v>
      </c>
      <c r="R2872" s="4" t="s">
        <v>36</v>
      </c>
      <c r="S2872" s="4" t="s">
        <v>104</v>
      </c>
      <c r="T2872" s="4" t="s">
        <v>93</v>
      </c>
      <c r="U2872" s="4" t="s">
        <v>94</v>
      </c>
      <c r="V2872" s="4" t="s">
        <v>95</v>
      </c>
      <c r="W2872" s="4" t="s">
        <v>96</v>
      </c>
      <c r="X2872" s="4" t="s">
        <v>97</v>
      </c>
      <c r="Y2872" s="4">
        <v>344</v>
      </c>
      <c r="Z2872" s="4">
        <v>491.91999999999996</v>
      </c>
    </row>
    <row r="2873" spans="16:26" ht="18" customHeight="1" x14ac:dyDescent="0.3">
      <c r="P2873" s="4" t="s">
        <v>91</v>
      </c>
      <c r="Q2873" s="4">
        <v>2024</v>
      </c>
      <c r="R2873" s="4" t="s">
        <v>36</v>
      </c>
      <c r="S2873" s="4" t="s">
        <v>104</v>
      </c>
      <c r="T2873" s="4" t="s">
        <v>93</v>
      </c>
      <c r="U2873" s="4" t="s">
        <v>94</v>
      </c>
      <c r="V2873" s="4" t="s">
        <v>95</v>
      </c>
      <c r="W2873" s="4" t="s">
        <v>96</v>
      </c>
      <c r="X2873" s="4" t="s">
        <v>97</v>
      </c>
      <c r="Y2873" s="4">
        <v>370</v>
      </c>
      <c r="Z2873" s="4">
        <v>526.24</v>
      </c>
    </row>
    <row r="2874" spans="16:26" ht="18" customHeight="1" x14ac:dyDescent="0.3">
      <c r="P2874" s="4" t="s">
        <v>91</v>
      </c>
      <c r="Q2874" s="4">
        <v>2024</v>
      </c>
      <c r="R2874" s="4" t="s">
        <v>36</v>
      </c>
      <c r="S2874" s="4" t="s">
        <v>104</v>
      </c>
      <c r="T2874" s="4" t="s">
        <v>93</v>
      </c>
      <c r="U2874" s="4" t="s">
        <v>94</v>
      </c>
      <c r="V2874" s="4" t="s">
        <v>95</v>
      </c>
      <c r="W2874" s="4" t="s">
        <v>96</v>
      </c>
      <c r="X2874" s="4" t="s">
        <v>97</v>
      </c>
      <c r="Y2874" s="4">
        <v>346</v>
      </c>
      <c r="Z2874" s="4">
        <v>526.24</v>
      </c>
    </row>
    <row r="2875" spans="16:26" ht="18" customHeight="1" x14ac:dyDescent="0.3">
      <c r="P2875" s="4" t="s">
        <v>98</v>
      </c>
      <c r="Q2875" s="4">
        <v>2024</v>
      </c>
      <c r="R2875" s="4" t="s">
        <v>36</v>
      </c>
      <c r="S2875" s="4" t="s">
        <v>104</v>
      </c>
      <c r="T2875" s="4" t="s">
        <v>93</v>
      </c>
      <c r="U2875" s="4" t="s">
        <v>94</v>
      </c>
      <c r="V2875" s="4" t="s">
        <v>95</v>
      </c>
      <c r="W2875" s="4" t="s">
        <v>96</v>
      </c>
      <c r="X2875" s="4" t="s">
        <v>97</v>
      </c>
      <c r="Y2875" s="4">
        <v>982</v>
      </c>
      <c r="Z2875" s="4">
        <v>1404.26</v>
      </c>
    </row>
    <row r="2876" spans="16:26" ht="18" customHeight="1" x14ac:dyDescent="0.3">
      <c r="P2876" s="4" t="s">
        <v>91</v>
      </c>
      <c r="Q2876" s="4">
        <v>2024</v>
      </c>
      <c r="R2876" s="4" t="s">
        <v>36</v>
      </c>
      <c r="S2876" s="4" t="s">
        <v>104</v>
      </c>
      <c r="T2876" s="4" t="s">
        <v>93</v>
      </c>
      <c r="U2876" s="4" t="s">
        <v>94</v>
      </c>
      <c r="V2876" s="4" t="s">
        <v>95</v>
      </c>
      <c r="W2876" s="4" t="s">
        <v>96</v>
      </c>
      <c r="X2876" s="4" t="s">
        <v>97</v>
      </c>
      <c r="Y2876" s="4">
        <v>342</v>
      </c>
      <c r="Z2876" s="4">
        <v>489.06</v>
      </c>
    </row>
    <row r="2877" spans="16:26" ht="18" customHeight="1" x14ac:dyDescent="0.3">
      <c r="P2877" s="4" t="s">
        <v>91</v>
      </c>
      <c r="Q2877" s="4">
        <v>2024</v>
      </c>
      <c r="R2877" s="4" t="s">
        <v>36</v>
      </c>
      <c r="S2877" s="4" t="s">
        <v>104</v>
      </c>
      <c r="T2877" s="4" t="s">
        <v>93</v>
      </c>
      <c r="U2877" s="4" t="s">
        <v>94</v>
      </c>
      <c r="V2877" s="4" t="s">
        <v>95</v>
      </c>
      <c r="W2877" s="4" t="s">
        <v>96</v>
      </c>
      <c r="X2877" s="4" t="s">
        <v>97</v>
      </c>
      <c r="Y2877" s="4">
        <v>369</v>
      </c>
      <c r="Z2877" s="4">
        <v>527.66999999999996</v>
      </c>
    </row>
    <row r="2878" spans="16:26" ht="18" customHeight="1" x14ac:dyDescent="0.3">
      <c r="P2878" s="4" t="s">
        <v>98</v>
      </c>
      <c r="Q2878" s="4">
        <v>2024</v>
      </c>
      <c r="R2878" s="4" t="s">
        <v>36</v>
      </c>
      <c r="S2878" s="4" t="s">
        <v>104</v>
      </c>
      <c r="T2878" s="4" t="s">
        <v>93</v>
      </c>
      <c r="U2878" s="4" t="s">
        <v>94</v>
      </c>
      <c r="V2878" s="4" t="s">
        <v>95</v>
      </c>
      <c r="W2878" s="4" t="s">
        <v>96</v>
      </c>
      <c r="X2878" s="4" t="s">
        <v>97</v>
      </c>
      <c r="Y2878" s="4">
        <v>345</v>
      </c>
      <c r="Z2878" s="4">
        <v>493.35</v>
      </c>
    </row>
    <row r="2879" spans="16:26" ht="18" customHeight="1" x14ac:dyDescent="0.3">
      <c r="P2879" s="4" t="s">
        <v>91</v>
      </c>
      <c r="Q2879" s="4">
        <v>2024</v>
      </c>
      <c r="R2879" s="4" t="s">
        <v>36</v>
      </c>
      <c r="S2879" s="4" t="s">
        <v>104</v>
      </c>
      <c r="T2879" s="4" t="s">
        <v>93</v>
      </c>
      <c r="U2879" s="4" t="s">
        <v>94</v>
      </c>
      <c r="V2879" s="4" t="s">
        <v>95</v>
      </c>
      <c r="W2879" s="4" t="s">
        <v>96</v>
      </c>
      <c r="X2879" s="4" t="s">
        <v>97</v>
      </c>
      <c r="Y2879" s="4">
        <v>763</v>
      </c>
      <c r="Z2879" s="4">
        <v>1091.0899999999999</v>
      </c>
    </row>
    <row r="2880" spans="16:26" ht="18" customHeight="1" x14ac:dyDescent="0.3">
      <c r="P2880" s="4" t="s">
        <v>91</v>
      </c>
      <c r="Q2880" s="4">
        <v>2024</v>
      </c>
      <c r="R2880" s="4" t="s">
        <v>36</v>
      </c>
      <c r="S2880" s="4" t="s">
        <v>104</v>
      </c>
      <c r="T2880" s="4" t="s">
        <v>93</v>
      </c>
      <c r="U2880" s="4" t="s">
        <v>94</v>
      </c>
      <c r="V2880" s="4" t="s">
        <v>95</v>
      </c>
      <c r="W2880" s="4" t="s">
        <v>96</v>
      </c>
      <c r="X2880" s="4" t="s">
        <v>97</v>
      </c>
      <c r="Y2880" s="4">
        <v>850</v>
      </c>
      <c r="Z2880" s="4">
        <v>1215.5</v>
      </c>
    </row>
    <row r="2881" spans="16:26" ht="18" customHeight="1" x14ac:dyDescent="0.3">
      <c r="P2881" s="4" t="s">
        <v>91</v>
      </c>
      <c r="Q2881" s="4">
        <v>2024</v>
      </c>
      <c r="R2881" s="4" t="s">
        <v>36</v>
      </c>
      <c r="S2881" s="4" t="s">
        <v>104</v>
      </c>
      <c r="T2881" s="4" t="s">
        <v>93</v>
      </c>
      <c r="U2881" s="4" t="s">
        <v>94</v>
      </c>
      <c r="V2881" s="4" t="s">
        <v>95</v>
      </c>
      <c r="W2881" s="4" t="s">
        <v>96</v>
      </c>
      <c r="X2881" s="4" t="s">
        <v>97</v>
      </c>
      <c r="Y2881" s="4">
        <v>371</v>
      </c>
      <c r="Z2881" s="4">
        <v>530.53</v>
      </c>
    </row>
    <row r="2882" spans="16:26" ht="18" customHeight="1" x14ac:dyDescent="0.3">
      <c r="P2882" s="4" t="s">
        <v>91</v>
      </c>
      <c r="Q2882" s="4">
        <v>2024</v>
      </c>
      <c r="R2882" s="4" t="s">
        <v>36</v>
      </c>
      <c r="S2882" s="4" t="s">
        <v>104</v>
      </c>
      <c r="T2882" s="4" t="s">
        <v>93</v>
      </c>
      <c r="U2882" s="4" t="s">
        <v>94</v>
      </c>
      <c r="V2882" s="4" t="s">
        <v>95</v>
      </c>
      <c r="W2882" s="4" t="s">
        <v>96</v>
      </c>
      <c r="X2882" s="4" t="s">
        <v>97</v>
      </c>
      <c r="Y2882" s="4">
        <v>347</v>
      </c>
      <c r="Z2882" s="4">
        <v>496.21000000000004</v>
      </c>
    </row>
    <row r="2883" spans="16:26" ht="18" customHeight="1" x14ac:dyDescent="0.3">
      <c r="P2883" s="4" t="s">
        <v>91</v>
      </c>
      <c r="Q2883" s="4">
        <v>2024</v>
      </c>
      <c r="R2883" s="4" t="s">
        <v>12</v>
      </c>
      <c r="S2883" s="4" t="s">
        <v>104</v>
      </c>
      <c r="T2883" s="4" t="s">
        <v>93</v>
      </c>
      <c r="U2883" s="4" t="s">
        <v>94</v>
      </c>
      <c r="V2883" s="4" t="s">
        <v>95</v>
      </c>
      <c r="W2883" s="4" t="s">
        <v>96</v>
      </c>
      <c r="X2883" s="4" t="s">
        <v>97</v>
      </c>
      <c r="Y2883" s="4">
        <v>350</v>
      </c>
      <c r="Z2883" s="4">
        <v>500.5</v>
      </c>
    </row>
    <row r="2884" spans="16:26" ht="18" customHeight="1" x14ac:dyDescent="0.3">
      <c r="P2884" s="4" t="s">
        <v>100</v>
      </c>
      <c r="Q2884" s="4">
        <v>2024</v>
      </c>
      <c r="R2884" s="4" t="s">
        <v>12</v>
      </c>
      <c r="S2884" s="4" t="s">
        <v>104</v>
      </c>
      <c r="T2884" s="4" t="s">
        <v>93</v>
      </c>
      <c r="U2884" s="4" t="s">
        <v>94</v>
      </c>
      <c r="V2884" s="4" t="s">
        <v>95</v>
      </c>
      <c r="W2884" s="4" t="s">
        <v>96</v>
      </c>
      <c r="X2884" s="4" t="s">
        <v>97</v>
      </c>
      <c r="Y2884" s="4">
        <v>352</v>
      </c>
      <c r="Z2884" s="4">
        <v>526.24</v>
      </c>
    </row>
    <row r="2885" spans="16:26" ht="18" customHeight="1" x14ac:dyDescent="0.3">
      <c r="P2885" s="4" t="s">
        <v>98</v>
      </c>
      <c r="Q2885" s="4">
        <v>2024</v>
      </c>
      <c r="R2885" s="4" t="s">
        <v>12</v>
      </c>
      <c r="S2885" s="4" t="s">
        <v>104</v>
      </c>
      <c r="T2885" s="4" t="s">
        <v>93</v>
      </c>
      <c r="U2885" s="4" t="s">
        <v>94</v>
      </c>
      <c r="V2885" s="4" t="s">
        <v>95</v>
      </c>
      <c r="W2885" s="4" t="s">
        <v>96</v>
      </c>
      <c r="X2885" s="4" t="s">
        <v>97</v>
      </c>
      <c r="Y2885" s="4">
        <v>322</v>
      </c>
      <c r="Z2885" s="4">
        <v>526.24</v>
      </c>
    </row>
    <row r="2886" spans="16:26" ht="18" customHeight="1" x14ac:dyDescent="0.3">
      <c r="P2886" s="4" t="s">
        <v>98</v>
      </c>
      <c r="Q2886" s="4">
        <v>2024</v>
      </c>
      <c r="R2886" s="4" t="s">
        <v>12</v>
      </c>
      <c r="S2886" s="4" t="s">
        <v>104</v>
      </c>
      <c r="T2886" s="4" t="s">
        <v>93</v>
      </c>
      <c r="U2886" s="4" t="s">
        <v>94</v>
      </c>
      <c r="V2886" s="4" t="s">
        <v>95</v>
      </c>
      <c r="W2886" s="4" t="s">
        <v>96</v>
      </c>
      <c r="X2886" s="4" t="s">
        <v>97</v>
      </c>
      <c r="Y2886" s="4">
        <v>986</v>
      </c>
      <c r="Z2886" s="4">
        <v>1409.98</v>
      </c>
    </row>
    <row r="2887" spans="16:26" ht="18" customHeight="1" x14ac:dyDescent="0.3">
      <c r="P2887" s="4" t="s">
        <v>91</v>
      </c>
      <c r="Q2887" s="4">
        <v>2024</v>
      </c>
      <c r="R2887" s="4" t="s">
        <v>12</v>
      </c>
      <c r="S2887" s="4" t="s">
        <v>104</v>
      </c>
      <c r="T2887" s="4" t="s">
        <v>93</v>
      </c>
      <c r="U2887" s="4" t="s">
        <v>94</v>
      </c>
      <c r="V2887" s="4" t="s">
        <v>95</v>
      </c>
      <c r="W2887" s="4" t="s">
        <v>96</v>
      </c>
      <c r="X2887" s="4" t="s">
        <v>97</v>
      </c>
      <c r="Y2887" s="4">
        <v>324</v>
      </c>
      <c r="Z2887" s="4">
        <v>463.32</v>
      </c>
    </row>
    <row r="2888" spans="16:26" ht="18" customHeight="1" x14ac:dyDescent="0.3">
      <c r="P2888" s="4" t="s">
        <v>91</v>
      </c>
      <c r="Q2888" s="4">
        <v>2024</v>
      </c>
      <c r="R2888" s="4" t="s">
        <v>12</v>
      </c>
      <c r="S2888" s="4" t="s">
        <v>104</v>
      </c>
      <c r="T2888" s="4" t="s">
        <v>93</v>
      </c>
      <c r="U2888" s="4" t="s">
        <v>94</v>
      </c>
      <c r="V2888" s="4" t="s">
        <v>95</v>
      </c>
      <c r="W2888" s="4" t="s">
        <v>96</v>
      </c>
      <c r="X2888" s="4" t="s">
        <v>97</v>
      </c>
      <c r="Y2888" s="4">
        <v>351</v>
      </c>
      <c r="Z2888" s="4">
        <v>501.93</v>
      </c>
    </row>
    <row r="2889" spans="16:26" ht="18" customHeight="1" x14ac:dyDescent="0.3">
      <c r="P2889" s="4" t="s">
        <v>98</v>
      </c>
      <c r="Q2889" s="4">
        <v>2024</v>
      </c>
      <c r="R2889" s="4" t="s">
        <v>12</v>
      </c>
      <c r="S2889" s="4" t="s">
        <v>104</v>
      </c>
      <c r="T2889" s="4" t="s">
        <v>93</v>
      </c>
      <c r="U2889" s="4" t="s">
        <v>94</v>
      </c>
      <c r="V2889" s="4" t="s">
        <v>95</v>
      </c>
      <c r="W2889" s="4" t="s">
        <v>96</v>
      </c>
      <c r="X2889" s="4" t="s">
        <v>97</v>
      </c>
      <c r="Y2889" s="4">
        <v>321</v>
      </c>
      <c r="Z2889" s="4">
        <v>459.03</v>
      </c>
    </row>
    <row r="2890" spans="16:26" ht="18" customHeight="1" x14ac:dyDescent="0.3">
      <c r="P2890" s="4" t="s">
        <v>98</v>
      </c>
      <c r="Q2890" s="4">
        <v>2024</v>
      </c>
      <c r="R2890" s="4" t="s">
        <v>12</v>
      </c>
      <c r="S2890" s="4" t="s">
        <v>104</v>
      </c>
      <c r="T2890" s="4" t="s">
        <v>93</v>
      </c>
      <c r="U2890" s="4" t="s">
        <v>94</v>
      </c>
      <c r="V2890" s="4" t="s">
        <v>95</v>
      </c>
      <c r="W2890" s="4" t="s">
        <v>96</v>
      </c>
      <c r="X2890" s="4" t="s">
        <v>97</v>
      </c>
      <c r="Y2890" s="4">
        <v>767</v>
      </c>
      <c r="Z2890" s="4">
        <v>1096.81</v>
      </c>
    </row>
    <row r="2891" spans="16:26" ht="18" customHeight="1" x14ac:dyDescent="0.3">
      <c r="P2891" s="4" t="s">
        <v>100</v>
      </c>
      <c r="Q2891" s="4">
        <v>2024</v>
      </c>
      <c r="R2891" s="4" t="s">
        <v>12</v>
      </c>
      <c r="S2891" s="4" t="s">
        <v>104</v>
      </c>
      <c r="T2891" s="4" t="s">
        <v>93</v>
      </c>
      <c r="U2891" s="4" t="s">
        <v>94</v>
      </c>
      <c r="V2891" s="4" t="s">
        <v>95</v>
      </c>
      <c r="W2891" s="4" t="s">
        <v>96</v>
      </c>
      <c r="X2891" s="4" t="s">
        <v>97</v>
      </c>
      <c r="Y2891" s="4">
        <v>853</v>
      </c>
      <c r="Z2891" s="4">
        <v>1219.79</v>
      </c>
    </row>
    <row r="2892" spans="16:26" ht="18" customHeight="1" x14ac:dyDescent="0.3">
      <c r="P2892" s="4" t="s">
        <v>91</v>
      </c>
      <c r="Q2892" s="4">
        <v>2024</v>
      </c>
      <c r="R2892" s="4" t="s">
        <v>12</v>
      </c>
      <c r="S2892" s="4" t="s">
        <v>104</v>
      </c>
      <c r="T2892" s="4" t="s">
        <v>93</v>
      </c>
      <c r="U2892" s="4" t="s">
        <v>94</v>
      </c>
      <c r="V2892" s="4" t="s">
        <v>95</v>
      </c>
      <c r="W2892" s="4" t="s">
        <v>96</v>
      </c>
      <c r="X2892" s="4" t="s">
        <v>97</v>
      </c>
      <c r="Y2892" s="4">
        <v>323</v>
      </c>
      <c r="Z2892" s="4">
        <v>461.89</v>
      </c>
    </row>
    <row r="2893" spans="16:26" ht="18" customHeight="1" x14ac:dyDescent="0.3">
      <c r="P2893" s="4" t="s">
        <v>100</v>
      </c>
      <c r="Q2893" s="4">
        <v>2024</v>
      </c>
      <c r="R2893" s="4" t="s">
        <v>42</v>
      </c>
      <c r="S2893" s="4" t="s">
        <v>104</v>
      </c>
      <c r="T2893" s="4" t="s">
        <v>93</v>
      </c>
      <c r="U2893" s="4" t="s">
        <v>94</v>
      </c>
      <c r="V2893" s="4" t="s">
        <v>95</v>
      </c>
      <c r="W2893" s="4" t="s">
        <v>96</v>
      </c>
      <c r="X2893" s="4" t="s">
        <v>97</v>
      </c>
      <c r="Y2893" s="4">
        <v>158</v>
      </c>
      <c r="Z2893" s="4">
        <v>225.94</v>
      </c>
    </row>
    <row r="2894" spans="16:26" ht="18" customHeight="1" x14ac:dyDescent="0.3">
      <c r="P2894" s="4" t="s">
        <v>91</v>
      </c>
      <c r="Q2894" s="4">
        <v>2024</v>
      </c>
      <c r="R2894" s="4" t="s">
        <v>42</v>
      </c>
      <c r="S2894" s="4" t="s">
        <v>104</v>
      </c>
      <c r="T2894" s="4" t="s">
        <v>93</v>
      </c>
      <c r="U2894" s="4" t="s">
        <v>94</v>
      </c>
      <c r="V2894" s="4" t="s">
        <v>95</v>
      </c>
      <c r="W2894" s="4" t="s">
        <v>96</v>
      </c>
      <c r="X2894" s="4" t="s">
        <v>97</v>
      </c>
      <c r="Y2894" s="4">
        <v>128</v>
      </c>
      <c r="Z2894" s="4">
        <v>183.04</v>
      </c>
    </row>
    <row r="2895" spans="16:26" ht="18" customHeight="1" x14ac:dyDescent="0.3">
      <c r="P2895" s="4" t="s">
        <v>100</v>
      </c>
      <c r="Q2895" s="4">
        <v>2024</v>
      </c>
      <c r="R2895" s="4" t="s">
        <v>42</v>
      </c>
      <c r="S2895" s="4" t="s">
        <v>104</v>
      </c>
      <c r="T2895" s="4" t="s">
        <v>93</v>
      </c>
      <c r="U2895" s="4" t="s">
        <v>94</v>
      </c>
      <c r="V2895" s="4" t="s">
        <v>95</v>
      </c>
      <c r="W2895" s="4" t="s">
        <v>96</v>
      </c>
      <c r="X2895" s="4" t="s">
        <v>97</v>
      </c>
      <c r="Y2895" s="4">
        <v>160</v>
      </c>
      <c r="Z2895" s="4">
        <v>526.24</v>
      </c>
    </row>
    <row r="2896" spans="16:26" ht="18" customHeight="1" x14ac:dyDescent="0.3">
      <c r="P2896" s="4" t="s">
        <v>98</v>
      </c>
      <c r="Q2896" s="4">
        <v>2024</v>
      </c>
      <c r="R2896" s="4" t="s">
        <v>42</v>
      </c>
      <c r="S2896" s="4" t="s">
        <v>104</v>
      </c>
      <c r="T2896" s="4" t="s">
        <v>93</v>
      </c>
      <c r="U2896" s="4" t="s">
        <v>94</v>
      </c>
      <c r="V2896" s="4" t="s">
        <v>95</v>
      </c>
      <c r="W2896" s="4" t="s">
        <v>96</v>
      </c>
      <c r="X2896" s="4" t="s">
        <v>97</v>
      </c>
      <c r="Y2896" s="4">
        <v>130</v>
      </c>
      <c r="Z2896" s="4">
        <v>526.24</v>
      </c>
    </row>
    <row r="2897" spans="16:26" ht="18" customHeight="1" x14ac:dyDescent="0.3">
      <c r="P2897" s="4" t="s">
        <v>98</v>
      </c>
      <c r="Q2897" s="4">
        <v>2024</v>
      </c>
      <c r="R2897" s="4" t="s">
        <v>42</v>
      </c>
      <c r="S2897" s="4" t="s">
        <v>104</v>
      </c>
      <c r="T2897" s="4" t="s">
        <v>93</v>
      </c>
      <c r="U2897" s="4" t="s">
        <v>94</v>
      </c>
      <c r="V2897" s="4" t="s">
        <v>95</v>
      </c>
      <c r="W2897" s="4" t="s">
        <v>96</v>
      </c>
      <c r="X2897" s="4" t="s">
        <v>97</v>
      </c>
      <c r="Y2897" s="4">
        <v>977</v>
      </c>
      <c r="Z2897" s="4">
        <v>1397.1100000000001</v>
      </c>
    </row>
    <row r="2898" spans="16:26" ht="18" customHeight="1" x14ac:dyDescent="0.3">
      <c r="P2898" s="4" t="s">
        <v>91</v>
      </c>
      <c r="Q2898" s="4">
        <v>2024</v>
      </c>
      <c r="R2898" s="4" t="s">
        <v>42</v>
      </c>
      <c r="S2898" s="4" t="s">
        <v>104</v>
      </c>
      <c r="T2898" s="4" t="s">
        <v>93</v>
      </c>
      <c r="U2898" s="4" t="s">
        <v>94</v>
      </c>
      <c r="V2898" s="4" t="s">
        <v>95</v>
      </c>
      <c r="W2898" s="4" t="s">
        <v>96</v>
      </c>
      <c r="X2898" s="4" t="s">
        <v>97</v>
      </c>
      <c r="Y2898" s="4">
        <v>132</v>
      </c>
      <c r="Z2898" s="4">
        <v>188.76</v>
      </c>
    </row>
    <row r="2899" spans="16:26" ht="18" customHeight="1" x14ac:dyDescent="0.3">
      <c r="P2899" s="4" t="s">
        <v>91</v>
      </c>
      <c r="Q2899" s="4">
        <v>2024</v>
      </c>
      <c r="R2899" s="4" t="s">
        <v>42</v>
      </c>
      <c r="S2899" s="4" t="s">
        <v>104</v>
      </c>
      <c r="T2899" s="4" t="s">
        <v>93</v>
      </c>
      <c r="U2899" s="4" t="s">
        <v>94</v>
      </c>
      <c r="V2899" s="4" t="s">
        <v>95</v>
      </c>
      <c r="W2899" s="4" t="s">
        <v>96</v>
      </c>
      <c r="X2899" s="4" t="s">
        <v>97</v>
      </c>
      <c r="Y2899" s="4">
        <v>159</v>
      </c>
      <c r="Z2899" s="4">
        <v>227.37</v>
      </c>
    </row>
    <row r="2900" spans="16:26" ht="18" customHeight="1" x14ac:dyDescent="0.3">
      <c r="P2900" s="4" t="s">
        <v>98</v>
      </c>
      <c r="Q2900" s="4">
        <v>2024</v>
      </c>
      <c r="R2900" s="4" t="s">
        <v>42</v>
      </c>
      <c r="S2900" s="4" t="s">
        <v>104</v>
      </c>
      <c r="T2900" s="4" t="s">
        <v>93</v>
      </c>
      <c r="U2900" s="4" t="s">
        <v>94</v>
      </c>
      <c r="V2900" s="4" t="s">
        <v>95</v>
      </c>
      <c r="W2900" s="4" t="s">
        <v>96</v>
      </c>
      <c r="X2900" s="4" t="s">
        <v>97</v>
      </c>
      <c r="Y2900" s="4">
        <v>129</v>
      </c>
      <c r="Z2900" s="4">
        <v>184.47</v>
      </c>
    </row>
    <row r="2901" spans="16:26" ht="18" customHeight="1" x14ac:dyDescent="0.3">
      <c r="P2901" s="4" t="s">
        <v>98</v>
      </c>
      <c r="Q2901" s="4">
        <v>2024</v>
      </c>
      <c r="R2901" s="4" t="s">
        <v>42</v>
      </c>
      <c r="S2901" s="4" t="s">
        <v>104</v>
      </c>
      <c r="T2901" s="4" t="s">
        <v>93</v>
      </c>
      <c r="U2901" s="4" t="s">
        <v>94</v>
      </c>
      <c r="V2901" s="4" t="s">
        <v>95</v>
      </c>
      <c r="W2901" s="4" t="s">
        <v>96</v>
      </c>
      <c r="X2901" s="4" t="s">
        <v>97</v>
      </c>
      <c r="Y2901" s="4">
        <v>758</v>
      </c>
      <c r="Z2901" s="4">
        <v>1083.94</v>
      </c>
    </row>
    <row r="2902" spans="16:26" ht="18" customHeight="1" x14ac:dyDescent="0.3">
      <c r="P2902" s="4" t="s">
        <v>100</v>
      </c>
      <c r="Q2902" s="4">
        <v>2024</v>
      </c>
      <c r="R2902" s="4" t="s">
        <v>42</v>
      </c>
      <c r="S2902" s="4" t="s">
        <v>104</v>
      </c>
      <c r="T2902" s="4" t="s">
        <v>93</v>
      </c>
      <c r="U2902" s="4" t="s">
        <v>94</v>
      </c>
      <c r="V2902" s="4" t="s">
        <v>95</v>
      </c>
      <c r="W2902" s="4" t="s">
        <v>96</v>
      </c>
      <c r="X2902" s="4" t="s">
        <v>97</v>
      </c>
      <c r="Y2902" s="4">
        <v>844</v>
      </c>
      <c r="Z2902" s="4">
        <v>1206.92</v>
      </c>
    </row>
    <row r="2903" spans="16:26" ht="18" customHeight="1" x14ac:dyDescent="0.3">
      <c r="P2903" s="4" t="s">
        <v>91</v>
      </c>
      <c r="Q2903" s="4">
        <v>2024</v>
      </c>
      <c r="R2903" s="4" t="s">
        <v>42</v>
      </c>
      <c r="S2903" s="4" t="s">
        <v>104</v>
      </c>
      <c r="T2903" s="4" t="s">
        <v>93</v>
      </c>
      <c r="U2903" s="4" t="s">
        <v>94</v>
      </c>
      <c r="V2903" s="4" t="s">
        <v>95</v>
      </c>
      <c r="W2903" s="4" t="s">
        <v>96</v>
      </c>
      <c r="X2903" s="4" t="s">
        <v>97</v>
      </c>
      <c r="Y2903" s="4">
        <v>155</v>
      </c>
      <c r="Z2903" s="4">
        <v>221.65</v>
      </c>
    </row>
    <row r="2904" spans="16:26" ht="18" customHeight="1" x14ac:dyDescent="0.3">
      <c r="P2904" s="4" t="s">
        <v>100</v>
      </c>
      <c r="Q2904" s="4">
        <v>2024</v>
      </c>
      <c r="R2904" s="4" t="s">
        <v>42</v>
      </c>
      <c r="S2904" s="4" t="s">
        <v>104</v>
      </c>
      <c r="T2904" s="4" t="s">
        <v>93</v>
      </c>
      <c r="U2904" s="4" t="s">
        <v>94</v>
      </c>
      <c r="V2904" s="4" t="s">
        <v>95</v>
      </c>
      <c r="W2904" s="4" t="s">
        <v>96</v>
      </c>
      <c r="X2904" s="4" t="s">
        <v>97</v>
      </c>
      <c r="Y2904" s="4">
        <v>131</v>
      </c>
      <c r="Z2904" s="4">
        <v>187.32999999999998</v>
      </c>
    </row>
    <row r="2905" spans="16:26" ht="18" customHeight="1" x14ac:dyDescent="0.3">
      <c r="P2905" s="4" t="s">
        <v>91</v>
      </c>
      <c r="Q2905" s="4">
        <v>2024</v>
      </c>
      <c r="R2905" s="4" t="s">
        <v>43</v>
      </c>
      <c r="S2905" s="4" t="s">
        <v>104</v>
      </c>
      <c r="T2905" s="4" t="s">
        <v>93</v>
      </c>
      <c r="U2905" s="4" t="s">
        <v>94</v>
      </c>
      <c r="V2905" s="4" t="s">
        <v>95</v>
      </c>
      <c r="W2905" s="4" t="s">
        <v>96</v>
      </c>
      <c r="X2905" s="4" t="s">
        <v>97</v>
      </c>
      <c r="Y2905" s="4">
        <v>164</v>
      </c>
      <c r="Z2905" s="4">
        <v>234.51999999999998</v>
      </c>
    </row>
    <row r="2906" spans="16:26" ht="18" customHeight="1" x14ac:dyDescent="0.3">
      <c r="P2906" s="4" t="s">
        <v>101</v>
      </c>
      <c r="Q2906" s="4">
        <v>2024</v>
      </c>
      <c r="R2906" s="4" t="s">
        <v>43</v>
      </c>
      <c r="S2906" s="4" t="s">
        <v>104</v>
      </c>
      <c r="T2906" s="4" t="s">
        <v>93</v>
      </c>
      <c r="U2906" s="4" t="s">
        <v>94</v>
      </c>
      <c r="V2906" s="4" t="s">
        <v>95</v>
      </c>
      <c r="W2906" s="4" t="s">
        <v>96</v>
      </c>
      <c r="X2906" s="4" t="s">
        <v>97</v>
      </c>
      <c r="Y2906" s="4">
        <v>134</v>
      </c>
      <c r="Z2906" s="4">
        <v>191.62</v>
      </c>
    </row>
    <row r="2907" spans="16:26" ht="18" customHeight="1" x14ac:dyDescent="0.3">
      <c r="P2907" s="4" t="s">
        <v>98</v>
      </c>
      <c r="Q2907" s="4">
        <v>2024</v>
      </c>
      <c r="R2907" s="4" t="s">
        <v>43</v>
      </c>
      <c r="S2907" s="4" t="s">
        <v>104</v>
      </c>
      <c r="T2907" s="4" t="s">
        <v>93</v>
      </c>
      <c r="U2907" s="4" t="s">
        <v>94</v>
      </c>
      <c r="V2907" s="4" t="s">
        <v>95</v>
      </c>
      <c r="W2907" s="4" t="s">
        <v>96</v>
      </c>
      <c r="X2907" s="4" t="s">
        <v>97</v>
      </c>
      <c r="Y2907" s="4">
        <v>136</v>
      </c>
      <c r="Z2907" s="4">
        <v>526.24</v>
      </c>
    </row>
    <row r="2908" spans="16:26" ht="18" customHeight="1" x14ac:dyDescent="0.3">
      <c r="P2908" s="4" t="s">
        <v>98</v>
      </c>
      <c r="Q2908" s="4">
        <v>2024</v>
      </c>
      <c r="R2908" s="4" t="s">
        <v>43</v>
      </c>
      <c r="S2908" s="4" t="s">
        <v>104</v>
      </c>
      <c r="T2908" s="4" t="s">
        <v>93</v>
      </c>
      <c r="U2908" s="4" t="s">
        <v>94</v>
      </c>
      <c r="V2908" s="4" t="s">
        <v>95</v>
      </c>
      <c r="W2908" s="4" t="s">
        <v>96</v>
      </c>
      <c r="X2908" s="4" t="s">
        <v>97</v>
      </c>
      <c r="Y2908" s="4">
        <v>976</v>
      </c>
      <c r="Z2908" s="4">
        <v>1395.68</v>
      </c>
    </row>
    <row r="2909" spans="16:26" ht="18" customHeight="1" x14ac:dyDescent="0.3">
      <c r="P2909" s="4" t="s">
        <v>98</v>
      </c>
      <c r="Q2909" s="4">
        <v>2024</v>
      </c>
      <c r="R2909" s="4" t="s">
        <v>43</v>
      </c>
      <c r="S2909" s="4" t="s">
        <v>104</v>
      </c>
      <c r="T2909" s="4" t="s">
        <v>93</v>
      </c>
      <c r="U2909" s="4" t="s">
        <v>94</v>
      </c>
      <c r="V2909" s="4" t="s">
        <v>95</v>
      </c>
      <c r="W2909" s="4" t="s">
        <v>96</v>
      </c>
      <c r="X2909" s="4" t="s">
        <v>97</v>
      </c>
      <c r="Y2909" s="4">
        <v>138</v>
      </c>
      <c r="Z2909" s="4">
        <v>197.34</v>
      </c>
    </row>
    <row r="2910" spans="16:26" ht="18" customHeight="1" x14ac:dyDescent="0.3">
      <c r="P2910" s="4" t="s">
        <v>98</v>
      </c>
      <c r="Q2910" s="4">
        <v>2024</v>
      </c>
      <c r="R2910" s="4" t="s">
        <v>43</v>
      </c>
      <c r="S2910" s="4" t="s">
        <v>104</v>
      </c>
      <c r="T2910" s="4" t="s">
        <v>93</v>
      </c>
      <c r="U2910" s="4" t="s">
        <v>94</v>
      </c>
      <c r="V2910" s="4" t="s">
        <v>95</v>
      </c>
      <c r="W2910" s="4" t="s">
        <v>96</v>
      </c>
      <c r="X2910" s="4" t="s">
        <v>97</v>
      </c>
      <c r="Y2910" s="4">
        <v>165</v>
      </c>
      <c r="Z2910" s="4">
        <v>235.95</v>
      </c>
    </row>
    <row r="2911" spans="16:26" ht="18" customHeight="1" x14ac:dyDescent="0.3">
      <c r="P2911" s="4" t="s">
        <v>98</v>
      </c>
      <c r="Q2911" s="4">
        <v>2024</v>
      </c>
      <c r="R2911" s="4" t="s">
        <v>43</v>
      </c>
      <c r="S2911" s="4" t="s">
        <v>104</v>
      </c>
      <c r="T2911" s="4" t="s">
        <v>93</v>
      </c>
      <c r="U2911" s="4" t="s">
        <v>94</v>
      </c>
      <c r="V2911" s="4" t="s">
        <v>95</v>
      </c>
      <c r="W2911" s="4" t="s">
        <v>96</v>
      </c>
      <c r="X2911" s="4" t="s">
        <v>97</v>
      </c>
      <c r="Y2911" s="4">
        <v>135</v>
      </c>
      <c r="Z2911" s="4">
        <v>193.05</v>
      </c>
    </row>
    <row r="2912" spans="16:26" ht="18" customHeight="1" x14ac:dyDescent="0.3">
      <c r="P2912" s="4" t="s">
        <v>98</v>
      </c>
      <c r="Q2912" s="4">
        <v>2024</v>
      </c>
      <c r="R2912" s="4" t="s">
        <v>43</v>
      </c>
      <c r="S2912" s="4" t="s">
        <v>104</v>
      </c>
      <c r="T2912" s="4" t="s">
        <v>93</v>
      </c>
      <c r="U2912" s="4" t="s">
        <v>94</v>
      </c>
      <c r="V2912" s="4" t="s">
        <v>95</v>
      </c>
      <c r="W2912" s="4" t="s">
        <v>96</v>
      </c>
      <c r="X2912" s="4" t="s">
        <v>97</v>
      </c>
      <c r="Y2912" s="4">
        <v>757</v>
      </c>
      <c r="Z2912" s="4">
        <v>1082.51</v>
      </c>
    </row>
    <row r="2913" spans="16:26" ht="18" customHeight="1" x14ac:dyDescent="0.3">
      <c r="P2913" s="4" t="s">
        <v>101</v>
      </c>
      <c r="Q2913" s="4">
        <v>2024</v>
      </c>
      <c r="R2913" s="4" t="s">
        <v>43</v>
      </c>
      <c r="S2913" s="4" t="s">
        <v>104</v>
      </c>
      <c r="T2913" s="4" t="s">
        <v>93</v>
      </c>
      <c r="U2913" s="4" t="s">
        <v>94</v>
      </c>
      <c r="V2913" s="4" t="s">
        <v>95</v>
      </c>
      <c r="W2913" s="4" t="s">
        <v>96</v>
      </c>
      <c r="X2913" s="4" t="s">
        <v>97</v>
      </c>
      <c r="Y2913" s="4">
        <v>161</v>
      </c>
      <c r="Z2913" s="4">
        <v>230.23000000000002</v>
      </c>
    </row>
    <row r="2914" spans="16:26" ht="18" customHeight="1" x14ac:dyDescent="0.3">
      <c r="P2914" s="4" t="s">
        <v>91</v>
      </c>
      <c r="Q2914" s="4">
        <v>2024</v>
      </c>
      <c r="R2914" s="4" t="s">
        <v>43</v>
      </c>
      <c r="S2914" s="4" t="s">
        <v>104</v>
      </c>
      <c r="T2914" s="4" t="s">
        <v>93</v>
      </c>
      <c r="U2914" s="4" t="s">
        <v>94</v>
      </c>
      <c r="V2914" s="4" t="s">
        <v>95</v>
      </c>
      <c r="W2914" s="4" t="s">
        <v>96</v>
      </c>
      <c r="X2914" s="4" t="s">
        <v>97</v>
      </c>
      <c r="Y2914" s="4">
        <v>137</v>
      </c>
      <c r="Z2914" s="4">
        <v>195.91</v>
      </c>
    </row>
    <row r="2915" spans="16:26" ht="18" customHeight="1" x14ac:dyDescent="0.3">
      <c r="P2915" s="4" t="s">
        <v>98</v>
      </c>
      <c r="Q2915" s="4">
        <v>2024</v>
      </c>
      <c r="R2915" s="4" t="s">
        <v>37</v>
      </c>
      <c r="S2915" s="4" t="s">
        <v>104</v>
      </c>
      <c r="T2915" s="4" t="s">
        <v>93</v>
      </c>
      <c r="U2915" s="4" t="s">
        <v>94</v>
      </c>
      <c r="V2915" s="4" t="s">
        <v>95</v>
      </c>
      <c r="W2915" s="4" t="s">
        <v>96</v>
      </c>
      <c r="X2915" s="4" t="s">
        <v>97</v>
      </c>
      <c r="Y2915" s="4">
        <v>350</v>
      </c>
      <c r="Z2915" s="4">
        <v>500.5</v>
      </c>
    </row>
    <row r="2916" spans="16:26" ht="18" customHeight="1" x14ac:dyDescent="0.3">
      <c r="P2916" s="4" t="s">
        <v>91</v>
      </c>
      <c r="Q2916" s="4">
        <v>2024</v>
      </c>
      <c r="R2916" s="4" t="s">
        <v>37</v>
      </c>
      <c r="S2916" s="4" t="s">
        <v>104</v>
      </c>
      <c r="T2916" s="4" t="s">
        <v>93</v>
      </c>
      <c r="U2916" s="4" t="s">
        <v>94</v>
      </c>
      <c r="V2916" s="4" t="s">
        <v>95</v>
      </c>
      <c r="W2916" s="4" t="s">
        <v>96</v>
      </c>
      <c r="X2916" s="4" t="s">
        <v>97</v>
      </c>
      <c r="Y2916" s="4">
        <v>130</v>
      </c>
      <c r="Z2916" s="4">
        <v>526.24</v>
      </c>
    </row>
    <row r="2917" spans="16:26" ht="18" customHeight="1" x14ac:dyDescent="0.3">
      <c r="P2917" s="4" t="s">
        <v>98</v>
      </c>
      <c r="Q2917" s="4">
        <v>2024</v>
      </c>
      <c r="R2917" s="4" t="s">
        <v>37</v>
      </c>
      <c r="S2917" s="4" t="s">
        <v>104</v>
      </c>
      <c r="T2917" s="4" t="s">
        <v>93</v>
      </c>
      <c r="U2917" s="4" t="s">
        <v>94</v>
      </c>
      <c r="V2917" s="4" t="s">
        <v>95</v>
      </c>
      <c r="W2917" s="4" t="s">
        <v>96</v>
      </c>
      <c r="X2917" s="4" t="s">
        <v>97</v>
      </c>
      <c r="Y2917" s="4">
        <v>352</v>
      </c>
      <c r="Z2917" s="4">
        <v>526.24</v>
      </c>
    </row>
    <row r="2918" spans="16:26" ht="18" customHeight="1" x14ac:dyDescent="0.3">
      <c r="P2918" s="4" t="s">
        <v>100</v>
      </c>
      <c r="Q2918" s="4">
        <v>2024</v>
      </c>
      <c r="R2918" s="4" t="s">
        <v>37</v>
      </c>
      <c r="S2918" s="4" t="s">
        <v>104</v>
      </c>
      <c r="T2918" s="4" t="s">
        <v>93</v>
      </c>
      <c r="U2918" s="4" t="s">
        <v>94</v>
      </c>
      <c r="V2918" s="4" t="s">
        <v>95</v>
      </c>
      <c r="W2918" s="4" t="s">
        <v>96</v>
      </c>
      <c r="X2918" s="4" t="s">
        <v>97</v>
      </c>
      <c r="Y2918" s="4">
        <v>981</v>
      </c>
      <c r="Z2918" s="4">
        <v>1402.83</v>
      </c>
    </row>
    <row r="2919" spans="16:26" ht="18" customHeight="1" x14ac:dyDescent="0.3">
      <c r="P2919" s="4" t="s">
        <v>98</v>
      </c>
      <c r="Q2919" s="4">
        <v>2024</v>
      </c>
      <c r="R2919" s="4" t="s">
        <v>37</v>
      </c>
      <c r="S2919" s="4" t="s">
        <v>104</v>
      </c>
      <c r="T2919" s="4" t="s">
        <v>93</v>
      </c>
      <c r="U2919" s="4" t="s">
        <v>94</v>
      </c>
      <c r="V2919" s="4" t="s">
        <v>95</v>
      </c>
      <c r="W2919" s="4" t="s">
        <v>96</v>
      </c>
      <c r="X2919" s="4" t="s">
        <v>97</v>
      </c>
      <c r="Y2919" s="4">
        <v>348</v>
      </c>
      <c r="Z2919" s="4">
        <v>497.64</v>
      </c>
    </row>
    <row r="2920" spans="16:26" ht="18" customHeight="1" x14ac:dyDescent="0.3">
      <c r="P2920" s="4" t="s">
        <v>98</v>
      </c>
      <c r="Q2920" s="4">
        <v>2024</v>
      </c>
      <c r="R2920" s="4" t="s">
        <v>37</v>
      </c>
      <c r="S2920" s="4" t="s">
        <v>104</v>
      </c>
      <c r="T2920" s="4" t="s">
        <v>93</v>
      </c>
      <c r="U2920" s="4" t="s">
        <v>94</v>
      </c>
      <c r="V2920" s="4" t="s">
        <v>95</v>
      </c>
      <c r="W2920" s="4" t="s">
        <v>96</v>
      </c>
      <c r="X2920" s="4" t="s">
        <v>97</v>
      </c>
      <c r="Y2920" s="4">
        <v>129</v>
      </c>
      <c r="Z2920" s="4">
        <v>184.47</v>
      </c>
    </row>
    <row r="2921" spans="16:26" ht="18" customHeight="1" x14ac:dyDescent="0.3">
      <c r="P2921" s="4" t="s">
        <v>100</v>
      </c>
      <c r="Q2921" s="4">
        <v>2024</v>
      </c>
      <c r="R2921" s="4" t="s">
        <v>37</v>
      </c>
      <c r="S2921" s="4" t="s">
        <v>104</v>
      </c>
      <c r="T2921" s="4" t="s">
        <v>93</v>
      </c>
      <c r="U2921" s="4" t="s">
        <v>94</v>
      </c>
      <c r="V2921" s="4" t="s">
        <v>95</v>
      </c>
      <c r="W2921" s="4" t="s">
        <v>96</v>
      </c>
      <c r="X2921" s="4" t="s">
        <v>97</v>
      </c>
      <c r="Y2921" s="4">
        <v>351</v>
      </c>
      <c r="Z2921" s="4">
        <v>501.93</v>
      </c>
    </row>
    <row r="2922" spans="16:26" ht="18" customHeight="1" x14ac:dyDescent="0.3">
      <c r="P2922" s="4" t="s">
        <v>98</v>
      </c>
      <c r="Q2922" s="4">
        <v>2024</v>
      </c>
      <c r="R2922" s="4" t="s">
        <v>37</v>
      </c>
      <c r="S2922" s="4" t="s">
        <v>104</v>
      </c>
      <c r="T2922" s="4" t="s">
        <v>93</v>
      </c>
      <c r="U2922" s="4" t="s">
        <v>94</v>
      </c>
      <c r="V2922" s="4" t="s">
        <v>95</v>
      </c>
      <c r="W2922" s="4" t="s">
        <v>96</v>
      </c>
      <c r="X2922" s="4" t="s">
        <v>97</v>
      </c>
      <c r="Y2922" s="4">
        <v>762</v>
      </c>
      <c r="Z2922" s="4">
        <v>1089.6599999999999</v>
      </c>
    </row>
    <row r="2923" spans="16:26" ht="18" customHeight="1" x14ac:dyDescent="0.3">
      <c r="P2923" s="4" t="s">
        <v>91</v>
      </c>
      <c r="Q2923" s="4">
        <v>2024</v>
      </c>
      <c r="R2923" s="4" t="s">
        <v>37</v>
      </c>
      <c r="S2923" s="4" t="s">
        <v>104</v>
      </c>
      <c r="T2923" s="4" t="s">
        <v>93</v>
      </c>
      <c r="U2923" s="4" t="s">
        <v>94</v>
      </c>
      <c r="V2923" s="4" t="s">
        <v>95</v>
      </c>
      <c r="W2923" s="4" t="s">
        <v>96</v>
      </c>
      <c r="X2923" s="4" t="s">
        <v>97</v>
      </c>
      <c r="Y2923" s="4">
        <v>849</v>
      </c>
      <c r="Z2923" s="4">
        <v>1214.07</v>
      </c>
    </row>
    <row r="2924" spans="16:26" ht="18" customHeight="1" x14ac:dyDescent="0.3">
      <c r="P2924" s="4" t="s">
        <v>98</v>
      </c>
      <c r="Q2924" s="4">
        <v>2024</v>
      </c>
      <c r="R2924" s="4" t="s">
        <v>37</v>
      </c>
      <c r="S2924" s="4" t="s">
        <v>104</v>
      </c>
      <c r="T2924" s="4" t="s">
        <v>93</v>
      </c>
      <c r="U2924" s="4" t="s">
        <v>94</v>
      </c>
      <c r="V2924" s="4" t="s">
        <v>95</v>
      </c>
      <c r="W2924" s="4" t="s">
        <v>96</v>
      </c>
      <c r="X2924" s="4" t="s">
        <v>97</v>
      </c>
      <c r="Y2924" s="4">
        <v>131</v>
      </c>
      <c r="Z2924" s="4">
        <v>187.32999999999998</v>
      </c>
    </row>
    <row r="2925" spans="16:26" ht="18" customHeight="1" x14ac:dyDescent="0.3">
      <c r="P2925" s="4" t="s">
        <v>100</v>
      </c>
      <c r="Q2925" s="4">
        <v>2024</v>
      </c>
      <c r="R2925" s="4" t="s">
        <v>38</v>
      </c>
      <c r="S2925" s="4" t="s">
        <v>104</v>
      </c>
      <c r="T2925" s="4" t="s">
        <v>93</v>
      </c>
      <c r="U2925" s="4" t="s">
        <v>94</v>
      </c>
      <c r="V2925" s="4" t="s">
        <v>95</v>
      </c>
      <c r="W2925" s="4" t="s">
        <v>96</v>
      </c>
      <c r="X2925" s="4" t="s">
        <v>97</v>
      </c>
      <c r="Y2925" s="4">
        <v>134</v>
      </c>
      <c r="Z2925" s="4">
        <v>191.62</v>
      </c>
    </row>
    <row r="2926" spans="16:26" ht="18" customHeight="1" x14ac:dyDescent="0.3">
      <c r="P2926" s="4" t="s">
        <v>100</v>
      </c>
      <c r="Q2926" s="4">
        <v>2024</v>
      </c>
      <c r="R2926" s="4" t="s">
        <v>38</v>
      </c>
      <c r="S2926" s="4" t="s">
        <v>104</v>
      </c>
      <c r="T2926" s="4" t="s">
        <v>93</v>
      </c>
      <c r="U2926" s="4" t="s">
        <v>94</v>
      </c>
      <c r="V2926" s="4" t="s">
        <v>95</v>
      </c>
      <c r="W2926" s="4" t="s">
        <v>96</v>
      </c>
      <c r="X2926" s="4" t="s">
        <v>97</v>
      </c>
      <c r="Y2926" s="4">
        <v>356</v>
      </c>
      <c r="Z2926" s="4">
        <v>509.08</v>
      </c>
    </row>
    <row r="2927" spans="16:26" ht="18" customHeight="1" x14ac:dyDescent="0.3">
      <c r="P2927" s="4" t="s">
        <v>100</v>
      </c>
      <c r="Q2927" s="4">
        <v>2024</v>
      </c>
      <c r="R2927" s="4" t="s">
        <v>38</v>
      </c>
      <c r="S2927" s="4" t="s">
        <v>104</v>
      </c>
      <c r="T2927" s="4" t="s">
        <v>93</v>
      </c>
      <c r="U2927" s="4" t="s">
        <v>94</v>
      </c>
      <c r="V2927" s="4" t="s">
        <v>95</v>
      </c>
      <c r="W2927" s="4" t="s">
        <v>96</v>
      </c>
      <c r="X2927" s="4" t="s">
        <v>97</v>
      </c>
      <c r="Y2927" s="4">
        <v>136</v>
      </c>
      <c r="Z2927" s="4">
        <v>526.24</v>
      </c>
    </row>
    <row r="2928" spans="16:26" ht="18" customHeight="1" x14ac:dyDescent="0.3">
      <c r="P2928" s="4" t="s">
        <v>100</v>
      </c>
      <c r="Q2928" s="4">
        <v>2024</v>
      </c>
      <c r="R2928" s="4" t="s">
        <v>38</v>
      </c>
      <c r="S2928" s="4" t="s">
        <v>104</v>
      </c>
      <c r="T2928" s="4" t="s">
        <v>93</v>
      </c>
      <c r="U2928" s="4" t="s">
        <v>94</v>
      </c>
      <c r="V2928" s="4" t="s">
        <v>95</v>
      </c>
      <c r="W2928" s="4" t="s">
        <v>96</v>
      </c>
      <c r="X2928" s="4" t="s">
        <v>97</v>
      </c>
      <c r="Y2928" s="4">
        <v>980</v>
      </c>
      <c r="Z2928" s="4">
        <v>1401.4</v>
      </c>
    </row>
    <row r="2929" spans="16:26" ht="18" customHeight="1" x14ac:dyDescent="0.3">
      <c r="P2929" s="4" t="s">
        <v>98</v>
      </c>
      <c r="Q2929" s="4">
        <v>2024</v>
      </c>
      <c r="R2929" s="4" t="s">
        <v>38</v>
      </c>
      <c r="S2929" s="4" t="s">
        <v>104</v>
      </c>
      <c r="T2929" s="4" t="s">
        <v>93</v>
      </c>
      <c r="U2929" s="4" t="s">
        <v>94</v>
      </c>
      <c r="V2929" s="4" t="s">
        <v>95</v>
      </c>
      <c r="W2929" s="4" t="s">
        <v>96</v>
      </c>
      <c r="X2929" s="4" t="s">
        <v>97</v>
      </c>
      <c r="Y2929" s="4">
        <v>354</v>
      </c>
      <c r="Z2929" s="4">
        <v>506.22</v>
      </c>
    </row>
    <row r="2930" spans="16:26" ht="18" customHeight="1" x14ac:dyDescent="0.3">
      <c r="P2930" s="4" t="s">
        <v>98</v>
      </c>
      <c r="Q2930" s="4">
        <v>2024</v>
      </c>
      <c r="R2930" s="4" t="s">
        <v>38</v>
      </c>
      <c r="S2930" s="4" t="s">
        <v>104</v>
      </c>
      <c r="T2930" s="4" t="s">
        <v>93</v>
      </c>
      <c r="U2930" s="4" t="s">
        <v>94</v>
      </c>
      <c r="V2930" s="4" t="s">
        <v>95</v>
      </c>
      <c r="W2930" s="4" t="s">
        <v>96</v>
      </c>
      <c r="X2930" s="4" t="s">
        <v>97</v>
      </c>
      <c r="Y2930" s="4">
        <v>135</v>
      </c>
      <c r="Z2930" s="4">
        <v>193.05</v>
      </c>
    </row>
    <row r="2931" spans="16:26" ht="18" customHeight="1" x14ac:dyDescent="0.3">
      <c r="P2931" s="4" t="s">
        <v>100</v>
      </c>
      <c r="Q2931" s="4">
        <v>2024</v>
      </c>
      <c r="R2931" s="4" t="s">
        <v>38</v>
      </c>
      <c r="S2931" s="4" t="s">
        <v>104</v>
      </c>
      <c r="T2931" s="4" t="s">
        <v>93</v>
      </c>
      <c r="U2931" s="4" t="s">
        <v>94</v>
      </c>
      <c r="V2931" s="4" t="s">
        <v>95</v>
      </c>
      <c r="W2931" s="4" t="s">
        <v>96</v>
      </c>
      <c r="X2931" s="4" t="s">
        <v>97</v>
      </c>
      <c r="Y2931" s="4">
        <v>357</v>
      </c>
      <c r="Z2931" s="4">
        <v>510.51</v>
      </c>
    </row>
    <row r="2932" spans="16:26" ht="18" customHeight="1" x14ac:dyDescent="0.3">
      <c r="P2932" s="4" t="s">
        <v>100</v>
      </c>
      <c r="Q2932" s="4">
        <v>2024</v>
      </c>
      <c r="R2932" s="4" t="s">
        <v>38</v>
      </c>
      <c r="S2932" s="4" t="s">
        <v>104</v>
      </c>
      <c r="T2932" s="4" t="s">
        <v>93</v>
      </c>
      <c r="U2932" s="4" t="s">
        <v>94</v>
      </c>
      <c r="V2932" s="4" t="s">
        <v>95</v>
      </c>
      <c r="W2932" s="4" t="s">
        <v>96</v>
      </c>
      <c r="X2932" s="4" t="s">
        <v>97</v>
      </c>
      <c r="Y2932" s="4">
        <v>848</v>
      </c>
      <c r="Z2932" s="4">
        <v>1212.6399999999999</v>
      </c>
    </row>
    <row r="2933" spans="16:26" ht="18" customHeight="1" x14ac:dyDescent="0.3">
      <c r="P2933" s="4" t="s">
        <v>100</v>
      </c>
      <c r="Q2933" s="4">
        <v>2024</v>
      </c>
      <c r="R2933" s="4" t="s">
        <v>38</v>
      </c>
      <c r="S2933" s="4" t="s">
        <v>104</v>
      </c>
      <c r="T2933" s="4" t="s">
        <v>93</v>
      </c>
      <c r="U2933" s="4" t="s">
        <v>94</v>
      </c>
      <c r="V2933" s="4" t="s">
        <v>95</v>
      </c>
      <c r="W2933" s="4" t="s">
        <v>96</v>
      </c>
      <c r="X2933" s="4" t="s">
        <v>97</v>
      </c>
      <c r="Y2933" s="4">
        <v>137</v>
      </c>
      <c r="Z2933" s="4">
        <v>195.91</v>
      </c>
    </row>
    <row r="2934" spans="16:26" ht="18" customHeight="1" x14ac:dyDescent="0.3">
      <c r="P2934" s="4" t="s">
        <v>100</v>
      </c>
      <c r="Q2934" s="4">
        <v>2024</v>
      </c>
      <c r="R2934" s="4" t="s">
        <v>38</v>
      </c>
      <c r="S2934" s="4" t="s">
        <v>104</v>
      </c>
      <c r="T2934" s="4" t="s">
        <v>93</v>
      </c>
      <c r="U2934" s="4" t="s">
        <v>94</v>
      </c>
      <c r="V2934" s="4" t="s">
        <v>95</v>
      </c>
      <c r="W2934" s="4" t="s">
        <v>96</v>
      </c>
      <c r="X2934" s="4" t="s">
        <v>97</v>
      </c>
      <c r="Y2934" s="4">
        <v>353</v>
      </c>
      <c r="Z2934" s="4">
        <v>504.78999999999996</v>
      </c>
    </row>
    <row r="2935" spans="16:26" ht="18" customHeight="1" x14ac:dyDescent="0.3">
      <c r="P2935" s="4" t="s">
        <v>98</v>
      </c>
      <c r="Q2935" s="4">
        <v>2024</v>
      </c>
      <c r="R2935" s="4" t="s">
        <v>41</v>
      </c>
      <c r="S2935" s="4" t="s">
        <v>104</v>
      </c>
      <c r="T2935" s="4" t="s">
        <v>93</v>
      </c>
      <c r="U2935" s="4" t="s">
        <v>94</v>
      </c>
      <c r="V2935" s="4" t="s">
        <v>95</v>
      </c>
      <c r="W2935" s="4" t="s">
        <v>96</v>
      </c>
      <c r="X2935" s="4" t="s">
        <v>97</v>
      </c>
      <c r="Y2935" s="4">
        <v>152</v>
      </c>
      <c r="Z2935" s="4">
        <v>217.36</v>
      </c>
    </row>
    <row r="2936" spans="16:26" ht="18" customHeight="1" x14ac:dyDescent="0.3">
      <c r="P2936" s="4" t="s">
        <v>98</v>
      </c>
      <c r="Q2936" s="4">
        <v>2024</v>
      </c>
      <c r="R2936" s="4" t="s">
        <v>41</v>
      </c>
      <c r="S2936" s="4" t="s">
        <v>104</v>
      </c>
      <c r="T2936" s="4" t="s">
        <v>93</v>
      </c>
      <c r="U2936" s="4" t="s">
        <v>94</v>
      </c>
      <c r="V2936" s="4" t="s">
        <v>95</v>
      </c>
      <c r="W2936" s="4" t="s">
        <v>96</v>
      </c>
      <c r="X2936" s="4" t="s">
        <v>97</v>
      </c>
      <c r="Y2936" s="4">
        <v>154</v>
      </c>
      <c r="Z2936" s="4">
        <v>526.24</v>
      </c>
    </row>
    <row r="2937" spans="16:26" ht="18" customHeight="1" x14ac:dyDescent="0.3">
      <c r="P2937" s="4" t="s">
        <v>98</v>
      </c>
      <c r="Q2937" s="4">
        <v>2024</v>
      </c>
      <c r="R2937" s="4" t="s">
        <v>41</v>
      </c>
      <c r="S2937" s="4" t="s">
        <v>104</v>
      </c>
      <c r="T2937" s="4" t="s">
        <v>93</v>
      </c>
      <c r="U2937" s="4" t="s">
        <v>94</v>
      </c>
      <c r="V2937" s="4" t="s">
        <v>95</v>
      </c>
      <c r="W2937" s="4" t="s">
        <v>96</v>
      </c>
      <c r="X2937" s="4" t="s">
        <v>97</v>
      </c>
      <c r="Y2937" s="4">
        <v>370</v>
      </c>
      <c r="Z2937" s="4">
        <v>526.24</v>
      </c>
    </row>
    <row r="2938" spans="16:26" ht="18" customHeight="1" x14ac:dyDescent="0.3">
      <c r="P2938" s="4" t="s">
        <v>98</v>
      </c>
      <c r="Q2938" s="4">
        <v>2024</v>
      </c>
      <c r="R2938" s="4" t="s">
        <v>41</v>
      </c>
      <c r="S2938" s="4" t="s">
        <v>104</v>
      </c>
      <c r="T2938" s="4" t="s">
        <v>93</v>
      </c>
      <c r="U2938" s="4" t="s">
        <v>94</v>
      </c>
      <c r="V2938" s="4" t="s">
        <v>95</v>
      </c>
      <c r="W2938" s="4" t="s">
        <v>96</v>
      </c>
      <c r="X2938" s="4" t="s">
        <v>97</v>
      </c>
      <c r="Y2938" s="4">
        <v>978</v>
      </c>
      <c r="Z2938" s="4">
        <v>1398.54</v>
      </c>
    </row>
    <row r="2939" spans="16:26" ht="18" customHeight="1" x14ac:dyDescent="0.3">
      <c r="P2939" s="4" t="s">
        <v>91</v>
      </c>
      <c r="Q2939" s="4">
        <v>2024</v>
      </c>
      <c r="R2939" s="4" t="s">
        <v>41</v>
      </c>
      <c r="S2939" s="4" t="s">
        <v>104</v>
      </c>
      <c r="T2939" s="4" t="s">
        <v>93</v>
      </c>
      <c r="U2939" s="4" t="s">
        <v>94</v>
      </c>
      <c r="V2939" s="4" t="s">
        <v>95</v>
      </c>
      <c r="W2939" s="4" t="s">
        <v>96</v>
      </c>
      <c r="X2939" s="4" t="s">
        <v>97</v>
      </c>
      <c r="Y2939" s="4">
        <v>372</v>
      </c>
      <c r="Z2939" s="4">
        <v>531.96</v>
      </c>
    </row>
    <row r="2940" spans="16:26" ht="18" customHeight="1" x14ac:dyDescent="0.3">
      <c r="P2940" s="4" t="s">
        <v>91</v>
      </c>
      <c r="Q2940" s="4">
        <v>2024</v>
      </c>
      <c r="R2940" s="4" t="s">
        <v>41</v>
      </c>
      <c r="S2940" s="4" t="s">
        <v>104</v>
      </c>
      <c r="T2940" s="4" t="s">
        <v>93</v>
      </c>
      <c r="U2940" s="4" t="s">
        <v>94</v>
      </c>
      <c r="V2940" s="4" t="s">
        <v>95</v>
      </c>
      <c r="W2940" s="4" t="s">
        <v>96</v>
      </c>
      <c r="X2940" s="4" t="s">
        <v>97</v>
      </c>
      <c r="Y2940" s="4">
        <v>153</v>
      </c>
      <c r="Z2940" s="4">
        <v>218.79</v>
      </c>
    </row>
    <row r="2941" spans="16:26" ht="18" customHeight="1" x14ac:dyDescent="0.3">
      <c r="P2941" s="4" t="s">
        <v>98</v>
      </c>
      <c r="Q2941" s="4">
        <v>2024</v>
      </c>
      <c r="R2941" s="4" t="s">
        <v>41</v>
      </c>
      <c r="S2941" s="4" t="s">
        <v>104</v>
      </c>
      <c r="T2941" s="4" t="s">
        <v>93</v>
      </c>
      <c r="U2941" s="4" t="s">
        <v>94</v>
      </c>
      <c r="V2941" s="4" t="s">
        <v>95</v>
      </c>
      <c r="W2941" s="4" t="s">
        <v>96</v>
      </c>
      <c r="X2941" s="4" t="s">
        <v>97</v>
      </c>
      <c r="Y2941" s="4">
        <v>369</v>
      </c>
      <c r="Z2941" s="4">
        <v>527.66999999999996</v>
      </c>
    </row>
    <row r="2942" spans="16:26" ht="18" customHeight="1" x14ac:dyDescent="0.3">
      <c r="P2942" s="4" t="s">
        <v>98</v>
      </c>
      <c r="Q2942" s="4">
        <v>2024</v>
      </c>
      <c r="R2942" s="4" t="s">
        <v>41</v>
      </c>
      <c r="S2942" s="4" t="s">
        <v>104</v>
      </c>
      <c r="T2942" s="4" t="s">
        <v>93</v>
      </c>
      <c r="U2942" s="4" t="s">
        <v>94</v>
      </c>
      <c r="V2942" s="4" t="s">
        <v>95</v>
      </c>
      <c r="W2942" s="4" t="s">
        <v>96</v>
      </c>
      <c r="X2942" s="4" t="s">
        <v>97</v>
      </c>
      <c r="Y2942" s="4">
        <v>759</v>
      </c>
      <c r="Z2942" s="4">
        <v>1085.3699999999999</v>
      </c>
    </row>
    <row r="2943" spans="16:26" ht="18" customHeight="1" x14ac:dyDescent="0.3">
      <c r="P2943" s="4" t="s">
        <v>98</v>
      </c>
      <c r="Q2943" s="4">
        <v>2024</v>
      </c>
      <c r="R2943" s="4" t="s">
        <v>41</v>
      </c>
      <c r="S2943" s="4" t="s">
        <v>104</v>
      </c>
      <c r="T2943" s="4" t="s">
        <v>93</v>
      </c>
      <c r="U2943" s="4" t="s">
        <v>94</v>
      </c>
      <c r="V2943" s="4" t="s">
        <v>95</v>
      </c>
      <c r="W2943" s="4" t="s">
        <v>96</v>
      </c>
      <c r="X2943" s="4" t="s">
        <v>97</v>
      </c>
      <c r="Y2943" s="4">
        <v>845</v>
      </c>
      <c r="Z2943" s="4">
        <v>1208.3499999999999</v>
      </c>
    </row>
    <row r="2944" spans="16:26" ht="18" customHeight="1" x14ac:dyDescent="0.3">
      <c r="P2944" s="4" t="s">
        <v>98</v>
      </c>
      <c r="Q2944" s="4">
        <v>2024</v>
      </c>
      <c r="R2944" s="4" t="s">
        <v>41</v>
      </c>
      <c r="S2944" s="4" t="s">
        <v>104</v>
      </c>
      <c r="T2944" s="4" t="s">
        <v>93</v>
      </c>
      <c r="U2944" s="4" t="s">
        <v>94</v>
      </c>
      <c r="V2944" s="4" t="s">
        <v>95</v>
      </c>
      <c r="W2944" s="4" t="s">
        <v>96</v>
      </c>
      <c r="X2944" s="4" t="s">
        <v>97</v>
      </c>
      <c r="Y2944" s="4">
        <v>371</v>
      </c>
      <c r="Z2944" s="4">
        <v>530.53</v>
      </c>
    </row>
    <row r="2945" spans="16:26" ht="18" customHeight="1" x14ac:dyDescent="0.3">
      <c r="P2945" s="4" t="s">
        <v>100</v>
      </c>
      <c r="Q2945" s="4">
        <v>2024</v>
      </c>
      <c r="R2945" s="4" t="s">
        <v>39</v>
      </c>
      <c r="S2945" s="4" t="s">
        <v>104</v>
      </c>
      <c r="T2945" s="4" t="s">
        <v>93</v>
      </c>
      <c r="U2945" s="4" t="s">
        <v>94</v>
      </c>
      <c r="V2945" s="4" t="s">
        <v>95</v>
      </c>
      <c r="W2945" s="4" t="s">
        <v>96</v>
      </c>
      <c r="X2945" s="4" t="s">
        <v>97</v>
      </c>
      <c r="Y2945" s="4">
        <v>140</v>
      </c>
      <c r="Z2945" s="4">
        <v>200.2</v>
      </c>
    </row>
    <row r="2946" spans="16:26" ht="18" customHeight="1" x14ac:dyDescent="0.3">
      <c r="P2946" s="4" t="s">
        <v>91</v>
      </c>
      <c r="Q2946" s="4">
        <v>2024</v>
      </c>
      <c r="R2946" s="4" t="s">
        <v>39</v>
      </c>
      <c r="S2946" s="4" t="s">
        <v>104</v>
      </c>
      <c r="T2946" s="4" t="s">
        <v>93</v>
      </c>
      <c r="U2946" s="4" t="s">
        <v>94</v>
      </c>
      <c r="V2946" s="4" t="s">
        <v>95</v>
      </c>
      <c r="W2946" s="4" t="s">
        <v>96</v>
      </c>
      <c r="X2946" s="4" t="s">
        <v>97</v>
      </c>
      <c r="Y2946" s="4">
        <v>362</v>
      </c>
      <c r="Z2946" s="4">
        <v>517.66</v>
      </c>
    </row>
    <row r="2947" spans="16:26" ht="18" customHeight="1" x14ac:dyDescent="0.3">
      <c r="P2947" s="4" t="s">
        <v>100</v>
      </c>
      <c r="Q2947" s="4">
        <v>2024</v>
      </c>
      <c r="R2947" s="4" t="s">
        <v>39</v>
      </c>
      <c r="S2947" s="4" t="s">
        <v>104</v>
      </c>
      <c r="T2947" s="4" t="s">
        <v>93</v>
      </c>
      <c r="U2947" s="4" t="s">
        <v>94</v>
      </c>
      <c r="V2947" s="4" t="s">
        <v>95</v>
      </c>
      <c r="W2947" s="4" t="s">
        <v>96</v>
      </c>
      <c r="X2947" s="4" t="s">
        <v>97</v>
      </c>
      <c r="Y2947" s="4">
        <v>142</v>
      </c>
      <c r="Z2947" s="4">
        <v>526.24</v>
      </c>
    </row>
    <row r="2948" spans="16:26" ht="18" customHeight="1" x14ac:dyDescent="0.3">
      <c r="P2948" s="4" t="s">
        <v>91</v>
      </c>
      <c r="Q2948" s="4">
        <v>2024</v>
      </c>
      <c r="R2948" s="4" t="s">
        <v>39</v>
      </c>
      <c r="S2948" s="4" t="s">
        <v>104</v>
      </c>
      <c r="T2948" s="4" t="s">
        <v>93</v>
      </c>
      <c r="U2948" s="4" t="s">
        <v>94</v>
      </c>
      <c r="V2948" s="4" t="s">
        <v>95</v>
      </c>
      <c r="W2948" s="4" t="s">
        <v>96</v>
      </c>
      <c r="X2948" s="4" t="s">
        <v>97</v>
      </c>
      <c r="Y2948" s="4">
        <v>358</v>
      </c>
      <c r="Z2948" s="4">
        <v>526.24</v>
      </c>
    </row>
    <row r="2949" spans="16:26" ht="18" customHeight="1" x14ac:dyDescent="0.3">
      <c r="P2949" s="4" t="s">
        <v>98</v>
      </c>
      <c r="Q2949" s="4">
        <v>2024</v>
      </c>
      <c r="R2949" s="4" t="s">
        <v>39</v>
      </c>
      <c r="S2949" s="4" t="s">
        <v>104</v>
      </c>
      <c r="T2949" s="4" t="s">
        <v>93</v>
      </c>
      <c r="U2949" s="4" t="s">
        <v>94</v>
      </c>
      <c r="V2949" s="4" t="s">
        <v>95</v>
      </c>
      <c r="W2949" s="4" t="s">
        <v>96</v>
      </c>
      <c r="X2949" s="4" t="s">
        <v>97</v>
      </c>
      <c r="Y2949" s="4">
        <v>979</v>
      </c>
      <c r="Z2949" s="4">
        <v>1399.97</v>
      </c>
    </row>
    <row r="2950" spans="16:26" ht="18" customHeight="1" x14ac:dyDescent="0.3">
      <c r="P2950" s="4" t="s">
        <v>100</v>
      </c>
      <c r="Q2950" s="4">
        <v>2024</v>
      </c>
      <c r="R2950" s="4" t="s">
        <v>39</v>
      </c>
      <c r="S2950" s="4" t="s">
        <v>104</v>
      </c>
      <c r="T2950" s="4" t="s">
        <v>93</v>
      </c>
      <c r="U2950" s="4" t="s">
        <v>94</v>
      </c>
      <c r="V2950" s="4" t="s">
        <v>95</v>
      </c>
      <c r="W2950" s="4" t="s">
        <v>96</v>
      </c>
      <c r="X2950" s="4" t="s">
        <v>97</v>
      </c>
      <c r="Y2950" s="4">
        <v>360</v>
      </c>
      <c r="Z2950" s="4">
        <v>514.79999999999995</v>
      </c>
    </row>
    <row r="2951" spans="16:26" ht="18" customHeight="1" x14ac:dyDescent="0.3">
      <c r="P2951" s="4" t="s">
        <v>100</v>
      </c>
      <c r="Q2951" s="4">
        <v>2024</v>
      </c>
      <c r="R2951" s="4" t="s">
        <v>39</v>
      </c>
      <c r="S2951" s="4" t="s">
        <v>104</v>
      </c>
      <c r="T2951" s="4" t="s">
        <v>93</v>
      </c>
      <c r="U2951" s="4" t="s">
        <v>94</v>
      </c>
      <c r="V2951" s="4" t="s">
        <v>95</v>
      </c>
      <c r="W2951" s="4" t="s">
        <v>96</v>
      </c>
      <c r="X2951" s="4" t="s">
        <v>97</v>
      </c>
      <c r="Y2951" s="4">
        <v>141</v>
      </c>
      <c r="Z2951" s="4">
        <v>201.63</v>
      </c>
    </row>
    <row r="2952" spans="16:26" ht="18" customHeight="1" x14ac:dyDescent="0.3">
      <c r="P2952" s="4" t="s">
        <v>98</v>
      </c>
      <c r="Q2952" s="4">
        <v>2024</v>
      </c>
      <c r="R2952" s="4" t="s">
        <v>39</v>
      </c>
      <c r="S2952" s="4" t="s">
        <v>104</v>
      </c>
      <c r="T2952" s="4" t="s">
        <v>93</v>
      </c>
      <c r="U2952" s="4" t="s">
        <v>94</v>
      </c>
      <c r="V2952" s="4" t="s">
        <v>95</v>
      </c>
      <c r="W2952" s="4" t="s">
        <v>96</v>
      </c>
      <c r="X2952" s="4" t="s">
        <v>97</v>
      </c>
      <c r="Y2952" s="4">
        <v>363</v>
      </c>
      <c r="Z2952" s="4">
        <v>519.09</v>
      </c>
    </row>
    <row r="2953" spans="16:26" ht="18" customHeight="1" x14ac:dyDescent="0.3">
      <c r="P2953" s="4" t="s">
        <v>91</v>
      </c>
      <c r="Q2953" s="4">
        <v>2024</v>
      </c>
      <c r="R2953" s="4" t="s">
        <v>39</v>
      </c>
      <c r="S2953" s="4" t="s">
        <v>104</v>
      </c>
      <c r="T2953" s="4" t="s">
        <v>93</v>
      </c>
      <c r="U2953" s="4" t="s">
        <v>94</v>
      </c>
      <c r="V2953" s="4" t="s">
        <v>95</v>
      </c>
      <c r="W2953" s="4" t="s">
        <v>96</v>
      </c>
      <c r="X2953" s="4" t="s">
        <v>97</v>
      </c>
      <c r="Y2953" s="4">
        <v>761</v>
      </c>
      <c r="Z2953" s="4">
        <v>1088.23</v>
      </c>
    </row>
    <row r="2954" spans="16:26" ht="18" customHeight="1" x14ac:dyDescent="0.3">
      <c r="P2954" s="4" t="s">
        <v>100</v>
      </c>
      <c r="Q2954" s="4">
        <v>2024</v>
      </c>
      <c r="R2954" s="4" t="s">
        <v>39</v>
      </c>
      <c r="S2954" s="4" t="s">
        <v>104</v>
      </c>
      <c r="T2954" s="4" t="s">
        <v>93</v>
      </c>
      <c r="U2954" s="4" t="s">
        <v>94</v>
      </c>
      <c r="V2954" s="4" t="s">
        <v>95</v>
      </c>
      <c r="W2954" s="4" t="s">
        <v>96</v>
      </c>
      <c r="X2954" s="4" t="s">
        <v>97</v>
      </c>
      <c r="Y2954" s="4">
        <v>847</v>
      </c>
      <c r="Z2954" s="4">
        <v>1211.21</v>
      </c>
    </row>
    <row r="2955" spans="16:26" ht="18" customHeight="1" x14ac:dyDescent="0.3">
      <c r="P2955" s="4" t="s">
        <v>91</v>
      </c>
      <c r="Q2955" s="4">
        <v>2024</v>
      </c>
      <c r="R2955" s="4" t="s">
        <v>39</v>
      </c>
      <c r="S2955" s="4" t="s">
        <v>104</v>
      </c>
      <c r="T2955" s="4" t="s">
        <v>93</v>
      </c>
      <c r="U2955" s="4" t="s">
        <v>94</v>
      </c>
      <c r="V2955" s="4" t="s">
        <v>95</v>
      </c>
      <c r="W2955" s="4" t="s">
        <v>96</v>
      </c>
      <c r="X2955" s="4" t="s">
        <v>97</v>
      </c>
      <c r="Y2955" s="4">
        <v>143</v>
      </c>
      <c r="Z2955" s="4">
        <v>204.49</v>
      </c>
    </row>
    <row r="2956" spans="16:26" ht="18" customHeight="1" x14ac:dyDescent="0.3">
      <c r="P2956" s="4" t="s">
        <v>100</v>
      </c>
      <c r="Q2956" s="4">
        <v>2024</v>
      </c>
      <c r="R2956" s="4" t="s">
        <v>39</v>
      </c>
      <c r="S2956" s="4" t="s">
        <v>104</v>
      </c>
      <c r="T2956" s="4" t="s">
        <v>93</v>
      </c>
      <c r="U2956" s="4" t="s">
        <v>94</v>
      </c>
      <c r="V2956" s="4" t="s">
        <v>95</v>
      </c>
      <c r="W2956" s="4" t="s">
        <v>96</v>
      </c>
      <c r="X2956" s="4" t="s">
        <v>97</v>
      </c>
      <c r="Y2956" s="4">
        <v>359</v>
      </c>
      <c r="Z2956" s="4">
        <v>513.37</v>
      </c>
    </row>
    <row r="2957" spans="16:26" ht="18" customHeight="1" x14ac:dyDescent="0.3">
      <c r="P2957" s="4" t="s">
        <v>91</v>
      </c>
      <c r="Q2957" s="4">
        <v>2024</v>
      </c>
      <c r="R2957" s="4" t="s">
        <v>32</v>
      </c>
      <c r="S2957" s="4" t="s">
        <v>104</v>
      </c>
      <c r="T2957" s="4" t="s">
        <v>93</v>
      </c>
      <c r="U2957" s="4" t="s">
        <v>94</v>
      </c>
      <c r="V2957" s="4" t="s">
        <v>95</v>
      </c>
      <c r="W2957" s="4" t="s">
        <v>96</v>
      </c>
      <c r="X2957" s="4" t="s">
        <v>97</v>
      </c>
      <c r="Y2957" s="4">
        <v>356</v>
      </c>
      <c r="Z2957" s="4">
        <v>509.08</v>
      </c>
    </row>
    <row r="2958" spans="16:26" ht="18" customHeight="1" x14ac:dyDescent="0.3">
      <c r="P2958" s="4" t="s">
        <v>91</v>
      </c>
      <c r="Q2958" s="4">
        <v>2024</v>
      </c>
      <c r="R2958" s="4" t="s">
        <v>32</v>
      </c>
      <c r="S2958" s="4" t="s">
        <v>104</v>
      </c>
      <c r="T2958" s="4" t="s">
        <v>93</v>
      </c>
      <c r="U2958" s="4" t="s">
        <v>94</v>
      </c>
      <c r="V2958" s="4" t="s">
        <v>95</v>
      </c>
      <c r="W2958" s="4" t="s">
        <v>96</v>
      </c>
      <c r="X2958" s="4" t="s">
        <v>97</v>
      </c>
      <c r="Y2958" s="4">
        <v>326</v>
      </c>
      <c r="Z2958" s="4">
        <v>466.18</v>
      </c>
    </row>
    <row r="2959" spans="16:26" ht="18" customHeight="1" x14ac:dyDescent="0.3">
      <c r="P2959" s="4" t="s">
        <v>100</v>
      </c>
      <c r="Q2959" s="4">
        <v>2024</v>
      </c>
      <c r="R2959" s="4" t="s">
        <v>32</v>
      </c>
      <c r="S2959" s="4" t="s">
        <v>104</v>
      </c>
      <c r="T2959" s="4" t="s">
        <v>93</v>
      </c>
      <c r="U2959" s="4" t="s">
        <v>94</v>
      </c>
      <c r="V2959" s="4" t="s">
        <v>95</v>
      </c>
      <c r="W2959" s="4" t="s">
        <v>96</v>
      </c>
      <c r="X2959" s="4" t="s">
        <v>97</v>
      </c>
      <c r="Y2959" s="4">
        <v>358</v>
      </c>
      <c r="Z2959" s="4">
        <v>526.24</v>
      </c>
    </row>
    <row r="2960" spans="16:26" ht="18" customHeight="1" x14ac:dyDescent="0.3">
      <c r="P2960" s="4" t="s">
        <v>100</v>
      </c>
      <c r="Q2960" s="4">
        <v>2024</v>
      </c>
      <c r="R2960" s="4" t="s">
        <v>32</v>
      </c>
      <c r="S2960" s="4" t="s">
        <v>104</v>
      </c>
      <c r="T2960" s="4" t="s">
        <v>93</v>
      </c>
      <c r="U2960" s="4" t="s">
        <v>94</v>
      </c>
      <c r="V2960" s="4" t="s">
        <v>95</v>
      </c>
      <c r="W2960" s="4" t="s">
        <v>96</v>
      </c>
      <c r="X2960" s="4" t="s">
        <v>97</v>
      </c>
      <c r="Y2960" s="4">
        <v>328</v>
      </c>
      <c r="Z2960" s="4">
        <v>526.24</v>
      </c>
    </row>
    <row r="2961" spans="16:26" ht="18" customHeight="1" x14ac:dyDescent="0.3">
      <c r="P2961" s="4" t="s">
        <v>98</v>
      </c>
      <c r="Q2961" s="4">
        <v>2024</v>
      </c>
      <c r="R2961" s="4" t="s">
        <v>32</v>
      </c>
      <c r="S2961" s="4" t="s">
        <v>104</v>
      </c>
      <c r="T2961" s="4" t="s">
        <v>93</v>
      </c>
      <c r="U2961" s="4" t="s">
        <v>94</v>
      </c>
      <c r="V2961" s="4" t="s">
        <v>95</v>
      </c>
      <c r="W2961" s="4" t="s">
        <v>96</v>
      </c>
      <c r="X2961" s="4" t="s">
        <v>97</v>
      </c>
      <c r="Y2961" s="4">
        <v>985</v>
      </c>
      <c r="Z2961" s="4">
        <v>1408.55</v>
      </c>
    </row>
    <row r="2962" spans="16:26" ht="18" customHeight="1" x14ac:dyDescent="0.3">
      <c r="P2962" s="4" t="s">
        <v>91</v>
      </c>
      <c r="Q2962" s="4">
        <v>2024</v>
      </c>
      <c r="R2962" s="4" t="s">
        <v>32</v>
      </c>
      <c r="S2962" s="4" t="s">
        <v>104</v>
      </c>
      <c r="T2962" s="4" t="s">
        <v>93</v>
      </c>
      <c r="U2962" s="4" t="s">
        <v>94</v>
      </c>
      <c r="V2962" s="4" t="s">
        <v>95</v>
      </c>
      <c r="W2962" s="4" t="s">
        <v>96</v>
      </c>
      <c r="X2962" s="4" t="s">
        <v>97</v>
      </c>
      <c r="Y2962" s="4">
        <v>330</v>
      </c>
      <c r="Z2962" s="4">
        <v>471.9</v>
      </c>
    </row>
    <row r="2963" spans="16:26" ht="18" customHeight="1" x14ac:dyDescent="0.3">
      <c r="P2963" s="4" t="s">
        <v>91</v>
      </c>
      <c r="Q2963" s="4">
        <v>2024</v>
      </c>
      <c r="R2963" s="4" t="s">
        <v>32</v>
      </c>
      <c r="S2963" s="4" t="s">
        <v>104</v>
      </c>
      <c r="T2963" s="4" t="s">
        <v>93</v>
      </c>
      <c r="U2963" s="4" t="s">
        <v>94</v>
      </c>
      <c r="V2963" s="4" t="s">
        <v>95</v>
      </c>
      <c r="W2963" s="4" t="s">
        <v>96</v>
      </c>
      <c r="X2963" s="4" t="s">
        <v>97</v>
      </c>
      <c r="Y2963" s="4">
        <v>357</v>
      </c>
      <c r="Z2963" s="4">
        <v>510.51</v>
      </c>
    </row>
    <row r="2964" spans="16:26" ht="18" customHeight="1" x14ac:dyDescent="0.3">
      <c r="P2964" s="4" t="s">
        <v>98</v>
      </c>
      <c r="Q2964" s="4">
        <v>2024</v>
      </c>
      <c r="R2964" s="4" t="s">
        <v>32</v>
      </c>
      <c r="S2964" s="4" t="s">
        <v>104</v>
      </c>
      <c r="T2964" s="4" t="s">
        <v>93</v>
      </c>
      <c r="U2964" s="4" t="s">
        <v>94</v>
      </c>
      <c r="V2964" s="4" t="s">
        <v>95</v>
      </c>
      <c r="W2964" s="4" t="s">
        <v>96</v>
      </c>
      <c r="X2964" s="4" t="s">
        <v>97</v>
      </c>
      <c r="Y2964" s="4">
        <v>327</v>
      </c>
      <c r="Z2964" s="4">
        <v>467.61</v>
      </c>
    </row>
    <row r="2965" spans="16:26" ht="18" customHeight="1" x14ac:dyDescent="0.3">
      <c r="P2965" s="4" t="s">
        <v>100</v>
      </c>
      <c r="Q2965" s="4">
        <v>2024</v>
      </c>
      <c r="R2965" s="4" t="s">
        <v>32</v>
      </c>
      <c r="S2965" s="4" t="s">
        <v>104</v>
      </c>
      <c r="T2965" s="4" t="s">
        <v>93</v>
      </c>
      <c r="U2965" s="4" t="s">
        <v>94</v>
      </c>
      <c r="V2965" s="4" t="s">
        <v>95</v>
      </c>
      <c r="W2965" s="4" t="s">
        <v>96</v>
      </c>
      <c r="X2965" s="4" t="s">
        <v>97</v>
      </c>
      <c r="Y2965" s="4">
        <v>766</v>
      </c>
      <c r="Z2965" s="4">
        <v>1095.3800000000001</v>
      </c>
    </row>
    <row r="2966" spans="16:26" ht="18" customHeight="1" x14ac:dyDescent="0.3">
      <c r="P2966" s="4" t="s">
        <v>100</v>
      </c>
      <c r="Q2966" s="4">
        <v>2024</v>
      </c>
      <c r="R2966" s="4" t="s">
        <v>32</v>
      </c>
      <c r="S2966" s="4" t="s">
        <v>104</v>
      </c>
      <c r="T2966" s="4" t="s">
        <v>93</v>
      </c>
      <c r="U2966" s="4" t="s">
        <v>94</v>
      </c>
      <c r="V2966" s="4" t="s">
        <v>95</v>
      </c>
      <c r="W2966" s="4" t="s">
        <v>96</v>
      </c>
      <c r="X2966" s="4" t="s">
        <v>97</v>
      </c>
      <c r="Y2966" s="4">
        <v>852</v>
      </c>
      <c r="Z2966" s="4">
        <v>1218.3600000000001</v>
      </c>
    </row>
    <row r="2967" spans="16:26" ht="18" customHeight="1" x14ac:dyDescent="0.3">
      <c r="P2967" s="4" t="s">
        <v>91</v>
      </c>
      <c r="Q2967" s="4">
        <v>2024</v>
      </c>
      <c r="R2967" s="4" t="s">
        <v>32</v>
      </c>
      <c r="S2967" s="4" t="s">
        <v>104</v>
      </c>
      <c r="T2967" s="4" t="s">
        <v>93</v>
      </c>
      <c r="U2967" s="4" t="s">
        <v>94</v>
      </c>
      <c r="V2967" s="4" t="s">
        <v>95</v>
      </c>
      <c r="W2967" s="4" t="s">
        <v>96</v>
      </c>
      <c r="X2967" s="4" t="s">
        <v>97</v>
      </c>
      <c r="Y2967" s="4">
        <v>353</v>
      </c>
      <c r="Z2967" s="4">
        <v>504.78999999999996</v>
      </c>
    </row>
    <row r="2968" spans="16:26" ht="18" customHeight="1" x14ac:dyDescent="0.3">
      <c r="P2968" s="4" t="s">
        <v>91</v>
      </c>
      <c r="Q2968" s="4">
        <v>2024</v>
      </c>
      <c r="R2968" s="4" t="s">
        <v>32</v>
      </c>
      <c r="S2968" s="4" t="s">
        <v>104</v>
      </c>
      <c r="T2968" s="4" t="s">
        <v>93</v>
      </c>
      <c r="U2968" s="4" t="s">
        <v>94</v>
      </c>
      <c r="V2968" s="4" t="s">
        <v>95</v>
      </c>
      <c r="W2968" s="4" t="s">
        <v>96</v>
      </c>
      <c r="X2968" s="4" t="s">
        <v>97</v>
      </c>
      <c r="Y2968" s="4">
        <v>329</v>
      </c>
      <c r="Z2968" s="4">
        <v>470.47</v>
      </c>
    </row>
    <row r="2969" spans="16:26" ht="18" customHeight="1" x14ac:dyDescent="0.3">
      <c r="P2969" s="4" t="s">
        <v>91</v>
      </c>
      <c r="Q2969" s="4">
        <v>2024</v>
      </c>
      <c r="R2969" s="4" t="s">
        <v>34</v>
      </c>
      <c r="S2969" s="4" t="s">
        <v>104</v>
      </c>
      <c r="T2969" s="4" t="s">
        <v>93</v>
      </c>
      <c r="U2969" s="4" t="s">
        <v>94</v>
      </c>
      <c r="V2969" s="4" t="s">
        <v>95</v>
      </c>
      <c r="W2969" s="4" t="s">
        <v>96</v>
      </c>
      <c r="X2969" s="4" t="s">
        <v>97</v>
      </c>
      <c r="Y2969" s="4">
        <v>362</v>
      </c>
      <c r="Z2969" s="4">
        <v>517.66</v>
      </c>
    </row>
    <row r="2970" spans="16:26" ht="18" customHeight="1" x14ac:dyDescent="0.3">
      <c r="P2970" s="4" t="s">
        <v>98</v>
      </c>
      <c r="Q2970" s="4">
        <v>2024</v>
      </c>
      <c r="R2970" s="4" t="s">
        <v>34</v>
      </c>
      <c r="S2970" s="4" t="s">
        <v>104</v>
      </c>
      <c r="T2970" s="4" t="s">
        <v>93</v>
      </c>
      <c r="U2970" s="4" t="s">
        <v>94</v>
      </c>
      <c r="V2970" s="4" t="s">
        <v>95</v>
      </c>
      <c r="W2970" s="4" t="s">
        <v>96</v>
      </c>
      <c r="X2970" s="4" t="s">
        <v>97</v>
      </c>
      <c r="Y2970" s="4">
        <v>332</v>
      </c>
      <c r="Z2970" s="4">
        <v>474.76</v>
      </c>
    </row>
    <row r="2971" spans="16:26" ht="18" customHeight="1" x14ac:dyDescent="0.3">
      <c r="P2971" s="4" t="s">
        <v>98</v>
      </c>
      <c r="Q2971" s="4">
        <v>2024</v>
      </c>
      <c r="R2971" s="4" t="s">
        <v>34</v>
      </c>
      <c r="S2971" s="4" t="s">
        <v>104</v>
      </c>
      <c r="T2971" s="4" t="s">
        <v>93</v>
      </c>
      <c r="U2971" s="4" t="s">
        <v>94</v>
      </c>
      <c r="V2971" s="4" t="s">
        <v>95</v>
      </c>
      <c r="W2971" s="4" t="s">
        <v>96</v>
      </c>
      <c r="X2971" s="4" t="s">
        <v>97</v>
      </c>
      <c r="Y2971" s="4">
        <v>334</v>
      </c>
      <c r="Z2971" s="4">
        <v>526.24</v>
      </c>
    </row>
    <row r="2972" spans="16:26" ht="18" customHeight="1" x14ac:dyDescent="0.3">
      <c r="P2972" s="4" t="s">
        <v>101</v>
      </c>
      <c r="Q2972" s="4">
        <v>2024</v>
      </c>
      <c r="R2972" s="4" t="s">
        <v>34</v>
      </c>
      <c r="S2972" s="4" t="s">
        <v>104</v>
      </c>
      <c r="T2972" s="4" t="s">
        <v>93</v>
      </c>
      <c r="U2972" s="4" t="s">
        <v>94</v>
      </c>
      <c r="V2972" s="4" t="s">
        <v>95</v>
      </c>
      <c r="W2972" s="4" t="s">
        <v>96</v>
      </c>
      <c r="X2972" s="4" t="s">
        <v>97</v>
      </c>
      <c r="Y2972" s="4">
        <v>984</v>
      </c>
      <c r="Z2972" s="4">
        <v>1407.12</v>
      </c>
    </row>
    <row r="2973" spans="16:26" ht="18" customHeight="1" x14ac:dyDescent="0.3">
      <c r="P2973" s="4" t="s">
        <v>100</v>
      </c>
      <c r="Q2973" s="4">
        <v>2024</v>
      </c>
      <c r="R2973" s="4" t="s">
        <v>34</v>
      </c>
      <c r="S2973" s="4" t="s">
        <v>104</v>
      </c>
      <c r="T2973" s="4" t="s">
        <v>93</v>
      </c>
      <c r="U2973" s="4" t="s">
        <v>94</v>
      </c>
      <c r="V2973" s="4" t="s">
        <v>95</v>
      </c>
      <c r="W2973" s="4" t="s">
        <v>96</v>
      </c>
      <c r="X2973" s="4" t="s">
        <v>97</v>
      </c>
      <c r="Y2973" s="4">
        <v>336</v>
      </c>
      <c r="Z2973" s="4">
        <v>480.48</v>
      </c>
    </row>
    <row r="2974" spans="16:26" ht="18" customHeight="1" x14ac:dyDescent="0.3">
      <c r="P2974" s="4" t="s">
        <v>100</v>
      </c>
      <c r="Q2974" s="4">
        <v>2024</v>
      </c>
      <c r="R2974" s="4" t="s">
        <v>34</v>
      </c>
      <c r="S2974" s="4" t="s">
        <v>104</v>
      </c>
      <c r="T2974" s="4" t="s">
        <v>93</v>
      </c>
      <c r="U2974" s="4" t="s">
        <v>94</v>
      </c>
      <c r="V2974" s="4" t="s">
        <v>95</v>
      </c>
      <c r="W2974" s="4" t="s">
        <v>96</v>
      </c>
      <c r="X2974" s="4" t="s">
        <v>97</v>
      </c>
      <c r="Y2974" s="4">
        <v>363</v>
      </c>
      <c r="Z2974" s="4">
        <v>519.09</v>
      </c>
    </row>
    <row r="2975" spans="16:26" ht="18" customHeight="1" x14ac:dyDescent="0.3">
      <c r="P2975" s="4" t="s">
        <v>101</v>
      </c>
      <c r="Q2975" s="4">
        <v>2024</v>
      </c>
      <c r="R2975" s="4" t="s">
        <v>34</v>
      </c>
      <c r="S2975" s="4" t="s">
        <v>104</v>
      </c>
      <c r="T2975" s="4" t="s">
        <v>93</v>
      </c>
      <c r="U2975" s="4" t="s">
        <v>94</v>
      </c>
      <c r="V2975" s="4" t="s">
        <v>95</v>
      </c>
      <c r="W2975" s="4" t="s">
        <v>96</v>
      </c>
      <c r="X2975" s="4" t="s">
        <v>97</v>
      </c>
      <c r="Y2975" s="4">
        <v>333</v>
      </c>
      <c r="Z2975" s="4">
        <v>476.19</v>
      </c>
    </row>
    <row r="2976" spans="16:26" ht="18" customHeight="1" x14ac:dyDescent="0.3">
      <c r="P2976" s="4" t="s">
        <v>98</v>
      </c>
      <c r="Q2976" s="4">
        <v>2024</v>
      </c>
      <c r="R2976" s="4" t="s">
        <v>34</v>
      </c>
      <c r="S2976" s="4" t="s">
        <v>104</v>
      </c>
      <c r="T2976" s="4" t="s">
        <v>93</v>
      </c>
      <c r="U2976" s="4" t="s">
        <v>94</v>
      </c>
      <c r="V2976" s="4" t="s">
        <v>95</v>
      </c>
      <c r="W2976" s="4" t="s">
        <v>96</v>
      </c>
      <c r="X2976" s="4" t="s">
        <v>97</v>
      </c>
      <c r="Y2976" s="4">
        <v>765</v>
      </c>
      <c r="Z2976" s="4">
        <v>1093.95</v>
      </c>
    </row>
    <row r="2977" spans="16:26" ht="18" customHeight="1" x14ac:dyDescent="0.3">
      <c r="P2977" s="4" t="s">
        <v>98</v>
      </c>
      <c r="Q2977" s="4">
        <v>2024</v>
      </c>
      <c r="R2977" s="4" t="s">
        <v>34</v>
      </c>
      <c r="S2977" s="4" t="s">
        <v>104</v>
      </c>
      <c r="T2977" s="4" t="s">
        <v>93</v>
      </c>
      <c r="U2977" s="4" t="s">
        <v>94</v>
      </c>
      <c r="V2977" s="4" t="s">
        <v>95</v>
      </c>
      <c r="W2977" s="4" t="s">
        <v>96</v>
      </c>
      <c r="X2977" s="4" t="s">
        <v>97</v>
      </c>
      <c r="Y2977" s="4">
        <v>359</v>
      </c>
      <c r="Z2977" s="4">
        <v>513.37</v>
      </c>
    </row>
    <row r="2978" spans="16:26" ht="18" customHeight="1" x14ac:dyDescent="0.3">
      <c r="P2978" s="4" t="s">
        <v>91</v>
      </c>
      <c r="Q2978" s="4">
        <v>2024</v>
      </c>
      <c r="R2978" s="4" t="s">
        <v>34</v>
      </c>
      <c r="S2978" s="4" t="s">
        <v>104</v>
      </c>
      <c r="T2978" s="4" t="s">
        <v>93</v>
      </c>
      <c r="U2978" s="4" t="s">
        <v>94</v>
      </c>
      <c r="V2978" s="4" t="s">
        <v>95</v>
      </c>
      <c r="W2978" s="4" t="s">
        <v>96</v>
      </c>
      <c r="X2978" s="4" t="s">
        <v>97</v>
      </c>
      <c r="Y2978" s="4">
        <v>335</v>
      </c>
      <c r="Z2978" s="4">
        <v>479.05</v>
      </c>
    </row>
    <row r="2979" spans="16:26" ht="18" customHeight="1" x14ac:dyDescent="0.3">
      <c r="P2979" s="4" t="s">
        <v>91</v>
      </c>
      <c r="Q2979" s="4">
        <v>2024</v>
      </c>
      <c r="R2979" s="4" t="s">
        <v>35</v>
      </c>
      <c r="S2979" s="4" t="s">
        <v>104</v>
      </c>
      <c r="T2979" s="4" t="s">
        <v>93</v>
      </c>
      <c r="U2979" s="4" t="s">
        <v>94</v>
      </c>
      <c r="V2979" s="4" t="s">
        <v>95</v>
      </c>
      <c r="W2979" s="4" t="s">
        <v>96</v>
      </c>
      <c r="X2979" s="4" t="s">
        <v>97</v>
      </c>
      <c r="Y2979" s="4">
        <v>368</v>
      </c>
      <c r="Z2979" s="4">
        <v>526.24</v>
      </c>
    </row>
    <row r="2980" spans="16:26" ht="18" customHeight="1" x14ac:dyDescent="0.3">
      <c r="P2980" s="4" t="s">
        <v>98</v>
      </c>
      <c r="Q2980" s="4">
        <v>2024</v>
      </c>
      <c r="R2980" s="4" t="s">
        <v>35</v>
      </c>
      <c r="S2980" s="4" t="s">
        <v>104</v>
      </c>
      <c r="T2980" s="4" t="s">
        <v>93</v>
      </c>
      <c r="U2980" s="4" t="s">
        <v>94</v>
      </c>
      <c r="V2980" s="4" t="s">
        <v>95</v>
      </c>
      <c r="W2980" s="4" t="s">
        <v>96</v>
      </c>
      <c r="X2980" s="4" t="s">
        <v>97</v>
      </c>
      <c r="Y2980" s="4">
        <v>338</v>
      </c>
      <c r="Z2980" s="4">
        <v>483.34000000000003</v>
      </c>
    </row>
    <row r="2981" spans="16:26" ht="18" customHeight="1" x14ac:dyDescent="0.3">
      <c r="P2981" s="4" t="s">
        <v>100</v>
      </c>
      <c r="Q2981" s="4">
        <v>2024</v>
      </c>
      <c r="R2981" s="4" t="s">
        <v>35</v>
      </c>
      <c r="S2981" s="4" t="s">
        <v>104</v>
      </c>
      <c r="T2981" s="4" t="s">
        <v>93</v>
      </c>
      <c r="U2981" s="4" t="s">
        <v>94</v>
      </c>
      <c r="V2981" s="4" t="s">
        <v>95</v>
      </c>
      <c r="W2981" s="4" t="s">
        <v>96</v>
      </c>
      <c r="X2981" s="4" t="s">
        <v>97</v>
      </c>
      <c r="Y2981" s="4">
        <v>364</v>
      </c>
      <c r="Z2981" s="4">
        <v>526.24</v>
      </c>
    </row>
    <row r="2982" spans="16:26" ht="18" customHeight="1" x14ac:dyDescent="0.3">
      <c r="P2982" s="4" t="s">
        <v>91</v>
      </c>
      <c r="Q2982" s="4">
        <v>2024</v>
      </c>
      <c r="R2982" s="4" t="s">
        <v>35</v>
      </c>
      <c r="S2982" s="4" t="s">
        <v>104</v>
      </c>
      <c r="T2982" s="4" t="s">
        <v>93</v>
      </c>
      <c r="U2982" s="4" t="s">
        <v>94</v>
      </c>
      <c r="V2982" s="4" t="s">
        <v>95</v>
      </c>
      <c r="W2982" s="4" t="s">
        <v>96</v>
      </c>
      <c r="X2982" s="4" t="s">
        <v>97</v>
      </c>
      <c r="Y2982" s="4">
        <v>340</v>
      </c>
      <c r="Z2982" s="4">
        <v>526.24</v>
      </c>
    </row>
    <row r="2983" spans="16:26" ht="18" customHeight="1" x14ac:dyDescent="0.3">
      <c r="P2983" s="4" t="s">
        <v>91</v>
      </c>
      <c r="Q2983" s="4">
        <v>2024</v>
      </c>
      <c r="R2983" s="4" t="s">
        <v>35</v>
      </c>
      <c r="S2983" s="4" t="s">
        <v>104</v>
      </c>
      <c r="T2983" s="4" t="s">
        <v>93</v>
      </c>
      <c r="U2983" s="4" t="s">
        <v>94</v>
      </c>
      <c r="V2983" s="4" t="s">
        <v>95</v>
      </c>
      <c r="W2983" s="4" t="s">
        <v>96</v>
      </c>
      <c r="X2983" s="4" t="s">
        <v>97</v>
      </c>
      <c r="Y2983" s="4">
        <v>983</v>
      </c>
      <c r="Z2983" s="4">
        <v>1405.69</v>
      </c>
    </row>
    <row r="2984" spans="16:26" ht="18" customHeight="1" x14ac:dyDescent="0.3">
      <c r="P2984" s="4" t="s">
        <v>91</v>
      </c>
      <c r="Q2984" s="4">
        <v>2024</v>
      </c>
      <c r="R2984" s="4" t="s">
        <v>35</v>
      </c>
      <c r="S2984" s="4" t="s">
        <v>104</v>
      </c>
      <c r="T2984" s="4" t="s">
        <v>93</v>
      </c>
      <c r="U2984" s="4" t="s">
        <v>94</v>
      </c>
      <c r="V2984" s="4" t="s">
        <v>95</v>
      </c>
      <c r="W2984" s="4" t="s">
        <v>96</v>
      </c>
      <c r="X2984" s="4" t="s">
        <v>97</v>
      </c>
      <c r="Y2984" s="4">
        <v>339</v>
      </c>
      <c r="Z2984" s="4">
        <v>484.77</v>
      </c>
    </row>
    <row r="2985" spans="16:26" ht="18" customHeight="1" x14ac:dyDescent="0.3">
      <c r="P2985" s="4" t="s">
        <v>91</v>
      </c>
      <c r="Q2985" s="4">
        <v>2024</v>
      </c>
      <c r="R2985" s="4" t="s">
        <v>35</v>
      </c>
      <c r="S2985" s="4" t="s">
        <v>104</v>
      </c>
      <c r="T2985" s="4" t="s">
        <v>93</v>
      </c>
      <c r="U2985" s="4" t="s">
        <v>94</v>
      </c>
      <c r="V2985" s="4" t="s">
        <v>95</v>
      </c>
      <c r="W2985" s="4" t="s">
        <v>96</v>
      </c>
      <c r="X2985" s="4" t="s">
        <v>97</v>
      </c>
      <c r="Y2985" s="4">
        <v>764</v>
      </c>
      <c r="Z2985" s="4">
        <v>1092.52</v>
      </c>
    </row>
    <row r="2986" spans="16:26" ht="18" customHeight="1" x14ac:dyDescent="0.3">
      <c r="P2986" s="4" t="s">
        <v>100</v>
      </c>
      <c r="Q2986" s="4">
        <v>2024</v>
      </c>
      <c r="R2986" s="4" t="s">
        <v>35</v>
      </c>
      <c r="S2986" s="4" t="s">
        <v>104</v>
      </c>
      <c r="T2986" s="4" t="s">
        <v>93</v>
      </c>
      <c r="U2986" s="4" t="s">
        <v>94</v>
      </c>
      <c r="V2986" s="4" t="s">
        <v>95</v>
      </c>
      <c r="W2986" s="4" t="s">
        <v>96</v>
      </c>
      <c r="X2986" s="4" t="s">
        <v>97</v>
      </c>
      <c r="Y2986" s="4">
        <v>851</v>
      </c>
      <c r="Z2986" s="4">
        <v>1216.93</v>
      </c>
    </row>
    <row r="2987" spans="16:26" ht="18" customHeight="1" x14ac:dyDescent="0.3">
      <c r="P2987" s="4" t="s">
        <v>98</v>
      </c>
      <c r="Q2987" s="4">
        <v>2024</v>
      </c>
      <c r="R2987" s="4" t="s">
        <v>35</v>
      </c>
      <c r="S2987" s="4" t="s">
        <v>104</v>
      </c>
      <c r="T2987" s="4" t="s">
        <v>93</v>
      </c>
      <c r="U2987" s="4" t="s">
        <v>94</v>
      </c>
      <c r="V2987" s="4" t="s">
        <v>95</v>
      </c>
      <c r="W2987" s="4" t="s">
        <v>96</v>
      </c>
      <c r="X2987" s="4" t="s">
        <v>97</v>
      </c>
      <c r="Y2987" s="4">
        <v>365</v>
      </c>
      <c r="Z2987" s="4">
        <v>521.95000000000005</v>
      </c>
    </row>
    <row r="2988" spans="16:26" ht="18" customHeight="1" x14ac:dyDescent="0.3">
      <c r="P2988" s="4" t="s">
        <v>91</v>
      </c>
      <c r="Q2988" s="4">
        <v>2024</v>
      </c>
      <c r="R2988" s="4" t="s">
        <v>35</v>
      </c>
      <c r="S2988" s="4" t="s">
        <v>104</v>
      </c>
      <c r="T2988" s="4" t="s">
        <v>93</v>
      </c>
      <c r="U2988" s="4" t="s">
        <v>94</v>
      </c>
      <c r="V2988" s="4" t="s">
        <v>95</v>
      </c>
      <c r="W2988" s="4" t="s">
        <v>96</v>
      </c>
      <c r="X2988" s="4" t="s">
        <v>97</v>
      </c>
      <c r="Y2988" s="4">
        <v>341</v>
      </c>
      <c r="Z2988" s="4">
        <v>487.63</v>
      </c>
    </row>
    <row r="2989" spans="16:26" ht="18" customHeight="1" x14ac:dyDescent="0.3">
      <c r="P2989" s="4" t="s">
        <v>91</v>
      </c>
      <c r="Q2989" s="4">
        <v>2024</v>
      </c>
      <c r="R2989" s="4" t="s">
        <v>40</v>
      </c>
      <c r="S2989" s="4" t="s">
        <v>104</v>
      </c>
      <c r="T2989" s="4" t="s">
        <v>106</v>
      </c>
      <c r="U2989" s="4" t="s">
        <v>107</v>
      </c>
      <c r="V2989" s="4" t="s">
        <v>103</v>
      </c>
      <c r="W2989" s="4" t="s">
        <v>105</v>
      </c>
      <c r="X2989" s="4" t="s">
        <v>108</v>
      </c>
      <c r="Y2989" s="4">
        <v>224</v>
      </c>
      <c r="Z2989" s="4">
        <v>320.32</v>
      </c>
    </row>
    <row r="2990" spans="16:26" ht="18" customHeight="1" x14ac:dyDescent="0.3">
      <c r="P2990" s="4" t="s">
        <v>91</v>
      </c>
      <c r="Q2990" s="4">
        <v>2024</v>
      </c>
      <c r="R2990" s="4" t="s">
        <v>40</v>
      </c>
      <c r="S2990" s="4" t="s">
        <v>104</v>
      </c>
      <c r="T2990" s="4" t="s">
        <v>106</v>
      </c>
      <c r="U2990" s="4" t="s">
        <v>107</v>
      </c>
      <c r="V2990" s="4" t="s">
        <v>103</v>
      </c>
      <c r="W2990" s="4" t="s">
        <v>105</v>
      </c>
      <c r="X2990" s="4" t="s">
        <v>108</v>
      </c>
      <c r="Y2990" s="4">
        <v>226</v>
      </c>
      <c r="Z2990" s="4">
        <v>323.18</v>
      </c>
    </row>
    <row r="2991" spans="16:26" ht="18" customHeight="1" x14ac:dyDescent="0.3">
      <c r="P2991" s="4" t="s">
        <v>98</v>
      </c>
      <c r="Q2991" s="4">
        <v>2024</v>
      </c>
      <c r="R2991" s="4" t="s">
        <v>40</v>
      </c>
      <c r="S2991" s="4" t="s">
        <v>104</v>
      </c>
      <c r="T2991" s="4" t="s">
        <v>106</v>
      </c>
      <c r="U2991" s="4" t="s">
        <v>107</v>
      </c>
      <c r="V2991" s="4" t="s">
        <v>103</v>
      </c>
      <c r="W2991" s="4" t="s">
        <v>105</v>
      </c>
      <c r="X2991" s="4" t="s">
        <v>108</v>
      </c>
      <c r="Y2991" s="4">
        <v>196</v>
      </c>
      <c r="Z2991" s="4">
        <v>280.27999999999997</v>
      </c>
    </row>
    <row r="2992" spans="16:26" ht="18" customHeight="1" x14ac:dyDescent="0.3">
      <c r="P2992" s="4" t="s">
        <v>98</v>
      </c>
      <c r="Q2992" s="4">
        <v>2024</v>
      </c>
      <c r="R2992" s="4" t="s">
        <v>40</v>
      </c>
      <c r="S2992" s="4" t="s">
        <v>104</v>
      </c>
      <c r="T2992" s="4" t="s">
        <v>106</v>
      </c>
      <c r="U2992" s="4" t="s">
        <v>107</v>
      </c>
      <c r="V2992" s="4" t="s">
        <v>103</v>
      </c>
      <c r="W2992" s="4" t="s">
        <v>105</v>
      </c>
      <c r="X2992" s="4" t="s">
        <v>108</v>
      </c>
      <c r="Y2992" s="4">
        <v>802</v>
      </c>
      <c r="Z2992" s="4">
        <v>1146.8600000000001</v>
      </c>
    </row>
    <row r="2993" spans="16:26" ht="18" customHeight="1" x14ac:dyDescent="0.3">
      <c r="P2993" s="4" t="s">
        <v>102</v>
      </c>
      <c r="Q2993" s="4">
        <v>2024</v>
      </c>
      <c r="R2993" s="4" t="s">
        <v>40</v>
      </c>
      <c r="S2993" s="4" t="s">
        <v>104</v>
      </c>
      <c r="T2993" s="4" t="s">
        <v>106</v>
      </c>
      <c r="U2993" s="4" t="s">
        <v>107</v>
      </c>
      <c r="V2993" s="4" t="s">
        <v>103</v>
      </c>
      <c r="W2993" s="4" t="s">
        <v>105</v>
      </c>
      <c r="X2993" s="4" t="s">
        <v>108</v>
      </c>
      <c r="Y2993" s="4">
        <v>888</v>
      </c>
      <c r="Z2993" s="4">
        <v>1269.8399999999999</v>
      </c>
    </row>
    <row r="2994" spans="16:26" ht="18" customHeight="1" x14ac:dyDescent="0.3">
      <c r="P2994" s="4" t="s">
        <v>102</v>
      </c>
      <c r="Q2994" s="4">
        <v>2024</v>
      </c>
      <c r="R2994" s="4" t="s">
        <v>40</v>
      </c>
      <c r="S2994" s="4" t="s">
        <v>104</v>
      </c>
      <c r="T2994" s="4" t="s">
        <v>106</v>
      </c>
      <c r="U2994" s="4" t="s">
        <v>107</v>
      </c>
      <c r="V2994" s="4" t="s">
        <v>103</v>
      </c>
      <c r="W2994" s="4" t="s">
        <v>105</v>
      </c>
      <c r="X2994" s="4" t="s">
        <v>108</v>
      </c>
      <c r="Y2994" s="4">
        <v>841</v>
      </c>
      <c r="Z2994" s="4">
        <v>526.24</v>
      </c>
    </row>
    <row r="2995" spans="16:26" ht="18" customHeight="1" x14ac:dyDescent="0.3">
      <c r="P2995" s="4" t="s">
        <v>98</v>
      </c>
      <c r="Q2995" s="4">
        <v>2024</v>
      </c>
      <c r="R2995" s="4" t="s">
        <v>40</v>
      </c>
      <c r="S2995" s="4" t="s">
        <v>104</v>
      </c>
      <c r="T2995" s="4" t="s">
        <v>106</v>
      </c>
      <c r="U2995" s="4" t="s">
        <v>107</v>
      </c>
      <c r="V2995" s="4" t="s">
        <v>103</v>
      </c>
      <c r="W2995" s="4" t="s">
        <v>105</v>
      </c>
      <c r="X2995" s="4" t="s">
        <v>108</v>
      </c>
      <c r="Y2995" s="4">
        <v>195</v>
      </c>
      <c r="Z2995" s="4">
        <v>278.85000000000002</v>
      </c>
    </row>
    <row r="2996" spans="16:26" ht="18" customHeight="1" x14ac:dyDescent="0.3">
      <c r="P2996" s="4" t="s">
        <v>98</v>
      </c>
      <c r="Q2996" s="4">
        <v>2024</v>
      </c>
      <c r="R2996" s="4" t="s">
        <v>40</v>
      </c>
      <c r="S2996" s="4" t="s">
        <v>104</v>
      </c>
      <c r="T2996" s="4" t="s">
        <v>106</v>
      </c>
      <c r="U2996" s="4" t="s">
        <v>107</v>
      </c>
      <c r="V2996" s="4" t="s">
        <v>103</v>
      </c>
      <c r="W2996" s="4" t="s">
        <v>105</v>
      </c>
      <c r="X2996" s="4" t="s">
        <v>108</v>
      </c>
      <c r="Y2996" s="4">
        <v>223</v>
      </c>
      <c r="Z2996" s="4">
        <v>318.89</v>
      </c>
    </row>
    <row r="2997" spans="16:26" ht="18" customHeight="1" x14ac:dyDescent="0.3">
      <c r="P2997" s="4" t="s">
        <v>91</v>
      </c>
      <c r="Q2997" s="4">
        <v>2024</v>
      </c>
      <c r="R2997" s="4" t="s">
        <v>40</v>
      </c>
      <c r="S2997" s="4" t="s">
        <v>104</v>
      </c>
      <c r="T2997" s="4" t="s">
        <v>106</v>
      </c>
      <c r="U2997" s="4" t="s">
        <v>107</v>
      </c>
      <c r="V2997" s="4" t="s">
        <v>103</v>
      </c>
      <c r="W2997" s="4" t="s">
        <v>105</v>
      </c>
      <c r="X2997" s="4" t="s">
        <v>108</v>
      </c>
      <c r="Y2997" s="4">
        <v>199</v>
      </c>
      <c r="Z2997" s="4">
        <v>284.57</v>
      </c>
    </row>
    <row r="2998" spans="16:26" ht="18" customHeight="1" x14ac:dyDescent="0.3">
      <c r="P2998" s="4" t="s">
        <v>91</v>
      </c>
      <c r="Q2998" s="4">
        <v>2024</v>
      </c>
      <c r="R2998" s="4" t="s">
        <v>40</v>
      </c>
      <c r="S2998" s="4" t="s">
        <v>104</v>
      </c>
      <c r="T2998" s="4" t="s">
        <v>106</v>
      </c>
      <c r="U2998" s="4" t="s">
        <v>107</v>
      </c>
      <c r="V2998" s="4" t="s">
        <v>103</v>
      </c>
      <c r="W2998" s="4" t="s">
        <v>105</v>
      </c>
      <c r="X2998" s="4" t="s">
        <v>108</v>
      </c>
      <c r="Y2998" s="4">
        <v>197</v>
      </c>
      <c r="Z2998" s="4">
        <v>281.70999999999998</v>
      </c>
    </row>
    <row r="2999" spans="16:26" ht="18" customHeight="1" x14ac:dyDescent="0.3">
      <c r="P2999" s="4" t="s">
        <v>98</v>
      </c>
      <c r="Q2999" s="4">
        <v>2024</v>
      </c>
      <c r="R2999" s="4" t="s">
        <v>36</v>
      </c>
      <c r="S2999" s="4" t="s">
        <v>104</v>
      </c>
      <c r="T2999" s="4" t="s">
        <v>106</v>
      </c>
      <c r="U2999" s="4" t="s">
        <v>107</v>
      </c>
      <c r="V2999" s="4" t="s">
        <v>103</v>
      </c>
      <c r="W2999" s="4" t="s">
        <v>105</v>
      </c>
      <c r="X2999" s="4" t="s">
        <v>108</v>
      </c>
      <c r="Y2999" s="4">
        <v>176</v>
      </c>
      <c r="Z2999" s="4">
        <v>251.68</v>
      </c>
    </row>
    <row r="3000" spans="16:26" ht="18" customHeight="1" x14ac:dyDescent="0.3">
      <c r="P3000" s="4" t="s">
        <v>91</v>
      </c>
      <c r="Q3000" s="4">
        <v>2024</v>
      </c>
      <c r="R3000" s="4" t="s">
        <v>36</v>
      </c>
      <c r="S3000" s="4" t="s">
        <v>104</v>
      </c>
      <c r="T3000" s="4" t="s">
        <v>106</v>
      </c>
      <c r="U3000" s="4" t="s">
        <v>107</v>
      </c>
      <c r="V3000" s="4" t="s">
        <v>103</v>
      </c>
      <c r="W3000" s="4" t="s">
        <v>105</v>
      </c>
      <c r="X3000" s="4" t="s">
        <v>108</v>
      </c>
      <c r="Y3000" s="4">
        <v>202</v>
      </c>
      <c r="Z3000" s="4">
        <v>288.86</v>
      </c>
    </row>
    <row r="3001" spans="16:26" ht="18" customHeight="1" x14ac:dyDescent="0.3">
      <c r="P3001" s="4" t="s">
        <v>98</v>
      </c>
      <c r="Q3001" s="4">
        <v>2024</v>
      </c>
      <c r="R3001" s="4" t="s">
        <v>36</v>
      </c>
      <c r="S3001" s="4" t="s">
        <v>104</v>
      </c>
      <c r="T3001" s="4" t="s">
        <v>106</v>
      </c>
      <c r="U3001" s="4" t="s">
        <v>107</v>
      </c>
      <c r="V3001" s="4" t="s">
        <v>103</v>
      </c>
      <c r="W3001" s="4" t="s">
        <v>105</v>
      </c>
      <c r="X3001" s="4" t="s">
        <v>108</v>
      </c>
      <c r="Y3001" s="4">
        <v>178</v>
      </c>
      <c r="Z3001" s="4">
        <v>254.54</v>
      </c>
    </row>
    <row r="3002" spans="16:26" ht="18" customHeight="1" x14ac:dyDescent="0.3">
      <c r="P3002" s="4" t="s">
        <v>100</v>
      </c>
      <c r="Q3002" s="4">
        <v>2024</v>
      </c>
      <c r="R3002" s="4" t="s">
        <v>36</v>
      </c>
      <c r="S3002" s="4" t="s">
        <v>104</v>
      </c>
      <c r="T3002" s="4" t="s">
        <v>106</v>
      </c>
      <c r="U3002" s="4" t="s">
        <v>107</v>
      </c>
      <c r="V3002" s="4" t="s">
        <v>103</v>
      </c>
      <c r="W3002" s="4" t="s">
        <v>105</v>
      </c>
      <c r="X3002" s="4" t="s">
        <v>108</v>
      </c>
      <c r="Y3002" s="4">
        <v>805</v>
      </c>
      <c r="Z3002" s="4">
        <v>1151.1500000000001</v>
      </c>
    </row>
    <row r="3003" spans="16:26" ht="18" customHeight="1" x14ac:dyDescent="0.3">
      <c r="P3003" s="4" t="s">
        <v>101</v>
      </c>
      <c r="Q3003" s="4">
        <v>2024</v>
      </c>
      <c r="R3003" s="4" t="s">
        <v>36</v>
      </c>
      <c r="S3003" s="4" t="s">
        <v>104</v>
      </c>
      <c r="T3003" s="4" t="s">
        <v>106</v>
      </c>
      <c r="U3003" s="4" t="s">
        <v>107</v>
      </c>
      <c r="V3003" s="4" t="s">
        <v>103</v>
      </c>
      <c r="W3003" s="4" t="s">
        <v>105</v>
      </c>
      <c r="X3003" s="4" t="s">
        <v>108</v>
      </c>
      <c r="Y3003" s="4">
        <v>892</v>
      </c>
      <c r="Z3003" s="4">
        <v>1275.56</v>
      </c>
    </row>
    <row r="3004" spans="16:26" ht="18" customHeight="1" x14ac:dyDescent="0.3">
      <c r="P3004" s="4" t="s">
        <v>101</v>
      </c>
      <c r="Q3004" s="4">
        <v>2024</v>
      </c>
      <c r="R3004" s="4" t="s">
        <v>36</v>
      </c>
      <c r="S3004" s="4" t="s">
        <v>104</v>
      </c>
      <c r="T3004" s="4" t="s">
        <v>106</v>
      </c>
      <c r="U3004" s="4" t="s">
        <v>107</v>
      </c>
      <c r="V3004" s="4" t="s">
        <v>103</v>
      </c>
      <c r="W3004" s="4" t="s">
        <v>105</v>
      </c>
      <c r="X3004" s="4" t="s">
        <v>108</v>
      </c>
      <c r="Y3004" s="4">
        <v>845</v>
      </c>
      <c r="Z3004" s="4">
        <v>526.24</v>
      </c>
    </row>
    <row r="3005" spans="16:26" ht="18" customHeight="1" x14ac:dyDescent="0.3">
      <c r="P3005" s="4" t="s">
        <v>100</v>
      </c>
      <c r="Q3005" s="4">
        <v>2024</v>
      </c>
      <c r="R3005" s="4" t="s">
        <v>36</v>
      </c>
      <c r="S3005" s="4" t="s">
        <v>104</v>
      </c>
      <c r="T3005" s="4" t="s">
        <v>106</v>
      </c>
      <c r="U3005" s="4" t="s">
        <v>107</v>
      </c>
      <c r="V3005" s="4" t="s">
        <v>103</v>
      </c>
      <c r="W3005" s="4" t="s">
        <v>105</v>
      </c>
      <c r="X3005" s="4" t="s">
        <v>108</v>
      </c>
      <c r="Y3005" s="4">
        <v>177</v>
      </c>
      <c r="Z3005" s="4">
        <v>253.11</v>
      </c>
    </row>
    <row r="3006" spans="16:26" ht="18" customHeight="1" x14ac:dyDescent="0.3">
      <c r="P3006" s="4" t="s">
        <v>98</v>
      </c>
      <c r="Q3006" s="4">
        <v>2024</v>
      </c>
      <c r="R3006" s="4" t="s">
        <v>36</v>
      </c>
      <c r="S3006" s="4" t="s">
        <v>104</v>
      </c>
      <c r="T3006" s="4" t="s">
        <v>106</v>
      </c>
      <c r="U3006" s="4" t="s">
        <v>107</v>
      </c>
      <c r="V3006" s="4" t="s">
        <v>103</v>
      </c>
      <c r="W3006" s="4" t="s">
        <v>105</v>
      </c>
      <c r="X3006" s="4" t="s">
        <v>108</v>
      </c>
      <c r="Y3006" s="4">
        <v>205</v>
      </c>
      <c r="Z3006" s="4">
        <v>293.14999999999998</v>
      </c>
    </row>
    <row r="3007" spans="16:26" ht="18" customHeight="1" x14ac:dyDescent="0.3">
      <c r="P3007" s="4" t="s">
        <v>91</v>
      </c>
      <c r="Q3007" s="4">
        <v>2024</v>
      </c>
      <c r="R3007" s="4" t="s">
        <v>36</v>
      </c>
      <c r="S3007" s="4" t="s">
        <v>104</v>
      </c>
      <c r="T3007" s="4" t="s">
        <v>106</v>
      </c>
      <c r="U3007" s="4" t="s">
        <v>107</v>
      </c>
      <c r="V3007" s="4" t="s">
        <v>103</v>
      </c>
      <c r="W3007" s="4" t="s">
        <v>105</v>
      </c>
      <c r="X3007" s="4" t="s">
        <v>108</v>
      </c>
      <c r="Y3007" s="4">
        <v>175</v>
      </c>
      <c r="Z3007" s="4">
        <v>250.25</v>
      </c>
    </row>
    <row r="3008" spans="16:26" ht="18" customHeight="1" x14ac:dyDescent="0.3">
      <c r="P3008" s="4" t="s">
        <v>98</v>
      </c>
      <c r="Q3008" s="4">
        <v>2024</v>
      </c>
      <c r="R3008" s="4" t="s">
        <v>36</v>
      </c>
      <c r="S3008" s="4" t="s">
        <v>104</v>
      </c>
      <c r="T3008" s="4" t="s">
        <v>106</v>
      </c>
      <c r="U3008" s="4" t="s">
        <v>107</v>
      </c>
      <c r="V3008" s="4" t="s">
        <v>103</v>
      </c>
      <c r="W3008" s="4" t="s">
        <v>105</v>
      </c>
      <c r="X3008" s="4" t="s">
        <v>108</v>
      </c>
      <c r="Y3008" s="4">
        <v>814</v>
      </c>
      <c r="Z3008" s="4">
        <v>1164.02</v>
      </c>
    </row>
    <row r="3009" spans="16:26" ht="18" customHeight="1" x14ac:dyDescent="0.3">
      <c r="P3009" s="4" t="s">
        <v>102</v>
      </c>
      <c r="Q3009" s="4">
        <v>2024</v>
      </c>
      <c r="R3009" s="4" t="s">
        <v>12</v>
      </c>
      <c r="S3009" s="4" t="s">
        <v>104</v>
      </c>
      <c r="T3009" s="4" t="s">
        <v>106</v>
      </c>
      <c r="U3009" s="4" t="s">
        <v>107</v>
      </c>
      <c r="V3009" s="4" t="s">
        <v>103</v>
      </c>
      <c r="W3009" s="4" t="s">
        <v>105</v>
      </c>
      <c r="X3009" s="4" t="s">
        <v>108</v>
      </c>
      <c r="Y3009" s="4">
        <v>182</v>
      </c>
      <c r="Z3009" s="4">
        <v>260.26</v>
      </c>
    </row>
    <row r="3010" spans="16:26" ht="18" customHeight="1" x14ac:dyDescent="0.3">
      <c r="P3010" s="4" t="s">
        <v>100</v>
      </c>
      <c r="Q3010" s="4">
        <v>2024</v>
      </c>
      <c r="R3010" s="4" t="s">
        <v>12</v>
      </c>
      <c r="S3010" s="4" t="s">
        <v>104</v>
      </c>
      <c r="T3010" s="4" t="s">
        <v>106</v>
      </c>
      <c r="U3010" s="4" t="s">
        <v>107</v>
      </c>
      <c r="V3010" s="4" t="s">
        <v>103</v>
      </c>
      <c r="W3010" s="4" t="s">
        <v>105</v>
      </c>
      <c r="X3010" s="4" t="s">
        <v>108</v>
      </c>
      <c r="Y3010" s="4">
        <v>152</v>
      </c>
      <c r="Z3010" s="4">
        <v>217.36</v>
      </c>
    </row>
    <row r="3011" spans="16:26" ht="18" customHeight="1" x14ac:dyDescent="0.3">
      <c r="P3011" s="4" t="s">
        <v>91</v>
      </c>
      <c r="Q3011" s="4">
        <v>2024</v>
      </c>
      <c r="R3011" s="4" t="s">
        <v>12</v>
      </c>
      <c r="S3011" s="4" t="s">
        <v>104</v>
      </c>
      <c r="T3011" s="4" t="s">
        <v>106</v>
      </c>
      <c r="U3011" s="4" t="s">
        <v>107</v>
      </c>
      <c r="V3011" s="4" t="s">
        <v>103</v>
      </c>
      <c r="W3011" s="4" t="s">
        <v>105</v>
      </c>
      <c r="X3011" s="4" t="s">
        <v>108</v>
      </c>
      <c r="Y3011" s="4">
        <v>184</v>
      </c>
      <c r="Z3011" s="4">
        <v>263.12</v>
      </c>
    </row>
    <row r="3012" spans="16:26" ht="18" customHeight="1" x14ac:dyDescent="0.3">
      <c r="P3012" s="4" t="s">
        <v>101</v>
      </c>
      <c r="Q3012" s="4">
        <v>2024</v>
      </c>
      <c r="R3012" s="4" t="s">
        <v>12</v>
      </c>
      <c r="S3012" s="4" t="s">
        <v>104</v>
      </c>
      <c r="T3012" s="4" t="s">
        <v>106</v>
      </c>
      <c r="U3012" s="4" t="s">
        <v>107</v>
      </c>
      <c r="V3012" s="4" t="s">
        <v>103</v>
      </c>
      <c r="W3012" s="4" t="s">
        <v>105</v>
      </c>
      <c r="X3012" s="4" t="s">
        <v>108</v>
      </c>
      <c r="Y3012" s="4">
        <v>154</v>
      </c>
      <c r="Z3012" s="4">
        <v>220.22</v>
      </c>
    </row>
    <row r="3013" spans="16:26" ht="18" customHeight="1" x14ac:dyDescent="0.3">
      <c r="P3013" s="4" t="s">
        <v>101</v>
      </c>
      <c r="Q3013" s="4">
        <v>2024</v>
      </c>
      <c r="R3013" s="4" t="s">
        <v>12</v>
      </c>
      <c r="S3013" s="4" t="s">
        <v>104</v>
      </c>
      <c r="T3013" s="4" t="s">
        <v>106</v>
      </c>
      <c r="U3013" s="4" t="s">
        <v>107</v>
      </c>
      <c r="V3013" s="4" t="s">
        <v>103</v>
      </c>
      <c r="W3013" s="4" t="s">
        <v>105</v>
      </c>
      <c r="X3013" s="4" t="s">
        <v>108</v>
      </c>
      <c r="Y3013" s="4">
        <v>809</v>
      </c>
      <c r="Z3013" s="4">
        <v>1156.8699999999999</v>
      </c>
    </row>
    <row r="3014" spans="16:26" ht="18" customHeight="1" x14ac:dyDescent="0.3">
      <c r="P3014" s="4" t="s">
        <v>98</v>
      </c>
      <c r="Q3014" s="4">
        <v>2024</v>
      </c>
      <c r="R3014" s="4" t="s">
        <v>12</v>
      </c>
      <c r="S3014" s="4" t="s">
        <v>104</v>
      </c>
      <c r="T3014" s="4" t="s">
        <v>106</v>
      </c>
      <c r="U3014" s="4" t="s">
        <v>107</v>
      </c>
      <c r="V3014" s="4" t="s">
        <v>103</v>
      </c>
      <c r="W3014" s="4" t="s">
        <v>105</v>
      </c>
      <c r="X3014" s="4" t="s">
        <v>108</v>
      </c>
      <c r="Y3014" s="4">
        <v>895</v>
      </c>
      <c r="Z3014" s="4">
        <v>1279.8499999999999</v>
      </c>
    </row>
    <row r="3015" spans="16:26" ht="18" customHeight="1" x14ac:dyDescent="0.3">
      <c r="P3015" s="4" t="s">
        <v>98</v>
      </c>
      <c r="Q3015" s="4">
        <v>2024</v>
      </c>
      <c r="R3015" s="4" t="s">
        <v>12</v>
      </c>
      <c r="S3015" s="4" t="s">
        <v>104</v>
      </c>
      <c r="T3015" s="4" t="s">
        <v>106</v>
      </c>
      <c r="U3015" s="4" t="s">
        <v>107</v>
      </c>
      <c r="V3015" s="4" t="s">
        <v>103</v>
      </c>
      <c r="W3015" s="4" t="s">
        <v>105</v>
      </c>
      <c r="X3015" s="4" t="s">
        <v>108</v>
      </c>
      <c r="Y3015" s="4">
        <v>848</v>
      </c>
      <c r="Z3015" s="4">
        <v>526.24</v>
      </c>
    </row>
    <row r="3016" spans="16:26" ht="18" customHeight="1" x14ac:dyDescent="0.3">
      <c r="P3016" s="4" t="s">
        <v>101</v>
      </c>
      <c r="Q3016" s="4">
        <v>2024</v>
      </c>
      <c r="R3016" s="4" t="s">
        <v>12</v>
      </c>
      <c r="S3016" s="4" t="s">
        <v>104</v>
      </c>
      <c r="T3016" s="4" t="s">
        <v>106</v>
      </c>
      <c r="U3016" s="4" t="s">
        <v>107</v>
      </c>
      <c r="V3016" s="4" t="s">
        <v>103</v>
      </c>
      <c r="W3016" s="4" t="s">
        <v>105</v>
      </c>
      <c r="X3016" s="4" t="s">
        <v>108</v>
      </c>
      <c r="Y3016" s="4">
        <v>153</v>
      </c>
      <c r="Z3016" s="4">
        <v>218.79</v>
      </c>
    </row>
    <row r="3017" spans="16:26" ht="18" customHeight="1" x14ac:dyDescent="0.3">
      <c r="P3017" s="4" t="s">
        <v>101</v>
      </c>
      <c r="Q3017" s="4">
        <v>2024</v>
      </c>
      <c r="R3017" s="4" t="s">
        <v>12</v>
      </c>
      <c r="S3017" s="4" t="s">
        <v>104</v>
      </c>
      <c r="T3017" s="4" t="s">
        <v>106</v>
      </c>
      <c r="U3017" s="4" t="s">
        <v>107</v>
      </c>
      <c r="V3017" s="4" t="s">
        <v>103</v>
      </c>
      <c r="W3017" s="4" t="s">
        <v>105</v>
      </c>
      <c r="X3017" s="4" t="s">
        <v>108</v>
      </c>
      <c r="Y3017" s="4">
        <v>181</v>
      </c>
      <c r="Z3017" s="4">
        <v>258.83</v>
      </c>
    </row>
    <row r="3018" spans="16:26" ht="18" customHeight="1" x14ac:dyDescent="0.3">
      <c r="P3018" s="4" t="s">
        <v>91</v>
      </c>
      <c r="Q3018" s="4">
        <v>2024</v>
      </c>
      <c r="R3018" s="4" t="s">
        <v>12</v>
      </c>
      <c r="S3018" s="4" t="s">
        <v>104</v>
      </c>
      <c r="T3018" s="4" t="s">
        <v>106</v>
      </c>
      <c r="U3018" s="4" t="s">
        <v>107</v>
      </c>
      <c r="V3018" s="4" t="s">
        <v>103</v>
      </c>
      <c r="W3018" s="4" t="s">
        <v>105</v>
      </c>
      <c r="X3018" s="4" t="s">
        <v>108</v>
      </c>
      <c r="Y3018" s="4">
        <v>157</v>
      </c>
      <c r="Z3018" s="4">
        <v>224.51</v>
      </c>
    </row>
    <row r="3019" spans="16:26" ht="18" customHeight="1" x14ac:dyDescent="0.3">
      <c r="P3019" s="4" t="s">
        <v>100</v>
      </c>
      <c r="Q3019" s="4">
        <v>2024</v>
      </c>
      <c r="R3019" s="4" t="s">
        <v>12</v>
      </c>
      <c r="S3019" s="4" t="s">
        <v>104</v>
      </c>
      <c r="T3019" s="4" t="s">
        <v>106</v>
      </c>
      <c r="U3019" s="4" t="s">
        <v>107</v>
      </c>
      <c r="V3019" s="4" t="s">
        <v>103</v>
      </c>
      <c r="W3019" s="4" t="s">
        <v>105</v>
      </c>
      <c r="X3019" s="4" t="s">
        <v>108</v>
      </c>
      <c r="Y3019" s="4">
        <v>818</v>
      </c>
      <c r="Z3019" s="4">
        <v>1169.74</v>
      </c>
    </row>
    <row r="3020" spans="16:26" ht="18" customHeight="1" x14ac:dyDescent="0.3">
      <c r="P3020" s="4" t="s">
        <v>102</v>
      </c>
      <c r="Q3020" s="4">
        <v>2024</v>
      </c>
      <c r="R3020" s="4" t="s">
        <v>12</v>
      </c>
      <c r="S3020" s="4" t="s">
        <v>104</v>
      </c>
      <c r="T3020" s="4" t="s">
        <v>106</v>
      </c>
      <c r="U3020" s="4" t="s">
        <v>107</v>
      </c>
      <c r="V3020" s="4" t="s">
        <v>103</v>
      </c>
      <c r="W3020" s="4" t="s">
        <v>105</v>
      </c>
      <c r="X3020" s="4" t="s">
        <v>108</v>
      </c>
      <c r="Y3020" s="4">
        <v>155</v>
      </c>
      <c r="Z3020" s="4">
        <v>221.65</v>
      </c>
    </row>
    <row r="3021" spans="16:26" ht="18" customHeight="1" x14ac:dyDescent="0.3">
      <c r="P3021" s="4" t="s">
        <v>91</v>
      </c>
      <c r="Q3021" s="4">
        <v>2024</v>
      </c>
      <c r="R3021" s="4" t="s">
        <v>42</v>
      </c>
      <c r="S3021" s="4" t="s">
        <v>104</v>
      </c>
      <c r="T3021" s="4" t="s">
        <v>106</v>
      </c>
      <c r="U3021" s="4" t="s">
        <v>107</v>
      </c>
      <c r="V3021" s="4" t="s">
        <v>103</v>
      </c>
      <c r="W3021" s="4" t="s">
        <v>105</v>
      </c>
      <c r="X3021" s="4" t="s">
        <v>108</v>
      </c>
      <c r="Y3021" s="4">
        <v>236</v>
      </c>
      <c r="Z3021" s="4">
        <v>337.48</v>
      </c>
    </row>
    <row r="3022" spans="16:26" ht="18" customHeight="1" x14ac:dyDescent="0.3">
      <c r="P3022" s="4" t="s">
        <v>91</v>
      </c>
      <c r="Q3022" s="4">
        <v>2024</v>
      </c>
      <c r="R3022" s="4" t="s">
        <v>42</v>
      </c>
      <c r="S3022" s="4" t="s">
        <v>104</v>
      </c>
      <c r="T3022" s="4" t="s">
        <v>106</v>
      </c>
      <c r="U3022" s="4" t="s">
        <v>107</v>
      </c>
      <c r="V3022" s="4" t="s">
        <v>103</v>
      </c>
      <c r="W3022" s="4" t="s">
        <v>105</v>
      </c>
      <c r="X3022" s="4" t="s">
        <v>108</v>
      </c>
      <c r="Y3022" s="4">
        <v>206</v>
      </c>
      <c r="Z3022" s="4">
        <v>294.58</v>
      </c>
    </row>
    <row r="3023" spans="16:26" ht="18" customHeight="1" x14ac:dyDescent="0.3">
      <c r="P3023" s="4" t="s">
        <v>101</v>
      </c>
      <c r="Q3023" s="4">
        <v>2024</v>
      </c>
      <c r="R3023" s="4" t="s">
        <v>42</v>
      </c>
      <c r="S3023" s="4" t="s">
        <v>104</v>
      </c>
      <c r="T3023" s="4" t="s">
        <v>106</v>
      </c>
      <c r="U3023" s="4" t="s">
        <v>107</v>
      </c>
      <c r="V3023" s="4" t="s">
        <v>103</v>
      </c>
      <c r="W3023" s="4" t="s">
        <v>105</v>
      </c>
      <c r="X3023" s="4" t="s">
        <v>108</v>
      </c>
      <c r="Y3023" s="4">
        <v>208</v>
      </c>
      <c r="Z3023" s="4">
        <v>297.44</v>
      </c>
    </row>
    <row r="3024" spans="16:26" ht="18" customHeight="1" x14ac:dyDescent="0.3">
      <c r="P3024" s="4" t="s">
        <v>98</v>
      </c>
      <c r="Q3024" s="4">
        <v>2024</v>
      </c>
      <c r="R3024" s="4" t="s">
        <v>42</v>
      </c>
      <c r="S3024" s="4" t="s">
        <v>104</v>
      </c>
      <c r="T3024" s="4" t="s">
        <v>106</v>
      </c>
      <c r="U3024" s="4" t="s">
        <v>107</v>
      </c>
      <c r="V3024" s="4" t="s">
        <v>103</v>
      </c>
      <c r="W3024" s="4" t="s">
        <v>105</v>
      </c>
      <c r="X3024" s="4" t="s">
        <v>108</v>
      </c>
      <c r="Y3024" s="4">
        <v>800</v>
      </c>
      <c r="Z3024" s="4">
        <v>1144</v>
      </c>
    </row>
    <row r="3025" spans="16:26" ht="18" customHeight="1" x14ac:dyDescent="0.3">
      <c r="P3025" s="4" t="s">
        <v>100</v>
      </c>
      <c r="Q3025" s="4">
        <v>2024</v>
      </c>
      <c r="R3025" s="4" t="s">
        <v>42</v>
      </c>
      <c r="S3025" s="4" t="s">
        <v>104</v>
      </c>
      <c r="T3025" s="4" t="s">
        <v>106</v>
      </c>
      <c r="U3025" s="4" t="s">
        <v>107</v>
      </c>
      <c r="V3025" s="4" t="s">
        <v>103</v>
      </c>
      <c r="W3025" s="4" t="s">
        <v>105</v>
      </c>
      <c r="X3025" s="4" t="s">
        <v>108</v>
      </c>
      <c r="Y3025" s="4">
        <v>886</v>
      </c>
      <c r="Z3025" s="4">
        <v>1266.98</v>
      </c>
    </row>
    <row r="3026" spans="16:26" ht="18" customHeight="1" x14ac:dyDescent="0.3">
      <c r="P3026" s="4" t="s">
        <v>100</v>
      </c>
      <c r="Q3026" s="4">
        <v>2024</v>
      </c>
      <c r="R3026" s="4" t="s">
        <v>42</v>
      </c>
      <c r="S3026" s="4" t="s">
        <v>104</v>
      </c>
      <c r="T3026" s="4" t="s">
        <v>106</v>
      </c>
      <c r="U3026" s="4" t="s">
        <v>107</v>
      </c>
      <c r="V3026" s="4" t="s">
        <v>103</v>
      </c>
      <c r="W3026" s="4" t="s">
        <v>105</v>
      </c>
      <c r="X3026" s="4" t="s">
        <v>108</v>
      </c>
      <c r="Y3026" s="4">
        <v>839</v>
      </c>
      <c r="Z3026" s="4">
        <v>526.24</v>
      </c>
    </row>
    <row r="3027" spans="16:26" ht="18" customHeight="1" x14ac:dyDescent="0.3">
      <c r="P3027" s="4" t="s">
        <v>98</v>
      </c>
      <c r="Q3027" s="4">
        <v>2024</v>
      </c>
      <c r="R3027" s="4" t="s">
        <v>42</v>
      </c>
      <c r="S3027" s="4" t="s">
        <v>104</v>
      </c>
      <c r="T3027" s="4" t="s">
        <v>106</v>
      </c>
      <c r="U3027" s="4" t="s">
        <v>107</v>
      </c>
      <c r="V3027" s="4" t="s">
        <v>103</v>
      </c>
      <c r="W3027" s="4" t="s">
        <v>105</v>
      </c>
      <c r="X3027" s="4" t="s">
        <v>108</v>
      </c>
      <c r="Y3027" s="4">
        <v>207</v>
      </c>
      <c r="Z3027" s="4">
        <v>296.01</v>
      </c>
    </row>
    <row r="3028" spans="16:26" ht="18" customHeight="1" x14ac:dyDescent="0.3">
      <c r="P3028" s="4" t="s">
        <v>101</v>
      </c>
      <c r="Q3028" s="4">
        <v>2024</v>
      </c>
      <c r="R3028" s="4" t="s">
        <v>42</v>
      </c>
      <c r="S3028" s="4" t="s">
        <v>104</v>
      </c>
      <c r="T3028" s="4" t="s">
        <v>106</v>
      </c>
      <c r="U3028" s="4" t="s">
        <v>107</v>
      </c>
      <c r="V3028" s="4" t="s">
        <v>103</v>
      </c>
      <c r="W3028" s="4" t="s">
        <v>105</v>
      </c>
      <c r="X3028" s="4" t="s">
        <v>108</v>
      </c>
      <c r="Y3028" s="4">
        <v>235</v>
      </c>
      <c r="Z3028" s="4">
        <v>336.05</v>
      </c>
    </row>
    <row r="3029" spans="16:26" ht="18" customHeight="1" x14ac:dyDescent="0.3">
      <c r="P3029" s="4" t="s">
        <v>91</v>
      </c>
      <c r="Q3029" s="4">
        <v>2024</v>
      </c>
      <c r="R3029" s="4" t="s">
        <v>42</v>
      </c>
      <c r="S3029" s="4" t="s">
        <v>104</v>
      </c>
      <c r="T3029" s="4" t="s">
        <v>106</v>
      </c>
      <c r="U3029" s="4" t="s">
        <v>107</v>
      </c>
      <c r="V3029" s="4" t="s">
        <v>103</v>
      </c>
      <c r="W3029" s="4" t="s">
        <v>105</v>
      </c>
      <c r="X3029" s="4" t="s">
        <v>108</v>
      </c>
      <c r="Y3029" s="4">
        <v>809</v>
      </c>
      <c r="Z3029" s="4">
        <v>1156.8699999999999</v>
      </c>
    </row>
    <row r="3030" spans="16:26" ht="18" customHeight="1" x14ac:dyDescent="0.3">
      <c r="P3030" s="4" t="s">
        <v>91</v>
      </c>
      <c r="Q3030" s="4">
        <v>2024</v>
      </c>
      <c r="R3030" s="4" t="s">
        <v>42</v>
      </c>
      <c r="S3030" s="4" t="s">
        <v>104</v>
      </c>
      <c r="T3030" s="4" t="s">
        <v>106</v>
      </c>
      <c r="U3030" s="4" t="s">
        <v>107</v>
      </c>
      <c r="V3030" s="4" t="s">
        <v>103</v>
      </c>
      <c r="W3030" s="4" t="s">
        <v>105</v>
      </c>
      <c r="X3030" s="4" t="s">
        <v>108</v>
      </c>
      <c r="Y3030" s="4">
        <v>209</v>
      </c>
      <c r="Z3030" s="4">
        <v>298.87</v>
      </c>
    </row>
    <row r="3031" spans="16:26" ht="18" customHeight="1" x14ac:dyDescent="0.3">
      <c r="P3031" s="4" t="s">
        <v>91</v>
      </c>
      <c r="Q3031" s="4">
        <v>2024</v>
      </c>
      <c r="R3031" s="4" t="s">
        <v>43</v>
      </c>
      <c r="S3031" s="4" t="s">
        <v>104</v>
      </c>
      <c r="T3031" s="4" t="s">
        <v>106</v>
      </c>
      <c r="U3031" s="4" t="s">
        <v>107</v>
      </c>
      <c r="V3031" s="4" t="s">
        <v>103</v>
      </c>
      <c r="W3031" s="4" t="s">
        <v>105</v>
      </c>
      <c r="X3031" s="4" t="s">
        <v>108</v>
      </c>
      <c r="Y3031" s="4">
        <v>242</v>
      </c>
      <c r="Z3031" s="4">
        <v>346.06</v>
      </c>
    </row>
    <row r="3032" spans="16:26" ht="18" customHeight="1" x14ac:dyDescent="0.3">
      <c r="P3032" s="4" t="s">
        <v>100</v>
      </c>
      <c r="Q3032" s="4">
        <v>2024</v>
      </c>
      <c r="R3032" s="4" t="s">
        <v>43</v>
      </c>
      <c r="S3032" s="4" t="s">
        <v>104</v>
      </c>
      <c r="T3032" s="4" t="s">
        <v>106</v>
      </c>
      <c r="U3032" s="4" t="s">
        <v>107</v>
      </c>
      <c r="V3032" s="4" t="s">
        <v>103</v>
      </c>
      <c r="W3032" s="4" t="s">
        <v>105</v>
      </c>
      <c r="X3032" s="4" t="s">
        <v>108</v>
      </c>
      <c r="Y3032" s="4">
        <v>212</v>
      </c>
      <c r="Z3032" s="4">
        <v>303.15999999999997</v>
      </c>
    </row>
    <row r="3033" spans="16:26" ht="18" customHeight="1" x14ac:dyDescent="0.3">
      <c r="P3033" s="4" t="s">
        <v>98</v>
      </c>
      <c r="Q3033" s="4">
        <v>2024</v>
      </c>
      <c r="R3033" s="4" t="s">
        <v>43</v>
      </c>
      <c r="S3033" s="4" t="s">
        <v>104</v>
      </c>
      <c r="T3033" s="4" t="s">
        <v>106</v>
      </c>
      <c r="U3033" s="4" t="s">
        <v>107</v>
      </c>
      <c r="V3033" s="4" t="s">
        <v>103</v>
      </c>
      <c r="W3033" s="4" t="s">
        <v>105</v>
      </c>
      <c r="X3033" s="4" t="s">
        <v>108</v>
      </c>
      <c r="Y3033" s="4">
        <v>238</v>
      </c>
      <c r="Z3033" s="4">
        <v>340.34000000000003</v>
      </c>
    </row>
    <row r="3034" spans="16:26" ht="18" customHeight="1" x14ac:dyDescent="0.3">
      <c r="P3034" s="4" t="s">
        <v>100</v>
      </c>
      <c r="Q3034" s="4">
        <v>2024</v>
      </c>
      <c r="R3034" s="4" t="s">
        <v>43</v>
      </c>
      <c r="S3034" s="4" t="s">
        <v>104</v>
      </c>
      <c r="T3034" s="4" t="s">
        <v>106</v>
      </c>
      <c r="U3034" s="4" t="s">
        <v>107</v>
      </c>
      <c r="V3034" s="4" t="s">
        <v>103</v>
      </c>
      <c r="W3034" s="4" t="s">
        <v>105</v>
      </c>
      <c r="X3034" s="4" t="s">
        <v>108</v>
      </c>
      <c r="Y3034" s="4">
        <v>214</v>
      </c>
      <c r="Z3034" s="4">
        <v>306.02</v>
      </c>
    </row>
    <row r="3035" spans="16:26" ht="18" customHeight="1" x14ac:dyDescent="0.3">
      <c r="P3035" s="4" t="s">
        <v>98</v>
      </c>
      <c r="Q3035" s="4">
        <v>2024</v>
      </c>
      <c r="R3035" s="4" t="s">
        <v>43</v>
      </c>
      <c r="S3035" s="4" t="s">
        <v>104</v>
      </c>
      <c r="T3035" s="4" t="s">
        <v>106</v>
      </c>
      <c r="U3035" s="4" t="s">
        <v>107</v>
      </c>
      <c r="V3035" s="4" t="s">
        <v>103</v>
      </c>
      <c r="W3035" s="4" t="s">
        <v>105</v>
      </c>
      <c r="X3035" s="4" t="s">
        <v>108</v>
      </c>
      <c r="Y3035" s="4">
        <v>799</v>
      </c>
      <c r="Z3035" s="4">
        <v>1142.57</v>
      </c>
    </row>
    <row r="3036" spans="16:26" ht="18" customHeight="1" x14ac:dyDescent="0.3">
      <c r="P3036" s="4" t="s">
        <v>98</v>
      </c>
      <c r="Q3036" s="4">
        <v>2024</v>
      </c>
      <c r="R3036" s="4" t="s">
        <v>43</v>
      </c>
      <c r="S3036" s="4" t="s">
        <v>104</v>
      </c>
      <c r="T3036" s="4" t="s">
        <v>106</v>
      </c>
      <c r="U3036" s="4" t="s">
        <v>107</v>
      </c>
      <c r="V3036" s="4" t="s">
        <v>103</v>
      </c>
      <c r="W3036" s="4" t="s">
        <v>105</v>
      </c>
      <c r="X3036" s="4" t="s">
        <v>108</v>
      </c>
      <c r="Y3036" s="4">
        <v>213</v>
      </c>
      <c r="Z3036" s="4">
        <v>304.59000000000003</v>
      </c>
    </row>
    <row r="3037" spans="16:26" ht="18" customHeight="1" x14ac:dyDescent="0.3">
      <c r="P3037" s="4" t="s">
        <v>100</v>
      </c>
      <c r="Q3037" s="4">
        <v>2024</v>
      </c>
      <c r="R3037" s="4" t="s">
        <v>43</v>
      </c>
      <c r="S3037" s="4" t="s">
        <v>104</v>
      </c>
      <c r="T3037" s="4" t="s">
        <v>106</v>
      </c>
      <c r="U3037" s="4" t="s">
        <v>107</v>
      </c>
      <c r="V3037" s="4" t="s">
        <v>103</v>
      </c>
      <c r="W3037" s="4" t="s">
        <v>105</v>
      </c>
      <c r="X3037" s="4" t="s">
        <v>108</v>
      </c>
      <c r="Y3037" s="4">
        <v>241</v>
      </c>
      <c r="Z3037" s="4">
        <v>344.63</v>
      </c>
    </row>
    <row r="3038" spans="16:26" ht="18" customHeight="1" x14ac:dyDescent="0.3">
      <c r="P3038" s="4" t="s">
        <v>98</v>
      </c>
      <c r="Q3038" s="4">
        <v>2024</v>
      </c>
      <c r="R3038" s="4" t="s">
        <v>43</v>
      </c>
      <c r="S3038" s="4" t="s">
        <v>104</v>
      </c>
      <c r="T3038" s="4" t="s">
        <v>106</v>
      </c>
      <c r="U3038" s="4" t="s">
        <v>107</v>
      </c>
      <c r="V3038" s="4" t="s">
        <v>103</v>
      </c>
      <c r="W3038" s="4" t="s">
        <v>105</v>
      </c>
      <c r="X3038" s="4" t="s">
        <v>108</v>
      </c>
      <c r="Y3038" s="4">
        <v>211</v>
      </c>
      <c r="Z3038" s="4">
        <v>301.73</v>
      </c>
    </row>
    <row r="3039" spans="16:26" ht="18" customHeight="1" x14ac:dyDescent="0.3">
      <c r="P3039" s="4" t="s">
        <v>100</v>
      </c>
      <c r="Q3039" s="4">
        <v>2024</v>
      </c>
      <c r="R3039" s="4" t="s">
        <v>43</v>
      </c>
      <c r="S3039" s="4" t="s">
        <v>104</v>
      </c>
      <c r="T3039" s="4" t="s">
        <v>106</v>
      </c>
      <c r="U3039" s="4" t="s">
        <v>107</v>
      </c>
      <c r="V3039" s="4" t="s">
        <v>103</v>
      </c>
      <c r="W3039" s="4" t="s">
        <v>105</v>
      </c>
      <c r="X3039" s="4" t="s">
        <v>108</v>
      </c>
      <c r="Y3039" s="4">
        <v>808</v>
      </c>
      <c r="Z3039" s="4">
        <v>1155.44</v>
      </c>
    </row>
    <row r="3040" spans="16:26" ht="18" customHeight="1" x14ac:dyDescent="0.3">
      <c r="P3040" s="4" t="s">
        <v>91</v>
      </c>
      <c r="Q3040" s="4">
        <v>2024</v>
      </c>
      <c r="R3040" s="4" t="s">
        <v>43</v>
      </c>
      <c r="S3040" s="4" t="s">
        <v>104</v>
      </c>
      <c r="T3040" s="4" t="s">
        <v>106</v>
      </c>
      <c r="U3040" s="4" t="s">
        <v>107</v>
      </c>
      <c r="V3040" s="4" t="s">
        <v>103</v>
      </c>
      <c r="W3040" s="4" t="s">
        <v>105</v>
      </c>
      <c r="X3040" s="4" t="s">
        <v>108</v>
      </c>
      <c r="Y3040" s="4">
        <v>215</v>
      </c>
      <c r="Z3040" s="4">
        <v>307.45</v>
      </c>
    </row>
    <row r="3041" spans="16:26" ht="18" customHeight="1" x14ac:dyDescent="0.3">
      <c r="P3041" s="4" t="s">
        <v>91</v>
      </c>
      <c r="Q3041" s="4">
        <v>2024</v>
      </c>
      <c r="R3041" s="4" t="s">
        <v>37</v>
      </c>
      <c r="S3041" s="4" t="s">
        <v>104</v>
      </c>
      <c r="T3041" s="4" t="s">
        <v>106</v>
      </c>
      <c r="U3041" s="4" t="s">
        <v>107</v>
      </c>
      <c r="V3041" s="4" t="s">
        <v>103</v>
      </c>
      <c r="W3041" s="4" t="s">
        <v>105</v>
      </c>
      <c r="X3041" s="4" t="s">
        <v>108</v>
      </c>
      <c r="Y3041" s="4">
        <v>206</v>
      </c>
      <c r="Z3041" s="4">
        <v>294.58</v>
      </c>
    </row>
    <row r="3042" spans="16:26" ht="18" customHeight="1" x14ac:dyDescent="0.3">
      <c r="P3042" s="4" t="s">
        <v>98</v>
      </c>
      <c r="Q3042" s="4">
        <v>2024</v>
      </c>
      <c r="R3042" s="4" t="s">
        <v>37</v>
      </c>
      <c r="S3042" s="4" t="s">
        <v>104</v>
      </c>
      <c r="T3042" s="4" t="s">
        <v>106</v>
      </c>
      <c r="U3042" s="4" t="s">
        <v>107</v>
      </c>
      <c r="V3042" s="4" t="s">
        <v>103</v>
      </c>
      <c r="W3042" s="4" t="s">
        <v>105</v>
      </c>
      <c r="X3042" s="4" t="s">
        <v>108</v>
      </c>
      <c r="Y3042" s="4">
        <v>182</v>
      </c>
      <c r="Z3042" s="4">
        <v>260.26</v>
      </c>
    </row>
    <row r="3043" spans="16:26" ht="18" customHeight="1" x14ac:dyDescent="0.3">
      <c r="P3043" s="4" t="s">
        <v>98</v>
      </c>
      <c r="Q3043" s="4">
        <v>2024</v>
      </c>
      <c r="R3043" s="4" t="s">
        <v>37</v>
      </c>
      <c r="S3043" s="4" t="s">
        <v>104</v>
      </c>
      <c r="T3043" s="4" t="s">
        <v>106</v>
      </c>
      <c r="U3043" s="4" t="s">
        <v>107</v>
      </c>
      <c r="V3043" s="4" t="s">
        <v>103</v>
      </c>
      <c r="W3043" s="4" t="s">
        <v>105</v>
      </c>
      <c r="X3043" s="4" t="s">
        <v>108</v>
      </c>
      <c r="Y3043" s="4">
        <v>208</v>
      </c>
      <c r="Z3043" s="4">
        <v>297.44</v>
      </c>
    </row>
    <row r="3044" spans="16:26" ht="18" customHeight="1" x14ac:dyDescent="0.3">
      <c r="P3044" s="4" t="s">
        <v>98</v>
      </c>
      <c r="Q3044" s="4">
        <v>2024</v>
      </c>
      <c r="R3044" s="4" t="s">
        <v>37</v>
      </c>
      <c r="S3044" s="4" t="s">
        <v>104</v>
      </c>
      <c r="T3044" s="4" t="s">
        <v>106</v>
      </c>
      <c r="U3044" s="4" t="s">
        <v>107</v>
      </c>
      <c r="V3044" s="4" t="s">
        <v>103</v>
      </c>
      <c r="W3044" s="4" t="s">
        <v>105</v>
      </c>
      <c r="X3044" s="4" t="s">
        <v>108</v>
      </c>
      <c r="Y3044" s="4">
        <v>804</v>
      </c>
      <c r="Z3044" s="4">
        <v>1149.72</v>
      </c>
    </row>
    <row r="3045" spans="16:26" ht="18" customHeight="1" x14ac:dyDescent="0.3">
      <c r="P3045" s="4" t="s">
        <v>91</v>
      </c>
      <c r="Q3045" s="4">
        <v>2024</v>
      </c>
      <c r="R3045" s="4" t="s">
        <v>37</v>
      </c>
      <c r="S3045" s="4" t="s">
        <v>104</v>
      </c>
      <c r="T3045" s="4" t="s">
        <v>106</v>
      </c>
      <c r="U3045" s="4" t="s">
        <v>107</v>
      </c>
      <c r="V3045" s="4" t="s">
        <v>103</v>
      </c>
      <c r="W3045" s="4" t="s">
        <v>105</v>
      </c>
      <c r="X3045" s="4" t="s">
        <v>108</v>
      </c>
      <c r="Y3045" s="4">
        <v>891</v>
      </c>
      <c r="Z3045" s="4">
        <v>1274.1300000000001</v>
      </c>
    </row>
    <row r="3046" spans="16:26" ht="18" customHeight="1" x14ac:dyDescent="0.3">
      <c r="P3046" s="4" t="s">
        <v>91</v>
      </c>
      <c r="Q3046" s="4">
        <v>2024</v>
      </c>
      <c r="R3046" s="4" t="s">
        <v>37</v>
      </c>
      <c r="S3046" s="4" t="s">
        <v>104</v>
      </c>
      <c r="T3046" s="4" t="s">
        <v>106</v>
      </c>
      <c r="U3046" s="4" t="s">
        <v>107</v>
      </c>
      <c r="V3046" s="4" t="s">
        <v>103</v>
      </c>
      <c r="W3046" s="4" t="s">
        <v>105</v>
      </c>
      <c r="X3046" s="4" t="s">
        <v>108</v>
      </c>
      <c r="Y3046" s="4">
        <v>844</v>
      </c>
      <c r="Z3046" s="4">
        <v>526.24</v>
      </c>
    </row>
    <row r="3047" spans="16:26" ht="18" customHeight="1" x14ac:dyDescent="0.3">
      <c r="P3047" s="4" t="s">
        <v>98</v>
      </c>
      <c r="Q3047" s="4">
        <v>2024</v>
      </c>
      <c r="R3047" s="4" t="s">
        <v>37</v>
      </c>
      <c r="S3047" s="4" t="s">
        <v>104</v>
      </c>
      <c r="T3047" s="4" t="s">
        <v>106</v>
      </c>
      <c r="U3047" s="4" t="s">
        <v>107</v>
      </c>
      <c r="V3047" s="4" t="s">
        <v>103</v>
      </c>
      <c r="W3047" s="4" t="s">
        <v>105</v>
      </c>
      <c r="X3047" s="4" t="s">
        <v>108</v>
      </c>
      <c r="Y3047" s="4">
        <v>183</v>
      </c>
      <c r="Z3047" s="4">
        <v>261.69</v>
      </c>
    </row>
    <row r="3048" spans="16:26" ht="18" customHeight="1" x14ac:dyDescent="0.3">
      <c r="P3048" s="4" t="s">
        <v>98</v>
      </c>
      <c r="Q3048" s="4">
        <v>2024</v>
      </c>
      <c r="R3048" s="4" t="s">
        <v>37</v>
      </c>
      <c r="S3048" s="4" t="s">
        <v>104</v>
      </c>
      <c r="T3048" s="4" t="s">
        <v>106</v>
      </c>
      <c r="U3048" s="4" t="s">
        <v>107</v>
      </c>
      <c r="V3048" s="4" t="s">
        <v>103</v>
      </c>
      <c r="W3048" s="4" t="s">
        <v>105</v>
      </c>
      <c r="X3048" s="4" t="s">
        <v>108</v>
      </c>
      <c r="Y3048" s="4">
        <v>181</v>
      </c>
      <c r="Z3048" s="4">
        <v>258.83</v>
      </c>
    </row>
    <row r="3049" spans="16:26" ht="18" customHeight="1" x14ac:dyDescent="0.3">
      <c r="P3049" s="4" t="s">
        <v>98</v>
      </c>
      <c r="Q3049" s="4">
        <v>2024</v>
      </c>
      <c r="R3049" s="4" t="s">
        <v>37</v>
      </c>
      <c r="S3049" s="4" t="s">
        <v>104</v>
      </c>
      <c r="T3049" s="4" t="s">
        <v>106</v>
      </c>
      <c r="U3049" s="4" t="s">
        <v>107</v>
      </c>
      <c r="V3049" s="4" t="s">
        <v>103</v>
      </c>
      <c r="W3049" s="4" t="s">
        <v>105</v>
      </c>
      <c r="X3049" s="4" t="s">
        <v>108</v>
      </c>
      <c r="Y3049" s="4">
        <v>813</v>
      </c>
      <c r="Z3049" s="4">
        <v>1162.5899999999999</v>
      </c>
    </row>
    <row r="3050" spans="16:26" ht="18" customHeight="1" x14ac:dyDescent="0.3">
      <c r="P3050" s="4" t="s">
        <v>91</v>
      </c>
      <c r="Q3050" s="4">
        <v>2024</v>
      </c>
      <c r="R3050" s="4" t="s">
        <v>37</v>
      </c>
      <c r="S3050" s="4" t="s">
        <v>104</v>
      </c>
      <c r="T3050" s="4" t="s">
        <v>106</v>
      </c>
      <c r="U3050" s="4" t="s">
        <v>107</v>
      </c>
      <c r="V3050" s="4" t="s">
        <v>103</v>
      </c>
      <c r="W3050" s="4" t="s">
        <v>105</v>
      </c>
      <c r="X3050" s="4" t="s">
        <v>108</v>
      </c>
      <c r="Y3050" s="4">
        <v>179</v>
      </c>
      <c r="Z3050" s="4">
        <v>255.97</v>
      </c>
    </row>
    <row r="3051" spans="16:26" ht="18" customHeight="1" x14ac:dyDescent="0.3">
      <c r="P3051" s="4" t="s">
        <v>98</v>
      </c>
      <c r="Q3051" s="4">
        <v>2024</v>
      </c>
      <c r="R3051" s="4" t="s">
        <v>38</v>
      </c>
      <c r="S3051" s="4" t="s">
        <v>104</v>
      </c>
      <c r="T3051" s="4" t="s">
        <v>106</v>
      </c>
      <c r="U3051" s="4" t="s">
        <v>107</v>
      </c>
      <c r="V3051" s="4" t="s">
        <v>103</v>
      </c>
      <c r="W3051" s="4" t="s">
        <v>105</v>
      </c>
      <c r="X3051" s="4" t="s">
        <v>108</v>
      </c>
      <c r="Y3051" s="4">
        <v>212</v>
      </c>
      <c r="Z3051" s="4">
        <v>303.15999999999997</v>
      </c>
    </row>
    <row r="3052" spans="16:26" ht="18" customHeight="1" x14ac:dyDescent="0.3">
      <c r="P3052" s="4" t="s">
        <v>100</v>
      </c>
      <c r="Q3052" s="4">
        <v>2024</v>
      </c>
      <c r="R3052" s="4" t="s">
        <v>38</v>
      </c>
      <c r="S3052" s="4" t="s">
        <v>104</v>
      </c>
      <c r="T3052" s="4" t="s">
        <v>106</v>
      </c>
      <c r="U3052" s="4" t="s">
        <v>107</v>
      </c>
      <c r="V3052" s="4" t="s">
        <v>103</v>
      </c>
      <c r="W3052" s="4" t="s">
        <v>105</v>
      </c>
      <c r="X3052" s="4" t="s">
        <v>108</v>
      </c>
      <c r="Y3052" s="4">
        <v>188</v>
      </c>
      <c r="Z3052" s="4">
        <v>268.84000000000003</v>
      </c>
    </row>
    <row r="3053" spans="16:26" ht="18" customHeight="1" x14ac:dyDescent="0.3">
      <c r="P3053" s="4" t="s">
        <v>101</v>
      </c>
      <c r="Q3053" s="4">
        <v>2024</v>
      </c>
      <c r="R3053" s="4" t="s">
        <v>38</v>
      </c>
      <c r="S3053" s="4" t="s">
        <v>104</v>
      </c>
      <c r="T3053" s="4" t="s">
        <v>106</v>
      </c>
      <c r="U3053" s="4" t="s">
        <v>107</v>
      </c>
      <c r="V3053" s="4" t="s">
        <v>103</v>
      </c>
      <c r="W3053" s="4" t="s">
        <v>105</v>
      </c>
      <c r="X3053" s="4" t="s">
        <v>108</v>
      </c>
      <c r="Y3053" s="4">
        <v>214</v>
      </c>
      <c r="Z3053" s="4">
        <v>306.02</v>
      </c>
    </row>
    <row r="3054" spans="16:26" ht="18" customHeight="1" x14ac:dyDescent="0.3">
      <c r="P3054" s="4" t="s">
        <v>100</v>
      </c>
      <c r="Q3054" s="4">
        <v>2024</v>
      </c>
      <c r="R3054" s="4" t="s">
        <v>38</v>
      </c>
      <c r="S3054" s="4" t="s">
        <v>104</v>
      </c>
      <c r="T3054" s="4" t="s">
        <v>106</v>
      </c>
      <c r="U3054" s="4" t="s">
        <v>107</v>
      </c>
      <c r="V3054" s="4" t="s">
        <v>103</v>
      </c>
      <c r="W3054" s="4" t="s">
        <v>105</v>
      </c>
      <c r="X3054" s="4" t="s">
        <v>108</v>
      </c>
      <c r="Y3054" s="4">
        <v>184</v>
      </c>
      <c r="Z3054" s="4">
        <v>263.12</v>
      </c>
    </row>
    <row r="3055" spans="16:26" ht="18" customHeight="1" x14ac:dyDescent="0.3">
      <c r="P3055" s="4" t="s">
        <v>101</v>
      </c>
      <c r="Q3055" s="4">
        <v>2024</v>
      </c>
      <c r="R3055" s="4" t="s">
        <v>38</v>
      </c>
      <c r="S3055" s="4" t="s">
        <v>104</v>
      </c>
      <c r="T3055" s="4" t="s">
        <v>106</v>
      </c>
      <c r="U3055" s="4" t="s">
        <v>107</v>
      </c>
      <c r="V3055" s="4" t="s">
        <v>103</v>
      </c>
      <c r="W3055" s="4" t="s">
        <v>105</v>
      </c>
      <c r="X3055" s="4" t="s">
        <v>108</v>
      </c>
      <c r="Y3055" s="4">
        <v>803</v>
      </c>
      <c r="Z3055" s="4">
        <v>1148.29</v>
      </c>
    </row>
    <row r="3056" spans="16:26" ht="18" customHeight="1" x14ac:dyDescent="0.3">
      <c r="P3056" s="4" t="s">
        <v>100</v>
      </c>
      <c r="Q3056" s="4">
        <v>2024</v>
      </c>
      <c r="R3056" s="4" t="s">
        <v>38</v>
      </c>
      <c r="S3056" s="4" t="s">
        <v>104</v>
      </c>
      <c r="T3056" s="4" t="s">
        <v>106</v>
      </c>
      <c r="U3056" s="4" t="s">
        <v>107</v>
      </c>
      <c r="V3056" s="4" t="s">
        <v>103</v>
      </c>
      <c r="W3056" s="4" t="s">
        <v>105</v>
      </c>
      <c r="X3056" s="4" t="s">
        <v>108</v>
      </c>
      <c r="Y3056" s="4">
        <v>890</v>
      </c>
      <c r="Z3056" s="4">
        <v>1272.7</v>
      </c>
    </row>
    <row r="3057" spans="16:26" ht="18" customHeight="1" x14ac:dyDescent="0.3">
      <c r="P3057" s="4" t="s">
        <v>100</v>
      </c>
      <c r="Q3057" s="4">
        <v>2024</v>
      </c>
      <c r="R3057" s="4" t="s">
        <v>38</v>
      </c>
      <c r="S3057" s="4" t="s">
        <v>104</v>
      </c>
      <c r="T3057" s="4" t="s">
        <v>106</v>
      </c>
      <c r="U3057" s="4" t="s">
        <v>107</v>
      </c>
      <c r="V3057" s="4" t="s">
        <v>103</v>
      </c>
      <c r="W3057" s="4" t="s">
        <v>105</v>
      </c>
      <c r="X3057" s="4" t="s">
        <v>108</v>
      </c>
      <c r="Y3057" s="4">
        <v>843</v>
      </c>
      <c r="Z3057" s="4">
        <v>526.24</v>
      </c>
    </row>
    <row r="3058" spans="16:26" ht="18" customHeight="1" x14ac:dyDescent="0.3">
      <c r="P3058" s="4" t="s">
        <v>101</v>
      </c>
      <c r="Q3058" s="4">
        <v>2024</v>
      </c>
      <c r="R3058" s="4" t="s">
        <v>38</v>
      </c>
      <c r="S3058" s="4" t="s">
        <v>104</v>
      </c>
      <c r="T3058" s="4" t="s">
        <v>106</v>
      </c>
      <c r="U3058" s="4" t="s">
        <v>107</v>
      </c>
      <c r="V3058" s="4" t="s">
        <v>103</v>
      </c>
      <c r="W3058" s="4" t="s">
        <v>105</v>
      </c>
      <c r="X3058" s="4" t="s">
        <v>108</v>
      </c>
      <c r="Y3058" s="4">
        <v>189</v>
      </c>
      <c r="Z3058" s="4">
        <v>270.27</v>
      </c>
    </row>
    <row r="3059" spans="16:26" ht="18" customHeight="1" x14ac:dyDescent="0.3">
      <c r="P3059" s="4" t="s">
        <v>100</v>
      </c>
      <c r="Q3059" s="4">
        <v>2024</v>
      </c>
      <c r="R3059" s="4" t="s">
        <v>38</v>
      </c>
      <c r="S3059" s="4" t="s">
        <v>104</v>
      </c>
      <c r="T3059" s="4" t="s">
        <v>106</v>
      </c>
      <c r="U3059" s="4" t="s">
        <v>107</v>
      </c>
      <c r="V3059" s="4" t="s">
        <v>103</v>
      </c>
      <c r="W3059" s="4" t="s">
        <v>105</v>
      </c>
      <c r="X3059" s="4" t="s">
        <v>108</v>
      </c>
      <c r="Y3059" s="4">
        <v>211</v>
      </c>
      <c r="Z3059" s="4">
        <v>301.73</v>
      </c>
    </row>
    <row r="3060" spans="16:26" ht="18" customHeight="1" x14ac:dyDescent="0.3">
      <c r="P3060" s="4" t="s">
        <v>101</v>
      </c>
      <c r="Q3060" s="4">
        <v>2024</v>
      </c>
      <c r="R3060" s="4" t="s">
        <v>38</v>
      </c>
      <c r="S3060" s="4" t="s">
        <v>104</v>
      </c>
      <c r="T3060" s="4" t="s">
        <v>106</v>
      </c>
      <c r="U3060" s="4" t="s">
        <v>107</v>
      </c>
      <c r="V3060" s="4" t="s">
        <v>103</v>
      </c>
      <c r="W3060" s="4" t="s">
        <v>105</v>
      </c>
      <c r="X3060" s="4" t="s">
        <v>108</v>
      </c>
      <c r="Y3060" s="4">
        <v>187</v>
      </c>
      <c r="Z3060" s="4">
        <v>267.40999999999997</v>
      </c>
    </row>
    <row r="3061" spans="16:26" ht="18" customHeight="1" x14ac:dyDescent="0.3">
      <c r="P3061" s="4" t="s">
        <v>100</v>
      </c>
      <c r="Q3061" s="4">
        <v>2024</v>
      </c>
      <c r="R3061" s="4" t="s">
        <v>38</v>
      </c>
      <c r="S3061" s="4" t="s">
        <v>104</v>
      </c>
      <c r="T3061" s="4" t="s">
        <v>106</v>
      </c>
      <c r="U3061" s="4" t="s">
        <v>107</v>
      </c>
      <c r="V3061" s="4" t="s">
        <v>103</v>
      </c>
      <c r="W3061" s="4" t="s">
        <v>105</v>
      </c>
      <c r="X3061" s="4" t="s">
        <v>108</v>
      </c>
      <c r="Y3061" s="4">
        <v>812</v>
      </c>
      <c r="Z3061" s="4">
        <v>1161.1599999999999</v>
      </c>
    </row>
    <row r="3062" spans="16:26" ht="18" customHeight="1" x14ac:dyDescent="0.3">
      <c r="P3062" s="4" t="s">
        <v>98</v>
      </c>
      <c r="Q3062" s="4">
        <v>2024</v>
      </c>
      <c r="R3062" s="4" t="s">
        <v>38</v>
      </c>
      <c r="S3062" s="4" t="s">
        <v>104</v>
      </c>
      <c r="T3062" s="4" t="s">
        <v>106</v>
      </c>
      <c r="U3062" s="4" t="s">
        <v>107</v>
      </c>
      <c r="V3062" s="4" t="s">
        <v>103</v>
      </c>
      <c r="W3062" s="4" t="s">
        <v>105</v>
      </c>
      <c r="X3062" s="4" t="s">
        <v>108</v>
      </c>
      <c r="Y3062" s="4">
        <v>185</v>
      </c>
      <c r="Z3062" s="4">
        <v>264.55</v>
      </c>
    </row>
    <row r="3063" spans="16:26" ht="18" customHeight="1" x14ac:dyDescent="0.3">
      <c r="P3063" s="4" t="s">
        <v>98</v>
      </c>
      <c r="Q3063" s="4">
        <v>2024</v>
      </c>
      <c r="R3063" s="4" t="s">
        <v>41</v>
      </c>
      <c r="S3063" s="4" t="s">
        <v>104</v>
      </c>
      <c r="T3063" s="4" t="s">
        <v>106</v>
      </c>
      <c r="U3063" s="4" t="s">
        <v>107</v>
      </c>
      <c r="V3063" s="4" t="s">
        <v>103</v>
      </c>
      <c r="W3063" s="4" t="s">
        <v>105</v>
      </c>
      <c r="X3063" s="4" t="s">
        <v>108</v>
      </c>
      <c r="Y3063" s="4">
        <v>230</v>
      </c>
      <c r="Z3063" s="4">
        <v>328.9</v>
      </c>
    </row>
    <row r="3064" spans="16:26" ht="18" customHeight="1" x14ac:dyDescent="0.3">
      <c r="P3064" s="4" t="s">
        <v>91</v>
      </c>
      <c r="Q3064" s="4">
        <v>2024</v>
      </c>
      <c r="R3064" s="4" t="s">
        <v>41</v>
      </c>
      <c r="S3064" s="4" t="s">
        <v>104</v>
      </c>
      <c r="T3064" s="4" t="s">
        <v>106</v>
      </c>
      <c r="U3064" s="4" t="s">
        <v>107</v>
      </c>
      <c r="V3064" s="4" t="s">
        <v>103</v>
      </c>
      <c r="W3064" s="4" t="s">
        <v>105</v>
      </c>
      <c r="X3064" s="4" t="s">
        <v>108</v>
      </c>
      <c r="Y3064" s="4">
        <v>200</v>
      </c>
      <c r="Z3064" s="4">
        <v>286</v>
      </c>
    </row>
    <row r="3065" spans="16:26" ht="18" customHeight="1" x14ac:dyDescent="0.3">
      <c r="P3065" s="4" t="s">
        <v>91</v>
      </c>
      <c r="Q3065" s="4">
        <v>2024</v>
      </c>
      <c r="R3065" s="4" t="s">
        <v>41</v>
      </c>
      <c r="S3065" s="4" t="s">
        <v>104</v>
      </c>
      <c r="T3065" s="4" t="s">
        <v>106</v>
      </c>
      <c r="U3065" s="4" t="s">
        <v>107</v>
      </c>
      <c r="V3065" s="4" t="s">
        <v>103</v>
      </c>
      <c r="W3065" s="4" t="s">
        <v>105</v>
      </c>
      <c r="X3065" s="4" t="s">
        <v>108</v>
      </c>
      <c r="Y3065" s="4">
        <v>232</v>
      </c>
      <c r="Z3065" s="4">
        <v>331.76</v>
      </c>
    </row>
    <row r="3066" spans="16:26" ht="18" customHeight="1" x14ac:dyDescent="0.3">
      <c r="P3066" s="4" t="s">
        <v>100</v>
      </c>
      <c r="Q3066" s="4">
        <v>2024</v>
      </c>
      <c r="R3066" s="4" t="s">
        <v>41</v>
      </c>
      <c r="S3066" s="4" t="s">
        <v>104</v>
      </c>
      <c r="T3066" s="4" t="s">
        <v>106</v>
      </c>
      <c r="U3066" s="4" t="s">
        <v>107</v>
      </c>
      <c r="V3066" s="4" t="s">
        <v>103</v>
      </c>
      <c r="W3066" s="4" t="s">
        <v>105</v>
      </c>
      <c r="X3066" s="4" t="s">
        <v>108</v>
      </c>
      <c r="Y3066" s="4">
        <v>202</v>
      </c>
      <c r="Z3066" s="4">
        <v>288.86</v>
      </c>
    </row>
    <row r="3067" spans="16:26" ht="18" customHeight="1" x14ac:dyDescent="0.3">
      <c r="P3067" s="4" t="s">
        <v>91</v>
      </c>
      <c r="Q3067" s="4">
        <v>2024</v>
      </c>
      <c r="R3067" s="4" t="s">
        <v>41</v>
      </c>
      <c r="S3067" s="4" t="s">
        <v>104</v>
      </c>
      <c r="T3067" s="4" t="s">
        <v>106</v>
      </c>
      <c r="U3067" s="4" t="s">
        <v>107</v>
      </c>
      <c r="V3067" s="4" t="s">
        <v>103</v>
      </c>
      <c r="W3067" s="4" t="s">
        <v>105</v>
      </c>
      <c r="X3067" s="4" t="s">
        <v>108</v>
      </c>
      <c r="Y3067" s="4">
        <v>801</v>
      </c>
      <c r="Z3067" s="4">
        <v>1145.43</v>
      </c>
    </row>
    <row r="3068" spans="16:26" ht="18" customHeight="1" x14ac:dyDescent="0.3">
      <c r="P3068" s="4" t="s">
        <v>91</v>
      </c>
      <c r="Q3068" s="4">
        <v>2024</v>
      </c>
      <c r="R3068" s="4" t="s">
        <v>41</v>
      </c>
      <c r="S3068" s="4" t="s">
        <v>104</v>
      </c>
      <c r="T3068" s="4" t="s">
        <v>106</v>
      </c>
      <c r="U3068" s="4" t="s">
        <v>107</v>
      </c>
      <c r="V3068" s="4" t="s">
        <v>103</v>
      </c>
      <c r="W3068" s="4" t="s">
        <v>105</v>
      </c>
      <c r="X3068" s="4" t="s">
        <v>108</v>
      </c>
      <c r="Y3068" s="4">
        <v>887</v>
      </c>
      <c r="Z3068" s="4">
        <v>1268.4099999999999</v>
      </c>
    </row>
    <row r="3069" spans="16:26" ht="18" customHeight="1" x14ac:dyDescent="0.3">
      <c r="P3069" s="4" t="s">
        <v>91</v>
      </c>
      <c r="Q3069" s="4">
        <v>2024</v>
      </c>
      <c r="R3069" s="4" t="s">
        <v>41</v>
      </c>
      <c r="S3069" s="4" t="s">
        <v>104</v>
      </c>
      <c r="T3069" s="4" t="s">
        <v>106</v>
      </c>
      <c r="U3069" s="4" t="s">
        <v>107</v>
      </c>
      <c r="V3069" s="4" t="s">
        <v>103</v>
      </c>
      <c r="W3069" s="4" t="s">
        <v>105</v>
      </c>
      <c r="X3069" s="4" t="s">
        <v>108</v>
      </c>
      <c r="Y3069" s="4">
        <v>840</v>
      </c>
      <c r="Z3069" s="4">
        <v>526.24</v>
      </c>
    </row>
    <row r="3070" spans="16:26" ht="18" customHeight="1" x14ac:dyDescent="0.3">
      <c r="P3070" s="4" t="s">
        <v>91</v>
      </c>
      <c r="Q3070" s="4">
        <v>2024</v>
      </c>
      <c r="R3070" s="4" t="s">
        <v>41</v>
      </c>
      <c r="S3070" s="4" t="s">
        <v>104</v>
      </c>
      <c r="T3070" s="4" t="s">
        <v>106</v>
      </c>
      <c r="U3070" s="4" t="s">
        <v>107</v>
      </c>
      <c r="V3070" s="4" t="s">
        <v>103</v>
      </c>
      <c r="W3070" s="4" t="s">
        <v>105</v>
      </c>
      <c r="X3070" s="4" t="s">
        <v>108</v>
      </c>
      <c r="Y3070" s="4">
        <v>201</v>
      </c>
      <c r="Z3070" s="4">
        <v>287.43</v>
      </c>
    </row>
    <row r="3071" spans="16:26" ht="18" customHeight="1" x14ac:dyDescent="0.3">
      <c r="P3071" s="4" t="s">
        <v>100</v>
      </c>
      <c r="Q3071" s="4">
        <v>2024</v>
      </c>
      <c r="R3071" s="4" t="s">
        <v>41</v>
      </c>
      <c r="S3071" s="4" t="s">
        <v>104</v>
      </c>
      <c r="T3071" s="4" t="s">
        <v>106</v>
      </c>
      <c r="U3071" s="4" t="s">
        <v>107</v>
      </c>
      <c r="V3071" s="4" t="s">
        <v>103</v>
      </c>
      <c r="W3071" s="4" t="s">
        <v>105</v>
      </c>
      <c r="X3071" s="4" t="s">
        <v>108</v>
      </c>
      <c r="Y3071" s="4">
        <v>229</v>
      </c>
      <c r="Z3071" s="4">
        <v>327.47000000000003</v>
      </c>
    </row>
    <row r="3072" spans="16:26" ht="18" customHeight="1" x14ac:dyDescent="0.3">
      <c r="P3072" s="4" t="s">
        <v>91</v>
      </c>
      <c r="Q3072" s="4">
        <v>2024</v>
      </c>
      <c r="R3072" s="4" t="s">
        <v>41</v>
      </c>
      <c r="S3072" s="4" t="s">
        <v>104</v>
      </c>
      <c r="T3072" s="4" t="s">
        <v>106</v>
      </c>
      <c r="U3072" s="4" t="s">
        <v>107</v>
      </c>
      <c r="V3072" s="4" t="s">
        <v>103</v>
      </c>
      <c r="W3072" s="4" t="s">
        <v>105</v>
      </c>
      <c r="X3072" s="4" t="s">
        <v>108</v>
      </c>
      <c r="Y3072" s="4">
        <v>205</v>
      </c>
      <c r="Z3072" s="4">
        <v>293.14999999999998</v>
      </c>
    </row>
    <row r="3073" spans="16:26" ht="18" customHeight="1" x14ac:dyDescent="0.3">
      <c r="P3073" s="4" t="s">
        <v>91</v>
      </c>
      <c r="Q3073" s="4">
        <v>2024</v>
      </c>
      <c r="R3073" s="4" t="s">
        <v>41</v>
      </c>
      <c r="S3073" s="4" t="s">
        <v>104</v>
      </c>
      <c r="T3073" s="4" t="s">
        <v>106</v>
      </c>
      <c r="U3073" s="4" t="s">
        <v>107</v>
      </c>
      <c r="V3073" s="4" t="s">
        <v>103</v>
      </c>
      <c r="W3073" s="4" t="s">
        <v>105</v>
      </c>
      <c r="X3073" s="4" t="s">
        <v>108</v>
      </c>
      <c r="Y3073" s="4">
        <v>810</v>
      </c>
      <c r="Z3073" s="4">
        <v>1158.3</v>
      </c>
    </row>
    <row r="3074" spans="16:26" ht="18" customHeight="1" x14ac:dyDescent="0.3">
      <c r="P3074" s="4" t="s">
        <v>98</v>
      </c>
      <c r="Q3074" s="4">
        <v>2024</v>
      </c>
      <c r="R3074" s="4" t="s">
        <v>41</v>
      </c>
      <c r="S3074" s="4" t="s">
        <v>104</v>
      </c>
      <c r="T3074" s="4" t="s">
        <v>106</v>
      </c>
      <c r="U3074" s="4" t="s">
        <v>107</v>
      </c>
      <c r="V3074" s="4" t="s">
        <v>103</v>
      </c>
      <c r="W3074" s="4" t="s">
        <v>105</v>
      </c>
      <c r="X3074" s="4" t="s">
        <v>108</v>
      </c>
      <c r="Y3074" s="4">
        <v>203</v>
      </c>
      <c r="Z3074" s="4">
        <v>290.28999999999996</v>
      </c>
    </row>
    <row r="3075" spans="16:26" ht="18" customHeight="1" x14ac:dyDescent="0.3">
      <c r="P3075" s="4" t="s">
        <v>100</v>
      </c>
      <c r="Q3075" s="4">
        <v>2024</v>
      </c>
      <c r="R3075" s="4" t="s">
        <v>39</v>
      </c>
      <c r="S3075" s="4" t="s">
        <v>104</v>
      </c>
      <c r="T3075" s="4" t="s">
        <v>106</v>
      </c>
      <c r="U3075" s="4" t="s">
        <v>107</v>
      </c>
      <c r="V3075" s="4" t="s">
        <v>103</v>
      </c>
      <c r="W3075" s="4" t="s">
        <v>105</v>
      </c>
      <c r="X3075" s="4" t="s">
        <v>108</v>
      </c>
      <c r="Y3075" s="4">
        <v>218</v>
      </c>
      <c r="Z3075" s="4">
        <v>311.74</v>
      </c>
    </row>
    <row r="3076" spans="16:26" ht="18" customHeight="1" x14ac:dyDescent="0.3">
      <c r="P3076" s="4" t="s">
        <v>100</v>
      </c>
      <c r="Q3076" s="4">
        <v>2024</v>
      </c>
      <c r="R3076" s="4" t="s">
        <v>39</v>
      </c>
      <c r="S3076" s="4" t="s">
        <v>104</v>
      </c>
      <c r="T3076" s="4" t="s">
        <v>106</v>
      </c>
      <c r="U3076" s="4" t="s">
        <v>107</v>
      </c>
      <c r="V3076" s="4" t="s">
        <v>103</v>
      </c>
      <c r="W3076" s="4" t="s">
        <v>105</v>
      </c>
      <c r="X3076" s="4" t="s">
        <v>108</v>
      </c>
      <c r="Y3076" s="4">
        <v>194</v>
      </c>
      <c r="Z3076" s="4">
        <v>277.42</v>
      </c>
    </row>
    <row r="3077" spans="16:26" ht="18" customHeight="1" x14ac:dyDescent="0.3">
      <c r="P3077" s="4" t="s">
        <v>98</v>
      </c>
      <c r="Q3077" s="4">
        <v>2024</v>
      </c>
      <c r="R3077" s="4" t="s">
        <v>39</v>
      </c>
      <c r="S3077" s="4" t="s">
        <v>104</v>
      </c>
      <c r="T3077" s="4" t="s">
        <v>106</v>
      </c>
      <c r="U3077" s="4" t="s">
        <v>107</v>
      </c>
      <c r="V3077" s="4" t="s">
        <v>103</v>
      </c>
      <c r="W3077" s="4" t="s">
        <v>105</v>
      </c>
      <c r="X3077" s="4" t="s">
        <v>108</v>
      </c>
      <c r="Y3077" s="4">
        <v>220</v>
      </c>
      <c r="Z3077" s="4">
        <v>314.60000000000002</v>
      </c>
    </row>
    <row r="3078" spans="16:26" ht="18" customHeight="1" x14ac:dyDescent="0.3">
      <c r="P3078" s="4" t="s">
        <v>98</v>
      </c>
      <c r="Q3078" s="4">
        <v>2024</v>
      </c>
      <c r="R3078" s="4" t="s">
        <v>39</v>
      </c>
      <c r="S3078" s="4" t="s">
        <v>104</v>
      </c>
      <c r="T3078" s="4" t="s">
        <v>106</v>
      </c>
      <c r="U3078" s="4" t="s">
        <v>107</v>
      </c>
      <c r="V3078" s="4" t="s">
        <v>103</v>
      </c>
      <c r="W3078" s="4" t="s">
        <v>105</v>
      </c>
      <c r="X3078" s="4" t="s">
        <v>108</v>
      </c>
      <c r="Y3078" s="4">
        <v>190</v>
      </c>
      <c r="Z3078" s="4">
        <v>271.7</v>
      </c>
    </row>
    <row r="3079" spans="16:26" ht="18" customHeight="1" x14ac:dyDescent="0.3">
      <c r="P3079" s="4" t="s">
        <v>98</v>
      </c>
      <c r="Q3079" s="4">
        <v>2024</v>
      </c>
      <c r="R3079" s="4" t="s">
        <v>39</v>
      </c>
      <c r="S3079" s="4" t="s">
        <v>104</v>
      </c>
      <c r="T3079" s="4" t="s">
        <v>106</v>
      </c>
      <c r="U3079" s="4" t="s">
        <v>107</v>
      </c>
      <c r="V3079" s="4" t="s">
        <v>103</v>
      </c>
      <c r="W3079" s="4" t="s">
        <v>105</v>
      </c>
      <c r="X3079" s="4" t="s">
        <v>108</v>
      </c>
      <c r="Y3079" s="4">
        <v>889</v>
      </c>
      <c r="Z3079" s="4">
        <v>1271.27</v>
      </c>
    </row>
    <row r="3080" spans="16:26" ht="18" customHeight="1" x14ac:dyDescent="0.3">
      <c r="P3080" s="4" t="s">
        <v>98</v>
      </c>
      <c r="Q3080" s="4">
        <v>2024</v>
      </c>
      <c r="R3080" s="4" t="s">
        <v>39</v>
      </c>
      <c r="S3080" s="4" t="s">
        <v>104</v>
      </c>
      <c r="T3080" s="4" t="s">
        <v>106</v>
      </c>
      <c r="U3080" s="4" t="s">
        <v>107</v>
      </c>
      <c r="V3080" s="4" t="s">
        <v>103</v>
      </c>
      <c r="W3080" s="4" t="s">
        <v>105</v>
      </c>
      <c r="X3080" s="4" t="s">
        <v>108</v>
      </c>
      <c r="Y3080" s="4">
        <v>842</v>
      </c>
      <c r="Z3080" s="4">
        <v>526.24</v>
      </c>
    </row>
    <row r="3081" spans="16:26" ht="18" customHeight="1" x14ac:dyDescent="0.3">
      <c r="P3081" s="4" t="s">
        <v>98</v>
      </c>
      <c r="Q3081" s="4">
        <v>2024</v>
      </c>
      <c r="R3081" s="4" t="s">
        <v>39</v>
      </c>
      <c r="S3081" s="4" t="s">
        <v>104</v>
      </c>
      <c r="T3081" s="4" t="s">
        <v>106</v>
      </c>
      <c r="U3081" s="4" t="s">
        <v>107</v>
      </c>
      <c r="V3081" s="4" t="s">
        <v>103</v>
      </c>
      <c r="W3081" s="4" t="s">
        <v>105</v>
      </c>
      <c r="X3081" s="4" t="s">
        <v>108</v>
      </c>
      <c r="Y3081" s="4">
        <v>217</v>
      </c>
      <c r="Z3081" s="4">
        <v>310.31</v>
      </c>
    </row>
    <row r="3082" spans="16:26" ht="18" customHeight="1" x14ac:dyDescent="0.3">
      <c r="P3082" s="4" t="s">
        <v>98</v>
      </c>
      <c r="Q3082" s="4">
        <v>2024</v>
      </c>
      <c r="R3082" s="4" t="s">
        <v>39</v>
      </c>
      <c r="S3082" s="4" t="s">
        <v>104</v>
      </c>
      <c r="T3082" s="4" t="s">
        <v>106</v>
      </c>
      <c r="U3082" s="4" t="s">
        <v>107</v>
      </c>
      <c r="V3082" s="4" t="s">
        <v>103</v>
      </c>
      <c r="W3082" s="4" t="s">
        <v>105</v>
      </c>
      <c r="X3082" s="4" t="s">
        <v>108</v>
      </c>
      <c r="Y3082" s="4">
        <v>193</v>
      </c>
      <c r="Z3082" s="4">
        <v>275.99</v>
      </c>
    </row>
    <row r="3083" spans="16:26" ht="18" customHeight="1" x14ac:dyDescent="0.3">
      <c r="P3083" s="4" t="s">
        <v>100</v>
      </c>
      <c r="Q3083" s="4">
        <v>2024</v>
      </c>
      <c r="R3083" s="4" t="s">
        <v>39</v>
      </c>
      <c r="S3083" s="4" t="s">
        <v>104</v>
      </c>
      <c r="T3083" s="4" t="s">
        <v>106</v>
      </c>
      <c r="U3083" s="4" t="s">
        <v>107</v>
      </c>
      <c r="V3083" s="4" t="s">
        <v>103</v>
      </c>
      <c r="W3083" s="4" t="s">
        <v>105</v>
      </c>
      <c r="X3083" s="4" t="s">
        <v>108</v>
      </c>
      <c r="Y3083" s="4">
        <v>811</v>
      </c>
      <c r="Z3083" s="4">
        <v>1159.73</v>
      </c>
    </row>
    <row r="3084" spans="16:26" ht="18" customHeight="1" x14ac:dyDescent="0.3">
      <c r="P3084" s="4" t="s">
        <v>100</v>
      </c>
      <c r="Q3084" s="4">
        <v>2024</v>
      </c>
      <c r="R3084" s="4" t="s">
        <v>39</v>
      </c>
      <c r="S3084" s="4" t="s">
        <v>104</v>
      </c>
      <c r="T3084" s="4" t="s">
        <v>106</v>
      </c>
      <c r="U3084" s="4" t="s">
        <v>107</v>
      </c>
      <c r="V3084" s="4" t="s">
        <v>103</v>
      </c>
      <c r="W3084" s="4" t="s">
        <v>105</v>
      </c>
      <c r="X3084" s="4" t="s">
        <v>108</v>
      </c>
      <c r="Y3084" s="4">
        <v>191</v>
      </c>
      <c r="Z3084" s="4">
        <v>273.13</v>
      </c>
    </row>
    <row r="3085" spans="16:26" ht="18" customHeight="1" x14ac:dyDescent="0.3">
      <c r="P3085" s="4" t="s">
        <v>98</v>
      </c>
      <c r="Q3085" s="4">
        <v>2024</v>
      </c>
      <c r="R3085" s="4" t="s">
        <v>32</v>
      </c>
      <c r="S3085" s="4" t="s">
        <v>104</v>
      </c>
      <c r="T3085" s="4" t="s">
        <v>106</v>
      </c>
      <c r="U3085" s="4" t="s">
        <v>107</v>
      </c>
      <c r="V3085" s="4" t="s">
        <v>103</v>
      </c>
      <c r="W3085" s="4" t="s">
        <v>105</v>
      </c>
      <c r="X3085" s="4" t="s">
        <v>108</v>
      </c>
      <c r="Y3085" s="4">
        <v>188</v>
      </c>
      <c r="Z3085" s="4">
        <v>268.84000000000003</v>
      </c>
    </row>
    <row r="3086" spans="16:26" ht="18" customHeight="1" x14ac:dyDescent="0.3">
      <c r="P3086" s="4" t="s">
        <v>102</v>
      </c>
      <c r="Q3086" s="4">
        <v>2024</v>
      </c>
      <c r="R3086" s="4" t="s">
        <v>32</v>
      </c>
      <c r="S3086" s="4" t="s">
        <v>104</v>
      </c>
      <c r="T3086" s="4" t="s">
        <v>106</v>
      </c>
      <c r="U3086" s="4" t="s">
        <v>107</v>
      </c>
      <c r="V3086" s="4" t="s">
        <v>103</v>
      </c>
      <c r="W3086" s="4" t="s">
        <v>105</v>
      </c>
      <c r="X3086" s="4" t="s">
        <v>108</v>
      </c>
      <c r="Y3086" s="4">
        <v>158</v>
      </c>
      <c r="Z3086" s="4">
        <v>225.94</v>
      </c>
    </row>
    <row r="3087" spans="16:26" ht="18" customHeight="1" x14ac:dyDescent="0.3">
      <c r="P3087" s="4" t="s">
        <v>91</v>
      </c>
      <c r="Q3087" s="4">
        <v>2024</v>
      </c>
      <c r="R3087" s="4" t="s">
        <v>32</v>
      </c>
      <c r="S3087" s="4" t="s">
        <v>104</v>
      </c>
      <c r="T3087" s="4" t="s">
        <v>106</v>
      </c>
      <c r="U3087" s="4" t="s">
        <v>107</v>
      </c>
      <c r="V3087" s="4" t="s">
        <v>103</v>
      </c>
      <c r="W3087" s="4" t="s">
        <v>105</v>
      </c>
      <c r="X3087" s="4" t="s">
        <v>108</v>
      </c>
      <c r="Y3087" s="4">
        <v>160</v>
      </c>
      <c r="Z3087" s="4">
        <v>228.8</v>
      </c>
    </row>
    <row r="3088" spans="16:26" ht="18" customHeight="1" x14ac:dyDescent="0.3">
      <c r="P3088" s="4" t="s">
        <v>91</v>
      </c>
      <c r="Q3088" s="4">
        <v>2024</v>
      </c>
      <c r="R3088" s="4" t="s">
        <v>32</v>
      </c>
      <c r="S3088" s="4" t="s">
        <v>104</v>
      </c>
      <c r="T3088" s="4" t="s">
        <v>106</v>
      </c>
      <c r="U3088" s="4" t="s">
        <v>107</v>
      </c>
      <c r="V3088" s="4" t="s">
        <v>103</v>
      </c>
      <c r="W3088" s="4" t="s">
        <v>105</v>
      </c>
      <c r="X3088" s="4" t="s">
        <v>108</v>
      </c>
      <c r="Y3088" s="4">
        <v>808</v>
      </c>
      <c r="Z3088" s="4">
        <v>1155.44</v>
      </c>
    </row>
    <row r="3089" spans="16:26" ht="18" customHeight="1" x14ac:dyDescent="0.3">
      <c r="P3089" s="4" t="s">
        <v>98</v>
      </c>
      <c r="Q3089" s="4">
        <v>2024</v>
      </c>
      <c r="R3089" s="4" t="s">
        <v>32</v>
      </c>
      <c r="S3089" s="4" t="s">
        <v>104</v>
      </c>
      <c r="T3089" s="4" t="s">
        <v>106</v>
      </c>
      <c r="U3089" s="4" t="s">
        <v>107</v>
      </c>
      <c r="V3089" s="4" t="s">
        <v>103</v>
      </c>
      <c r="W3089" s="4" t="s">
        <v>105</v>
      </c>
      <c r="X3089" s="4" t="s">
        <v>108</v>
      </c>
      <c r="Y3089" s="4">
        <v>894</v>
      </c>
      <c r="Z3089" s="4">
        <v>1278.42</v>
      </c>
    </row>
    <row r="3090" spans="16:26" ht="18" customHeight="1" x14ac:dyDescent="0.3">
      <c r="P3090" s="4" t="s">
        <v>98</v>
      </c>
      <c r="Q3090" s="4">
        <v>2024</v>
      </c>
      <c r="R3090" s="4" t="s">
        <v>32</v>
      </c>
      <c r="S3090" s="4" t="s">
        <v>104</v>
      </c>
      <c r="T3090" s="4" t="s">
        <v>106</v>
      </c>
      <c r="U3090" s="4" t="s">
        <v>107</v>
      </c>
      <c r="V3090" s="4" t="s">
        <v>103</v>
      </c>
      <c r="W3090" s="4" t="s">
        <v>105</v>
      </c>
      <c r="X3090" s="4" t="s">
        <v>108</v>
      </c>
      <c r="Y3090" s="4">
        <v>847</v>
      </c>
      <c r="Z3090" s="4">
        <v>526.24</v>
      </c>
    </row>
    <row r="3091" spans="16:26" ht="18" customHeight="1" x14ac:dyDescent="0.3">
      <c r="P3091" s="4" t="s">
        <v>91</v>
      </c>
      <c r="Q3091" s="4">
        <v>2024</v>
      </c>
      <c r="R3091" s="4" t="s">
        <v>32</v>
      </c>
      <c r="S3091" s="4" t="s">
        <v>104</v>
      </c>
      <c r="T3091" s="4" t="s">
        <v>106</v>
      </c>
      <c r="U3091" s="4" t="s">
        <v>107</v>
      </c>
      <c r="V3091" s="4" t="s">
        <v>103</v>
      </c>
      <c r="W3091" s="4" t="s">
        <v>105</v>
      </c>
      <c r="X3091" s="4" t="s">
        <v>108</v>
      </c>
      <c r="Y3091" s="4">
        <v>159</v>
      </c>
      <c r="Z3091" s="4">
        <v>227.37</v>
      </c>
    </row>
    <row r="3092" spans="16:26" ht="18" customHeight="1" x14ac:dyDescent="0.3">
      <c r="P3092" s="4" t="s">
        <v>91</v>
      </c>
      <c r="Q3092" s="4">
        <v>2024</v>
      </c>
      <c r="R3092" s="4" t="s">
        <v>32</v>
      </c>
      <c r="S3092" s="4" t="s">
        <v>104</v>
      </c>
      <c r="T3092" s="4" t="s">
        <v>106</v>
      </c>
      <c r="U3092" s="4" t="s">
        <v>107</v>
      </c>
      <c r="V3092" s="4" t="s">
        <v>103</v>
      </c>
      <c r="W3092" s="4" t="s">
        <v>105</v>
      </c>
      <c r="X3092" s="4" t="s">
        <v>108</v>
      </c>
      <c r="Y3092" s="4">
        <v>187</v>
      </c>
      <c r="Z3092" s="4">
        <v>267.40999999999997</v>
      </c>
    </row>
    <row r="3093" spans="16:26" ht="18" customHeight="1" x14ac:dyDescent="0.3">
      <c r="P3093" s="4" t="s">
        <v>102</v>
      </c>
      <c r="Q3093" s="4">
        <v>2024</v>
      </c>
      <c r="R3093" s="4" t="s">
        <v>32</v>
      </c>
      <c r="S3093" s="4" t="s">
        <v>104</v>
      </c>
      <c r="T3093" s="4" t="s">
        <v>106</v>
      </c>
      <c r="U3093" s="4" t="s">
        <v>107</v>
      </c>
      <c r="V3093" s="4" t="s">
        <v>103</v>
      </c>
      <c r="W3093" s="4" t="s">
        <v>105</v>
      </c>
      <c r="X3093" s="4" t="s">
        <v>108</v>
      </c>
      <c r="Y3093" s="4">
        <v>817</v>
      </c>
      <c r="Z3093" s="4">
        <v>1168.31</v>
      </c>
    </row>
    <row r="3094" spans="16:26" ht="18" customHeight="1" x14ac:dyDescent="0.3">
      <c r="P3094" s="4" t="s">
        <v>98</v>
      </c>
      <c r="Q3094" s="4">
        <v>2024</v>
      </c>
      <c r="R3094" s="4" t="s">
        <v>32</v>
      </c>
      <c r="S3094" s="4" t="s">
        <v>104</v>
      </c>
      <c r="T3094" s="4" t="s">
        <v>106</v>
      </c>
      <c r="U3094" s="4" t="s">
        <v>107</v>
      </c>
      <c r="V3094" s="4" t="s">
        <v>103</v>
      </c>
      <c r="W3094" s="4" t="s">
        <v>105</v>
      </c>
      <c r="X3094" s="4" t="s">
        <v>108</v>
      </c>
      <c r="Y3094" s="4">
        <v>161</v>
      </c>
      <c r="Z3094" s="4">
        <v>230.23000000000002</v>
      </c>
    </row>
    <row r="3095" spans="16:26" ht="18" customHeight="1" x14ac:dyDescent="0.3">
      <c r="P3095" s="4" t="s">
        <v>91</v>
      </c>
      <c r="Q3095" s="4">
        <v>2024</v>
      </c>
      <c r="R3095" s="4" t="s">
        <v>34</v>
      </c>
      <c r="S3095" s="4" t="s">
        <v>104</v>
      </c>
      <c r="T3095" s="4" t="s">
        <v>106</v>
      </c>
      <c r="U3095" s="4" t="s">
        <v>107</v>
      </c>
      <c r="V3095" s="4" t="s">
        <v>103</v>
      </c>
      <c r="W3095" s="4" t="s">
        <v>105</v>
      </c>
      <c r="X3095" s="4" t="s">
        <v>108</v>
      </c>
      <c r="Y3095" s="4">
        <v>194</v>
      </c>
      <c r="Z3095" s="4">
        <v>277.42</v>
      </c>
    </row>
    <row r="3096" spans="16:26" ht="18" customHeight="1" x14ac:dyDescent="0.3">
      <c r="P3096" s="4" t="s">
        <v>98</v>
      </c>
      <c r="Q3096" s="4">
        <v>2024</v>
      </c>
      <c r="R3096" s="4" t="s">
        <v>34</v>
      </c>
      <c r="S3096" s="4" t="s">
        <v>104</v>
      </c>
      <c r="T3096" s="4" t="s">
        <v>106</v>
      </c>
      <c r="U3096" s="4" t="s">
        <v>107</v>
      </c>
      <c r="V3096" s="4" t="s">
        <v>103</v>
      </c>
      <c r="W3096" s="4" t="s">
        <v>105</v>
      </c>
      <c r="X3096" s="4" t="s">
        <v>108</v>
      </c>
      <c r="Y3096" s="4">
        <v>164</v>
      </c>
      <c r="Z3096" s="4">
        <v>234.51999999999998</v>
      </c>
    </row>
    <row r="3097" spans="16:26" ht="18" customHeight="1" x14ac:dyDescent="0.3">
      <c r="P3097" s="4" t="s">
        <v>98</v>
      </c>
      <c r="Q3097" s="4">
        <v>2024</v>
      </c>
      <c r="R3097" s="4" t="s">
        <v>34</v>
      </c>
      <c r="S3097" s="4" t="s">
        <v>104</v>
      </c>
      <c r="T3097" s="4" t="s">
        <v>106</v>
      </c>
      <c r="U3097" s="4" t="s">
        <v>107</v>
      </c>
      <c r="V3097" s="4" t="s">
        <v>103</v>
      </c>
      <c r="W3097" s="4" t="s">
        <v>105</v>
      </c>
      <c r="X3097" s="4" t="s">
        <v>108</v>
      </c>
      <c r="Y3097" s="4">
        <v>190</v>
      </c>
      <c r="Z3097" s="4">
        <v>271.7</v>
      </c>
    </row>
    <row r="3098" spans="16:26" ht="18" customHeight="1" x14ac:dyDescent="0.3">
      <c r="P3098" s="4" t="s">
        <v>101</v>
      </c>
      <c r="Q3098" s="4">
        <v>2024</v>
      </c>
      <c r="R3098" s="4" t="s">
        <v>34</v>
      </c>
      <c r="S3098" s="4" t="s">
        <v>104</v>
      </c>
      <c r="T3098" s="4" t="s">
        <v>106</v>
      </c>
      <c r="U3098" s="4" t="s">
        <v>107</v>
      </c>
      <c r="V3098" s="4" t="s">
        <v>103</v>
      </c>
      <c r="W3098" s="4" t="s">
        <v>105</v>
      </c>
      <c r="X3098" s="4" t="s">
        <v>108</v>
      </c>
      <c r="Y3098" s="4">
        <v>166</v>
      </c>
      <c r="Z3098" s="4">
        <v>237.38</v>
      </c>
    </row>
    <row r="3099" spans="16:26" ht="18" customHeight="1" x14ac:dyDescent="0.3">
      <c r="P3099" s="4" t="s">
        <v>91</v>
      </c>
      <c r="Q3099" s="4">
        <v>2024</v>
      </c>
      <c r="R3099" s="4" t="s">
        <v>34</v>
      </c>
      <c r="S3099" s="4" t="s">
        <v>104</v>
      </c>
      <c r="T3099" s="4" t="s">
        <v>106</v>
      </c>
      <c r="U3099" s="4" t="s">
        <v>107</v>
      </c>
      <c r="V3099" s="4" t="s">
        <v>103</v>
      </c>
      <c r="W3099" s="4" t="s">
        <v>105</v>
      </c>
      <c r="X3099" s="4" t="s">
        <v>108</v>
      </c>
      <c r="Y3099" s="4">
        <v>807</v>
      </c>
      <c r="Z3099" s="4">
        <v>1154.01</v>
      </c>
    </row>
    <row r="3100" spans="16:26" ht="18" customHeight="1" x14ac:dyDescent="0.3">
      <c r="P3100" s="4" t="s">
        <v>91</v>
      </c>
      <c r="Q3100" s="4">
        <v>2024</v>
      </c>
      <c r="R3100" s="4" t="s">
        <v>34</v>
      </c>
      <c r="S3100" s="4" t="s">
        <v>104</v>
      </c>
      <c r="T3100" s="4" t="s">
        <v>106</v>
      </c>
      <c r="U3100" s="4" t="s">
        <v>107</v>
      </c>
      <c r="V3100" s="4" t="s">
        <v>103</v>
      </c>
      <c r="W3100" s="4" t="s">
        <v>105</v>
      </c>
      <c r="X3100" s="4" t="s">
        <v>108</v>
      </c>
      <c r="Y3100" s="4">
        <v>165</v>
      </c>
      <c r="Z3100" s="4">
        <v>235.95</v>
      </c>
    </row>
    <row r="3101" spans="16:26" ht="18" customHeight="1" x14ac:dyDescent="0.3">
      <c r="P3101" s="4" t="s">
        <v>101</v>
      </c>
      <c r="Q3101" s="4">
        <v>2024</v>
      </c>
      <c r="R3101" s="4" t="s">
        <v>34</v>
      </c>
      <c r="S3101" s="4" t="s">
        <v>104</v>
      </c>
      <c r="T3101" s="4" t="s">
        <v>106</v>
      </c>
      <c r="U3101" s="4" t="s">
        <v>107</v>
      </c>
      <c r="V3101" s="4" t="s">
        <v>103</v>
      </c>
      <c r="W3101" s="4" t="s">
        <v>105</v>
      </c>
      <c r="X3101" s="4" t="s">
        <v>108</v>
      </c>
      <c r="Y3101" s="4">
        <v>193</v>
      </c>
      <c r="Z3101" s="4">
        <v>275.99</v>
      </c>
    </row>
    <row r="3102" spans="16:26" ht="18" customHeight="1" x14ac:dyDescent="0.3">
      <c r="P3102" s="4" t="s">
        <v>98</v>
      </c>
      <c r="Q3102" s="4">
        <v>2024</v>
      </c>
      <c r="R3102" s="4" t="s">
        <v>34</v>
      </c>
      <c r="S3102" s="4" t="s">
        <v>104</v>
      </c>
      <c r="T3102" s="4" t="s">
        <v>106</v>
      </c>
      <c r="U3102" s="4" t="s">
        <v>107</v>
      </c>
      <c r="V3102" s="4" t="s">
        <v>103</v>
      </c>
      <c r="W3102" s="4" t="s">
        <v>105</v>
      </c>
      <c r="X3102" s="4" t="s">
        <v>108</v>
      </c>
      <c r="Y3102" s="4">
        <v>163</v>
      </c>
      <c r="Z3102" s="4">
        <v>233.09</v>
      </c>
    </row>
    <row r="3103" spans="16:26" ht="18" customHeight="1" x14ac:dyDescent="0.3">
      <c r="P3103" s="4" t="s">
        <v>98</v>
      </c>
      <c r="Q3103" s="4">
        <v>2024</v>
      </c>
      <c r="R3103" s="4" t="s">
        <v>34</v>
      </c>
      <c r="S3103" s="4" t="s">
        <v>104</v>
      </c>
      <c r="T3103" s="4" t="s">
        <v>106</v>
      </c>
      <c r="U3103" s="4" t="s">
        <v>107</v>
      </c>
      <c r="V3103" s="4" t="s">
        <v>103</v>
      </c>
      <c r="W3103" s="4" t="s">
        <v>105</v>
      </c>
      <c r="X3103" s="4" t="s">
        <v>108</v>
      </c>
      <c r="Y3103" s="4">
        <v>816</v>
      </c>
      <c r="Z3103" s="4">
        <v>1166.8800000000001</v>
      </c>
    </row>
    <row r="3104" spans="16:26" ht="18" customHeight="1" x14ac:dyDescent="0.3">
      <c r="P3104" s="4" t="s">
        <v>91</v>
      </c>
      <c r="Q3104" s="4">
        <v>2024</v>
      </c>
      <c r="R3104" s="4" t="s">
        <v>34</v>
      </c>
      <c r="S3104" s="4" t="s">
        <v>104</v>
      </c>
      <c r="T3104" s="4" t="s">
        <v>106</v>
      </c>
      <c r="U3104" s="4" t="s">
        <v>107</v>
      </c>
      <c r="V3104" s="4" t="s">
        <v>103</v>
      </c>
      <c r="W3104" s="4" t="s">
        <v>105</v>
      </c>
      <c r="X3104" s="4" t="s">
        <v>108</v>
      </c>
      <c r="Y3104" s="4">
        <v>167</v>
      </c>
      <c r="Z3104" s="4">
        <v>238.81</v>
      </c>
    </row>
    <row r="3105" spans="16:26" ht="18" customHeight="1" x14ac:dyDescent="0.3">
      <c r="P3105" s="4" t="s">
        <v>98</v>
      </c>
      <c r="Q3105" s="4">
        <v>2024</v>
      </c>
      <c r="R3105" s="4" t="s">
        <v>35</v>
      </c>
      <c r="S3105" s="4" t="s">
        <v>104</v>
      </c>
      <c r="T3105" s="4" t="s">
        <v>106</v>
      </c>
      <c r="U3105" s="4" t="s">
        <v>107</v>
      </c>
      <c r="V3105" s="4" t="s">
        <v>103</v>
      </c>
      <c r="W3105" s="4" t="s">
        <v>105</v>
      </c>
      <c r="X3105" s="4" t="s">
        <v>108</v>
      </c>
      <c r="Y3105" s="4">
        <v>200</v>
      </c>
      <c r="Z3105" s="4">
        <v>286</v>
      </c>
    </row>
    <row r="3106" spans="16:26" ht="18" customHeight="1" x14ac:dyDescent="0.3">
      <c r="P3106" s="4" t="s">
        <v>91</v>
      </c>
      <c r="Q3106" s="4">
        <v>2024</v>
      </c>
      <c r="R3106" s="4" t="s">
        <v>35</v>
      </c>
      <c r="S3106" s="4" t="s">
        <v>104</v>
      </c>
      <c r="T3106" s="4" t="s">
        <v>106</v>
      </c>
      <c r="U3106" s="4" t="s">
        <v>107</v>
      </c>
      <c r="V3106" s="4" t="s">
        <v>103</v>
      </c>
      <c r="W3106" s="4" t="s">
        <v>105</v>
      </c>
      <c r="X3106" s="4" t="s">
        <v>108</v>
      </c>
      <c r="Y3106" s="4">
        <v>170</v>
      </c>
      <c r="Z3106" s="4">
        <v>243.1</v>
      </c>
    </row>
    <row r="3107" spans="16:26" ht="18" customHeight="1" x14ac:dyDescent="0.3">
      <c r="P3107" s="4" t="s">
        <v>91</v>
      </c>
      <c r="Q3107" s="4">
        <v>2024</v>
      </c>
      <c r="R3107" s="4" t="s">
        <v>35</v>
      </c>
      <c r="S3107" s="4" t="s">
        <v>104</v>
      </c>
      <c r="T3107" s="4" t="s">
        <v>106</v>
      </c>
      <c r="U3107" s="4" t="s">
        <v>107</v>
      </c>
      <c r="V3107" s="4" t="s">
        <v>103</v>
      </c>
      <c r="W3107" s="4" t="s">
        <v>105</v>
      </c>
      <c r="X3107" s="4" t="s">
        <v>108</v>
      </c>
      <c r="Y3107" s="4">
        <v>196</v>
      </c>
      <c r="Z3107" s="4">
        <v>280.27999999999997</v>
      </c>
    </row>
    <row r="3108" spans="16:26" ht="18" customHeight="1" x14ac:dyDescent="0.3">
      <c r="P3108" s="4" t="s">
        <v>98</v>
      </c>
      <c r="Q3108" s="4">
        <v>2024</v>
      </c>
      <c r="R3108" s="4" t="s">
        <v>35</v>
      </c>
      <c r="S3108" s="4" t="s">
        <v>104</v>
      </c>
      <c r="T3108" s="4" t="s">
        <v>106</v>
      </c>
      <c r="U3108" s="4" t="s">
        <v>107</v>
      </c>
      <c r="V3108" s="4" t="s">
        <v>103</v>
      </c>
      <c r="W3108" s="4" t="s">
        <v>105</v>
      </c>
      <c r="X3108" s="4" t="s">
        <v>108</v>
      </c>
      <c r="Y3108" s="4">
        <v>172</v>
      </c>
      <c r="Z3108" s="4">
        <v>245.95999999999998</v>
      </c>
    </row>
    <row r="3109" spans="16:26" ht="18" customHeight="1" x14ac:dyDescent="0.3">
      <c r="P3109" s="4" t="s">
        <v>98</v>
      </c>
      <c r="Q3109" s="4">
        <v>2024</v>
      </c>
      <c r="R3109" s="4" t="s">
        <v>35</v>
      </c>
      <c r="S3109" s="4" t="s">
        <v>104</v>
      </c>
      <c r="T3109" s="4" t="s">
        <v>106</v>
      </c>
      <c r="U3109" s="4" t="s">
        <v>107</v>
      </c>
      <c r="V3109" s="4" t="s">
        <v>103</v>
      </c>
      <c r="W3109" s="4" t="s">
        <v>105</v>
      </c>
      <c r="X3109" s="4" t="s">
        <v>108</v>
      </c>
      <c r="Y3109" s="4">
        <v>806</v>
      </c>
      <c r="Z3109" s="4">
        <v>1152.58</v>
      </c>
    </row>
    <row r="3110" spans="16:26" ht="18" customHeight="1" x14ac:dyDescent="0.3">
      <c r="P3110" s="4" t="s">
        <v>91</v>
      </c>
      <c r="Q3110" s="4">
        <v>2024</v>
      </c>
      <c r="R3110" s="4" t="s">
        <v>35</v>
      </c>
      <c r="S3110" s="4" t="s">
        <v>104</v>
      </c>
      <c r="T3110" s="4" t="s">
        <v>106</v>
      </c>
      <c r="U3110" s="4" t="s">
        <v>107</v>
      </c>
      <c r="V3110" s="4" t="s">
        <v>103</v>
      </c>
      <c r="W3110" s="4" t="s">
        <v>105</v>
      </c>
      <c r="X3110" s="4" t="s">
        <v>108</v>
      </c>
      <c r="Y3110" s="4">
        <v>893</v>
      </c>
      <c r="Z3110" s="4">
        <v>1276.99</v>
      </c>
    </row>
    <row r="3111" spans="16:26" ht="18" customHeight="1" x14ac:dyDescent="0.3">
      <c r="P3111" s="4" t="s">
        <v>91</v>
      </c>
      <c r="Q3111" s="4">
        <v>2024</v>
      </c>
      <c r="R3111" s="4" t="s">
        <v>35</v>
      </c>
      <c r="S3111" s="4" t="s">
        <v>104</v>
      </c>
      <c r="T3111" s="4" t="s">
        <v>106</v>
      </c>
      <c r="U3111" s="4" t="s">
        <v>107</v>
      </c>
      <c r="V3111" s="4" t="s">
        <v>103</v>
      </c>
      <c r="W3111" s="4" t="s">
        <v>105</v>
      </c>
      <c r="X3111" s="4" t="s">
        <v>108</v>
      </c>
      <c r="Y3111" s="4">
        <v>846</v>
      </c>
      <c r="Z3111" s="4">
        <v>526.24</v>
      </c>
    </row>
    <row r="3112" spans="16:26" ht="18" customHeight="1" x14ac:dyDescent="0.3">
      <c r="P3112" s="4" t="s">
        <v>98</v>
      </c>
      <c r="Q3112" s="4">
        <v>2024</v>
      </c>
      <c r="R3112" s="4" t="s">
        <v>35</v>
      </c>
      <c r="S3112" s="4" t="s">
        <v>104</v>
      </c>
      <c r="T3112" s="4" t="s">
        <v>106</v>
      </c>
      <c r="U3112" s="4" t="s">
        <v>107</v>
      </c>
      <c r="V3112" s="4" t="s">
        <v>103</v>
      </c>
      <c r="W3112" s="4" t="s">
        <v>105</v>
      </c>
      <c r="X3112" s="4" t="s">
        <v>108</v>
      </c>
      <c r="Y3112" s="4">
        <v>171</v>
      </c>
      <c r="Z3112" s="4">
        <v>244.53</v>
      </c>
    </row>
    <row r="3113" spans="16:26" ht="18" customHeight="1" x14ac:dyDescent="0.3">
      <c r="P3113" s="4" t="s">
        <v>98</v>
      </c>
      <c r="Q3113" s="4">
        <v>2024</v>
      </c>
      <c r="R3113" s="4" t="s">
        <v>35</v>
      </c>
      <c r="S3113" s="4" t="s">
        <v>104</v>
      </c>
      <c r="T3113" s="4" t="s">
        <v>106</v>
      </c>
      <c r="U3113" s="4" t="s">
        <v>107</v>
      </c>
      <c r="V3113" s="4" t="s">
        <v>103</v>
      </c>
      <c r="W3113" s="4" t="s">
        <v>105</v>
      </c>
      <c r="X3113" s="4" t="s">
        <v>108</v>
      </c>
      <c r="Y3113" s="4">
        <v>199</v>
      </c>
      <c r="Z3113" s="4">
        <v>284.57</v>
      </c>
    </row>
    <row r="3114" spans="16:26" ht="18" customHeight="1" x14ac:dyDescent="0.3">
      <c r="P3114" s="4" t="s">
        <v>91</v>
      </c>
      <c r="Q3114" s="4">
        <v>2024</v>
      </c>
      <c r="R3114" s="4" t="s">
        <v>35</v>
      </c>
      <c r="S3114" s="4" t="s">
        <v>104</v>
      </c>
      <c r="T3114" s="4" t="s">
        <v>106</v>
      </c>
      <c r="U3114" s="4" t="s">
        <v>107</v>
      </c>
      <c r="V3114" s="4" t="s">
        <v>103</v>
      </c>
      <c r="W3114" s="4" t="s">
        <v>105</v>
      </c>
      <c r="X3114" s="4" t="s">
        <v>108</v>
      </c>
      <c r="Y3114" s="4">
        <v>169</v>
      </c>
      <c r="Z3114" s="4">
        <v>241.67000000000002</v>
      </c>
    </row>
    <row r="3115" spans="16:26" ht="18" customHeight="1" x14ac:dyDescent="0.3">
      <c r="P3115" s="4" t="s">
        <v>91</v>
      </c>
      <c r="Q3115" s="4">
        <v>2024</v>
      </c>
      <c r="R3115" s="4" t="s">
        <v>35</v>
      </c>
      <c r="S3115" s="4" t="s">
        <v>104</v>
      </c>
      <c r="T3115" s="4" t="s">
        <v>106</v>
      </c>
      <c r="U3115" s="4" t="s">
        <v>107</v>
      </c>
      <c r="V3115" s="4" t="s">
        <v>103</v>
      </c>
      <c r="W3115" s="4" t="s">
        <v>105</v>
      </c>
      <c r="X3115" s="4" t="s">
        <v>108</v>
      </c>
      <c r="Y3115" s="4">
        <v>815</v>
      </c>
      <c r="Z3115" s="4">
        <v>1165.45</v>
      </c>
    </row>
    <row r="3116" spans="16:26" ht="18" customHeight="1" x14ac:dyDescent="0.3">
      <c r="P3116" s="4" t="s">
        <v>98</v>
      </c>
      <c r="Q3116" s="4">
        <v>2024</v>
      </c>
      <c r="R3116" s="4" t="s">
        <v>35</v>
      </c>
      <c r="S3116" s="4" t="s">
        <v>104</v>
      </c>
      <c r="T3116" s="4" t="s">
        <v>106</v>
      </c>
      <c r="U3116" s="4" t="s">
        <v>107</v>
      </c>
      <c r="V3116" s="4" t="s">
        <v>103</v>
      </c>
      <c r="W3116" s="4" t="s">
        <v>105</v>
      </c>
      <c r="X3116" s="4" t="s">
        <v>108</v>
      </c>
      <c r="Y3116" s="4">
        <v>173</v>
      </c>
      <c r="Z3116" s="4">
        <v>247.39</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A6D1-2D43-4010-9F15-6E7C2A96B523}">
  <dimension ref="B1:BU18"/>
  <sheetViews>
    <sheetView showGridLines="0" topLeftCell="AF1" workbookViewId="0">
      <selection activeCell="BW6" sqref="BW6"/>
    </sheetView>
  </sheetViews>
  <sheetFormatPr defaultRowHeight="14.4" x14ac:dyDescent="0.3"/>
  <cols>
    <col min="2" max="2" width="16.77734375" bestFit="1" customWidth="1"/>
    <col min="3" max="3" width="14.44140625" bestFit="1" customWidth="1"/>
    <col min="4" max="4" width="15.44140625" bestFit="1" customWidth="1"/>
    <col min="5" max="5" width="14.77734375" bestFit="1" customWidth="1"/>
    <col min="6" max="6" width="15.77734375" customWidth="1"/>
    <col min="7" max="7" width="14.33203125" customWidth="1"/>
    <col min="8" max="8" width="15.6640625" customWidth="1"/>
    <col min="9" max="9" width="10.77734375" bestFit="1" customWidth="1"/>
    <col min="10" max="10" width="8.88671875" style="21"/>
    <col min="11" max="11" width="16.21875" bestFit="1" customWidth="1"/>
    <col min="12" max="12" width="14.77734375" bestFit="1" customWidth="1"/>
    <col min="13" max="13" width="15.44140625" bestFit="1" customWidth="1"/>
    <col min="14" max="14" width="21.77734375" customWidth="1"/>
    <col min="17" max="17" width="10.109375" style="21" customWidth="1"/>
    <col min="18" max="18" width="16.88671875" customWidth="1"/>
    <col min="19" max="19" width="13.88671875" bestFit="1" customWidth="1"/>
    <col min="21" max="21" width="8.88671875" style="36"/>
    <col min="22" max="22" width="16.21875" bestFit="1" customWidth="1"/>
    <col min="23" max="23" width="13.33203125" bestFit="1" customWidth="1"/>
    <col min="24" max="24" width="8" bestFit="1" customWidth="1"/>
    <col min="27" max="27" width="10.6640625" customWidth="1"/>
    <col min="30" max="30" width="11.33203125" bestFit="1" customWidth="1"/>
    <col min="31" max="31" width="16.44140625" customWidth="1"/>
    <col min="32" max="32" width="12.6640625" customWidth="1"/>
    <col min="35" max="35" width="13.33203125" bestFit="1" customWidth="1"/>
    <col min="36" max="36" width="19.109375" bestFit="1" customWidth="1"/>
    <col min="37" max="37" width="8" bestFit="1" customWidth="1"/>
    <col min="39" max="39" width="9.6640625" customWidth="1"/>
    <col min="40" max="40" width="8.88671875" style="21"/>
    <col min="41" max="41" width="16.21875" bestFit="1" customWidth="1"/>
    <col min="42" max="42" width="13.33203125" bestFit="1" customWidth="1"/>
    <col min="43" max="43" width="16.5546875" bestFit="1" customWidth="1"/>
    <col min="45" max="45" width="8.88671875" style="21"/>
    <col min="46" max="46" width="16.21875" bestFit="1" customWidth="1"/>
    <col min="47" max="47" width="12.77734375" bestFit="1" customWidth="1"/>
    <col min="48" max="48" width="8" bestFit="1" customWidth="1"/>
    <col min="53" max="53" width="9.88671875" bestFit="1" customWidth="1"/>
    <col min="56" max="56" width="8.88671875" style="45"/>
    <col min="58" max="58" width="22.33203125" customWidth="1"/>
    <col min="61" max="61" width="16.21875" bestFit="1" customWidth="1"/>
    <col min="62" max="62" width="20.109375" bestFit="1" customWidth="1"/>
    <col min="63" max="63" width="16.5546875" style="21" bestFit="1" customWidth="1"/>
    <col min="65" max="65" width="4.21875" bestFit="1" customWidth="1"/>
    <col min="66" max="66" width="13.33203125" bestFit="1" customWidth="1"/>
    <col min="67" max="67" width="7" bestFit="1" customWidth="1"/>
    <col min="69" max="69" width="14.109375" customWidth="1"/>
    <col min="70" max="70" width="11.21875" customWidth="1"/>
    <col min="73" max="73" width="8.88671875" style="21"/>
  </cols>
  <sheetData>
    <row r="1" spans="2:71" x14ac:dyDescent="0.3">
      <c r="H1" t="s">
        <v>56</v>
      </c>
      <c r="J1" s="20" t="s">
        <v>60</v>
      </c>
      <c r="V1" t="s">
        <v>64</v>
      </c>
    </row>
    <row r="2" spans="2:71" x14ac:dyDescent="0.3">
      <c r="H2" s="31">
        <f>GETPIVOTDATA("Sum of Amount",$B$3)</f>
        <v>5301192</v>
      </c>
      <c r="K2" t="s">
        <v>61</v>
      </c>
      <c r="N2" t="s">
        <v>62</v>
      </c>
      <c r="R2" t="s">
        <v>63</v>
      </c>
      <c r="AA2" t="s">
        <v>68</v>
      </c>
      <c r="AT2" t="s">
        <v>75</v>
      </c>
      <c r="BI2" s="38" t="s">
        <v>82</v>
      </c>
      <c r="BJ2" s="39">
        <f>IFERROR(GETPIVOTDATA("operating profit",$BI$5),"")</f>
        <v>165790.40400000001</v>
      </c>
    </row>
    <row r="3" spans="2:71" ht="15" thickBot="1" x14ac:dyDescent="0.35">
      <c r="B3" s="14" t="s">
        <v>52</v>
      </c>
      <c r="C3" t="s">
        <v>54</v>
      </c>
      <c r="D3" t="s">
        <v>55</v>
      </c>
      <c r="Q3" s="23"/>
      <c r="R3" s="22"/>
      <c r="AO3" t="s">
        <v>74</v>
      </c>
      <c r="AT3" t="s">
        <v>76</v>
      </c>
      <c r="BF3" s="38" t="s">
        <v>81</v>
      </c>
    </row>
    <row r="4" spans="2:71" x14ac:dyDescent="0.3">
      <c r="B4" s="24" t="s">
        <v>8</v>
      </c>
      <c r="C4" s="68">
        <v>516888</v>
      </c>
      <c r="D4" s="43">
        <v>9.7504108509935128E-2</v>
      </c>
      <c r="F4" s="25" t="s">
        <v>8</v>
      </c>
      <c r="G4" s="28">
        <f>VLOOKUP(F4,B:D,3,0)</f>
        <v>9.7504108509935128E-2</v>
      </c>
      <c r="K4" s="42" t="s">
        <v>54</v>
      </c>
      <c r="L4" s="42" t="s">
        <v>57</v>
      </c>
      <c r="N4" s="18" t="s">
        <v>58</v>
      </c>
      <c r="O4" s="19" t="s">
        <v>59</v>
      </c>
      <c r="R4" s="24" t="s">
        <v>8</v>
      </c>
      <c r="S4" s="34">
        <f>IFERROR(VLOOKUP(R4,B:D,2,0),"")</f>
        <v>516888</v>
      </c>
      <c r="V4" s="14" t="s">
        <v>66</v>
      </c>
      <c r="W4" t="s">
        <v>65</v>
      </c>
      <c r="X4" t="s">
        <v>67</v>
      </c>
      <c r="AB4" s="38" t="s">
        <v>69</v>
      </c>
      <c r="AC4" s="38" t="s">
        <v>70</v>
      </c>
      <c r="AD4" s="38" t="s">
        <v>1</v>
      </c>
      <c r="AE4" s="38" t="s">
        <v>71</v>
      </c>
      <c r="AF4" s="38" t="s">
        <v>72</v>
      </c>
      <c r="AI4" t="s">
        <v>65</v>
      </c>
      <c r="AJ4" t="s">
        <v>73</v>
      </c>
      <c r="AL4" s="38" t="s">
        <v>47</v>
      </c>
      <c r="AM4" s="38" t="s">
        <v>2</v>
      </c>
    </row>
    <row r="5" spans="2:71" ht="15" thickBot="1" x14ac:dyDescent="0.35">
      <c r="B5" s="24" t="s">
        <v>9</v>
      </c>
      <c r="C5" s="68">
        <v>523248</v>
      </c>
      <c r="D5" s="43">
        <v>9.8703838683828093E-2</v>
      </c>
      <c r="F5" s="26" t="s">
        <v>9</v>
      </c>
      <c r="G5" s="29">
        <f t="shared" ref="G5:G9" si="0">VLOOKUP(F5,B:D,3,0)</f>
        <v>9.8703838683828093E-2</v>
      </c>
      <c r="K5" s="42">
        <v>5301192</v>
      </c>
      <c r="L5" s="42">
        <v>7583085.4799999995</v>
      </c>
      <c r="N5" s="32">
        <f>100%-O5</f>
        <v>0.30091886554864467</v>
      </c>
      <c r="O5" s="33">
        <f>GETPIVOTDATA("Sum of Amount",$K$4)/GETPIVOTDATA("Sum of Target",$K$4)</f>
        <v>0.69908113445135533</v>
      </c>
      <c r="R5" s="24" t="s">
        <v>9</v>
      </c>
      <c r="S5" s="34">
        <f t="shared" ref="S5:S9" si="1">VLOOKUP(R5,B:D,2,0)</f>
        <v>523248</v>
      </c>
      <c r="V5" s="11" t="s">
        <v>14</v>
      </c>
      <c r="W5">
        <v>227163.18499999991</v>
      </c>
      <c r="X5" s="15">
        <v>0.27403659019975601</v>
      </c>
      <c r="AA5" s="37" t="s">
        <v>14</v>
      </c>
      <c r="AB5">
        <v>1</v>
      </c>
      <c r="AC5">
        <v>3</v>
      </c>
      <c r="AD5" s="39">
        <f>VLOOKUP(AA5,V5:X10,2,0)</f>
        <v>227163.18499999991</v>
      </c>
      <c r="AE5" s="40">
        <f>IF(AD5=MAX($AD$5:$AD$10),AD5,"")</f>
        <v>227163.18499999991</v>
      </c>
      <c r="AF5" s="40" t="str">
        <f>IF(AD5=MAX($AD$5:$AD$10),"",AD5)</f>
        <v/>
      </c>
      <c r="AI5" s="40">
        <v>828952.02000000037</v>
      </c>
      <c r="AJ5" s="40">
        <v>920129.41599999997</v>
      </c>
      <c r="AL5" s="41">
        <f>GETPIVOTDATA("Sum of Income",$AI$4)/GETPIVOTDATA("Sum of Target Income",$AI$4)</f>
        <v>0.90090807400075601</v>
      </c>
      <c r="AM5" s="41">
        <f>100%-AL5</f>
        <v>9.909192599924399E-2</v>
      </c>
      <c r="AO5" s="14" t="s">
        <v>66</v>
      </c>
      <c r="AP5" t="s">
        <v>65</v>
      </c>
      <c r="AQ5" t="s">
        <v>80</v>
      </c>
      <c r="AT5" s="14" t="s">
        <v>66</v>
      </c>
      <c r="AU5" t="s">
        <v>77</v>
      </c>
      <c r="AV5" t="s">
        <v>67</v>
      </c>
      <c r="AY5" s="38" t="s">
        <v>69</v>
      </c>
      <c r="AZ5" s="38" t="s">
        <v>70</v>
      </c>
      <c r="BA5" s="38" t="s">
        <v>78</v>
      </c>
      <c r="BB5" s="38" t="s">
        <v>79</v>
      </c>
      <c r="BF5" s="46">
        <f>IFERROR(AVERAGE(AP6:AP17),"")</f>
        <v>69079.335000000006</v>
      </c>
      <c r="BI5" s="14" t="s">
        <v>66</v>
      </c>
      <c r="BJ5" t="s">
        <v>83</v>
      </c>
      <c r="BN5" t="s">
        <v>65</v>
      </c>
      <c r="BO5" t="s">
        <v>67</v>
      </c>
      <c r="BP5" s="47"/>
      <c r="BQ5" s="38" t="s">
        <v>66</v>
      </c>
      <c r="BR5" s="38" t="s">
        <v>47</v>
      </c>
      <c r="BS5" s="38" t="s">
        <v>67</v>
      </c>
    </row>
    <row r="6" spans="2:71" x14ac:dyDescent="0.3">
      <c r="B6" s="24" t="s">
        <v>7</v>
      </c>
      <c r="C6" s="68">
        <v>792892</v>
      </c>
      <c r="D6" s="43">
        <v>0.14956862532049395</v>
      </c>
      <c r="F6" s="26" t="s">
        <v>7</v>
      </c>
      <c r="G6" s="29">
        <f t="shared" si="0"/>
        <v>0.14956862532049395</v>
      </c>
      <c r="R6" s="24" t="s">
        <v>7</v>
      </c>
      <c r="S6" s="34">
        <f t="shared" si="1"/>
        <v>792892</v>
      </c>
      <c r="V6" s="11" t="s">
        <v>11</v>
      </c>
      <c r="W6">
        <v>82830</v>
      </c>
      <c r="X6" s="15">
        <v>9.9921344060419817E-2</v>
      </c>
      <c r="AA6" s="37" t="s">
        <v>11</v>
      </c>
      <c r="AB6">
        <v>7</v>
      </c>
      <c r="AC6">
        <v>2</v>
      </c>
      <c r="AD6" s="39">
        <f t="shared" ref="AD6:AD10" si="2">VLOOKUP(AA6,V6:X11,2,0)</f>
        <v>82830</v>
      </c>
      <c r="AE6" s="40" t="str">
        <f t="shared" ref="AE6:AE10" si="3">IF(AD6=MAX($AD$5:$AD$10),AD6,"")</f>
        <v/>
      </c>
      <c r="AF6" s="40">
        <f t="shared" ref="AF6:AF10" si="4">IF(AD6=MAX($AD$5:$AD$10),"",AD6)</f>
        <v>82830</v>
      </c>
      <c r="AO6" s="11" t="s">
        <v>43</v>
      </c>
      <c r="AP6">
        <v>71042.45</v>
      </c>
      <c r="AQ6">
        <v>71042.45</v>
      </c>
      <c r="AT6" s="11" t="s">
        <v>14</v>
      </c>
      <c r="AU6">
        <v>50405.781999999999</v>
      </c>
      <c r="AV6" s="15">
        <v>0.1927805184954787</v>
      </c>
      <c r="AX6" s="37" t="s">
        <v>14</v>
      </c>
      <c r="AY6">
        <v>1</v>
      </c>
      <c r="AZ6">
        <v>3</v>
      </c>
      <c r="BA6" s="39">
        <f>VLOOKUP(AX6,$AT$6:$AV$12,2,0)</f>
        <v>50405.781999999999</v>
      </c>
      <c r="BB6" s="41">
        <f>VLOOKUP(AX6,$AT$6:$AV$12,3,0)</f>
        <v>0.1927805184954787</v>
      </c>
      <c r="BI6" s="11" t="s">
        <v>12</v>
      </c>
      <c r="BJ6">
        <v>13376.960000000003</v>
      </c>
      <c r="BM6" s="11" t="s">
        <v>10</v>
      </c>
      <c r="BN6">
        <v>714241.08000000019</v>
      </c>
      <c r="BO6" s="15">
        <v>0.86161932508470152</v>
      </c>
      <c r="BQ6" s="49" t="s">
        <v>10</v>
      </c>
      <c r="BR6" s="48">
        <f>VLOOKUP(BQ6,$BM$6:$BO$7,2,0)</f>
        <v>714241.08000000019</v>
      </c>
      <c r="BS6" s="41">
        <f>VLOOKUP(BQ6,$BM$6:$BO$7,3,0)</f>
        <v>0.86161932508470152</v>
      </c>
    </row>
    <row r="7" spans="2:71" x14ac:dyDescent="0.3">
      <c r="B7" s="24" t="s">
        <v>6</v>
      </c>
      <c r="C7" s="68">
        <v>939036</v>
      </c>
      <c r="D7" s="43">
        <v>0.17713676471254011</v>
      </c>
      <c r="F7" s="26" t="s">
        <v>6</v>
      </c>
      <c r="G7" s="29">
        <f t="shared" si="0"/>
        <v>0.17713676471254011</v>
      </c>
      <c r="R7" s="24" t="s">
        <v>6</v>
      </c>
      <c r="S7" s="34">
        <f t="shared" si="1"/>
        <v>939036</v>
      </c>
      <c r="V7" s="11" t="s">
        <v>30</v>
      </c>
      <c r="W7">
        <v>155729.65499999997</v>
      </c>
      <c r="X7" s="15">
        <v>0.18786329153284406</v>
      </c>
      <c r="AA7" s="37" t="s">
        <v>30</v>
      </c>
      <c r="AB7">
        <v>4</v>
      </c>
      <c r="AC7">
        <v>1</v>
      </c>
      <c r="AD7" s="39">
        <f t="shared" si="2"/>
        <v>155729.65499999997</v>
      </c>
      <c r="AE7" s="40" t="str">
        <f t="shared" si="3"/>
        <v/>
      </c>
      <c r="AF7" s="40">
        <f t="shared" si="4"/>
        <v>155729.65499999997</v>
      </c>
      <c r="AO7" s="11" t="s">
        <v>42</v>
      </c>
      <c r="AP7">
        <v>66884.800000000003</v>
      </c>
      <c r="AQ7">
        <v>66884.800000000003</v>
      </c>
      <c r="AT7" s="11" t="s">
        <v>11</v>
      </c>
      <c r="AU7">
        <v>12773.76</v>
      </c>
      <c r="AV7" s="15">
        <v>4.8854158753787534E-2</v>
      </c>
      <c r="AX7" s="37" t="s">
        <v>11</v>
      </c>
      <c r="AY7">
        <v>7</v>
      </c>
      <c r="AZ7">
        <v>2</v>
      </c>
      <c r="BA7" s="39">
        <f t="shared" ref="BA7:BA11" si="5">VLOOKUP(AX7,$AT$6:$AV$12,2,0)</f>
        <v>12773.76</v>
      </c>
      <c r="BB7" s="41">
        <f t="shared" ref="BB7:BB11" si="6">VLOOKUP(AX7,$AT$6:$AV$12,3,0)</f>
        <v>4.8854158753787534E-2</v>
      </c>
      <c r="BI7" s="11" t="s">
        <v>32</v>
      </c>
      <c r="BJ7">
        <v>14015.124000000003</v>
      </c>
      <c r="BM7" s="11" t="s">
        <v>33</v>
      </c>
      <c r="BN7">
        <v>114710.94000000002</v>
      </c>
      <c r="BO7" s="15">
        <v>0.13838067491529846</v>
      </c>
      <c r="BQ7" s="49" t="s">
        <v>33</v>
      </c>
      <c r="BR7" s="48">
        <f>VLOOKUP(BQ7,$BM$6:$BO$7,2,0)</f>
        <v>114710.94000000002</v>
      </c>
      <c r="BS7" s="41">
        <f>VLOOKUP(BQ7,$BM$6:$BO$7,3,0)</f>
        <v>0.13838067491529846</v>
      </c>
    </row>
    <row r="8" spans="2:71" x14ac:dyDescent="0.3">
      <c r="B8" s="24" t="s">
        <v>5</v>
      </c>
      <c r="C8" s="68">
        <v>1061368</v>
      </c>
      <c r="D8" s="43">
        <v>0.20021308415163985</v>
      </c>
      <c r="F8" s="26" t="s">
        <v>5</v>
      </c>
      <c r="G8" s="29">
        <f t="shared" si="0"/>
        <v>0.20021308415163985</v>
      </c>
      <c r="R8" s="24" t="s">
        <v>5</v>
      </c>
      <c r="S8" s="34">
        <f t="shared" si="1"/>
        <v>1061368</v>
      </c>
      <c r="V8" s="11" t="s">
        <v>16</v>
      </c>
      <c r="W8">
        <v>60477.279999999984</v>
      </c>
      <c r="X8" s="15">
        <v>7.2956309341040013E-2</v>
      </c>
      <c r="AA8" s="37" t="s">
        <v>16</v>
      </c>
      <c r="AB8">
        <v>2</v>
      </c>
      <c r="AC8">
        <v>8</v>
      </c>
      <c r="AD8" s="39">
        <f t="shared" si="2"/>
        <v>60477.279999999984</v>
      </c>
      <c r="AE8" s="40" t="str">
        <f t="shared" si="3"/>
        <v/>
      </c>
      <c r="AF8" s="40">
        <f t="shared" si="4"/>
        <v>60477.279999999984</v>
      </c>
      <c r="AO8" s="11" t="s">
        <v>41</v>
      </c>
      <c r="AP8">
        <v>66884.800000000003</v>
      </c>
      <c r="AQ8">
        <v>66884.800000000003</v>
      </c>
      <c r="AT8" s="11" t="s">
        <v>30</v>
      </c>
      <c r="AU8">
        <v>98365.478000000003</v>
      </c>
      <c r="AV8" s="15">
        <v>0.37620580612945564</v>
      </c>
      <c r="AX8" s="37" t="s">
        <v>30</v>
      </c>
      <c r="AY8">
        <v>4</v>
      </c>
      <c r="AZ8">
        <v>1</v>
      </c>
      <c r="BA8" s="39">
        <f t="shared" si="5"/>
        <v>98365.478000000003</v>
      </c>
      <c r="BB8" s="41">
        <f t="shared" si="6"/>
        <v>0.37620580612945564</v>
      </c>
      <c r="BI8" s="11" t="s">
        <v>34</v>
      </c>
      <c r="BJ8">
        <v>13376.960000000003</v>
      </c>
    </row>
    <row r="9" spans="2:71" ht="15" thickBot="1" x14ac:dyDescent="0.35">
      <c r="B9" s="24" t="s">
        <v>4</v>
      </c>
      <c r="C9" s="68">
        <v>1467760</v>
      </c>
      <c r="D9" s="43">
        <v>0.27687357862156287</v>
      </c>
      <c r="F9" s="27" t="s">
        <v>4</v>
      </c>
      <c r="G9" s="30">
        <f t="shared" si="0"/>
        <v>0.27687357862156287</v>
      </c>
      <c r="R9" s="24" t="s">
        <v>4</v>
      </c>
      <c r="S9" s="34">
        <f t="shared" si="1"/>
        <v>1467760</v>
      </c>
      <c r="V9" s="11" t="s">
        <v>25</v>
      </c>
      <c r="W9">
        <v>128451.90000000004</v>
      </c>
      <c r="X9" s="15">
        <v>0.1549569780890335</v>
      </c>
      <c r="AA9" s="37" t="s">
        <v>25</v>
      </c>
      <c r="AB9">
        <v>6</v>
      </c>
      <c r="AC9">
        <v>6</v>
      </c>
      <c r="AD9" s="39">
        <f t="shared" si="2"/>
        <v>128451.90000000004</v>
      </c>
      <c r="AE9" s="40" t="str">
        <f t="shared" si="3"/>
        <v/>
      </c>
      <c r="AF9" s="40">
        <f t="shared" si="4"/>
        <v>128451.90000000004</v>
      </c>
      <c r="AO9" s="11" t="s">
        <v>40</v>
      </c>
      <c r="AP9">
        <v>68204.799999999988</v>
      </c>
      <c r="AQ9">
        <v>68204.799999999988</v>
      </c>
      <c r="AT9" s="11" t="s">
        <v>16</v>
      </c>
      <c r="AU9">
        <v>50849.148999999998</v>
      </c>
      <c r="AV9" s="15">
        <v>0.19447620729847723</v>
      </c>
      <c r="AX9" s="37" t="s">
        <v>16</v>
      </c>
      <c r="AY9">
        <v>2</v>
      </c>
      <c r="AZ9">
        <v>8</v>
      </c>
      <c r="BA9" s="39">
        <f t="shared" si="5"/>
        <v>50849.148999999998</v>
      </c>
      <c r="BB9" s="41">
        <f t="shared" si="6"/>
        <v>0.19447620729847723</v>
      </c>
      <c r="BI9" s="11" t="s">
        <v>35</v>
      </c>
      <c r="BJ9">
        <v>14345.809000000001</v>
      </c>
    </row>
    <row r="10" spans="2:71" x14ac:dyDescent="0.3">
      <c r="B10" s="11" t="s">
        <v>53</v>
      </c>
      <c r="C10">
        <v>5301192</v>
      </c>
      <c r="D10" s="15">
        <v>1</v>
      </c>
      <c r="V10" s="11" t="s">
        <v>23</v>
      </c>
      <c r="W10">
        <v>174300</v>
      </c>
      <c r="X10" s="15">
        <v>0.2102654867769066</v>
      </c>
      <c r="AA10" s="37" t="s">
        <v>23</v>
      </c>
      <c r="AB10">
        <v>5</v>
      </c>
      <c r="AC10">
        <v>9</v>
      </c>
      <c r="AD10" s="39">
        <f t="shared" si="2"/>
        <v>174300</v>
      </c>
      <c r="AE10" s="40" t="str">
        <f t="shared" si="3"/>
        <v/>
      </c>
      <c r="AF10" s="40">
        <f t="shared" si="4"/>
        <v>174300</v>
      </c>
      <c r="AO10" s="11" t="s">
        <v>39</v>
      </c>
      <c r="AP10">
        <v>75200.119999999981</v>
      </c>
      <c r="AQ10">
        <v>75200.119999999981</v>
      </c>
      <c r="AT10" s="11" t="s">
        <v>25</v>
      </c>
      <c r="AU10">
        <v>21245.461000000003</v>
      </c>
      <c r="AV10" s="15">
        <v>8.1254785160469731E-2</v>
      </c>
      <c r="AX10" s="37" t="s">
        <v>25</v>
      </c>
      <c r="AY10">
        <v>6</v>
      </c>
      <c r="AZ10">
        <v>6</v>
      </c>
      <c r="BA10" s="39">
        <f t="shared" si="5"/>
        <v>21245.461000000003</v>
      </c>
      <c r="BB10" s="41">
        <f t="shared" si="6"/>
        <v>8.1254785160469731E-2</v>
      </c>
      <c r="BI10" s="11" t="s">
        <v>36</v>
      </c>
      <c r="BJ10">
        <v>14278.237000000001</v>
      </c>
    </row>
    <row r="11" spans="2:71" x14ac:dyDescent="0.3">
      <c r="V11" s="11" t="s">
        <v>53</v>
      </c>
      <c r="W11">
        <v>828952.0199999999</v>
      </c>
      <c r="X11" s="15">
        <v>1</v>
      </c>
      <c r="AO11" s="11" t="s">
        <v>38</v>
      </c>
      <c r="AP11">
        <v>66884.800000000003</v>
      </c>
      <c r="AQ11">
        <v>66884.800000000003</v>
      </c>
      <c r="AT11" s="11" t="s">
        <v>23</v>
      </c>
      <c r="AU11">
        <v>27827.567999999999</v>
      </c>
      <c r="AV11" s="15">
        <v>0.10642852416233105</v>
      </c>
      <c r="AX11" s="37" t="s">
        <v>23</v>
      </c>
      <c r="AY11">
        <v>5</v>
      </c>
      <c r="AZ11">
        <v>9</v>
      </c>
      <c r="BA11" s="39">
        <f t="shared" si="5"/>
        <v>27827.567999999999</v>
      </c>
      <c r="BB11" s="41">
        <f t="shared" si="6"/>
        <v>0.10642852416233105</v>
      </c>
      <c r="BI11" s="11" t="s">
        <v>37</v>
      </c>
      <c r="BJ11">
        <v>13376.960000000003</v>
      </c>
    </row>
    <row r="12" spans="2:71" x14ac:dyDescent="0.3">
      <c r="AO12" s="11" t="s">
        <v>37</v>
      </c>
      <c r="AP12">
        <v>66884.800000000003</v>
      </c>
      <c r="AQ12">
        <v>66884.800000000003</v>
      </c>
      <c r="AT12" s="11" t="s">
        <v>53</v>
      </c>
      <c r="AU12">
        <v>261467.19800000003</v>
      </c>
      <c r="AV12" s="15">
        <v>1</v>
      </c>
      <c r="BI12" s="11" t="s">
        <v>38</v>
      </c>
      <c r="BJ12">
        <v>13376.960000000003</v>
      </c>
    </row>
    <row r="13" spans="2:71" x14ac:dyDescent="0.3">
      <c r="AO13" s="11" t="s">
        <v>36</v>
      </c>
      <c r="AP13">
        <v>71391.184999999998</v>
      </c>
      <c r="AQ13">
        <v>71391.184999999998</v>
      </c>
      <c r="BI13" s="11" t="s">
        <v>39</v>
      </c>
      <c r="BJ13">
        <v>15040.024000000001</v>
      </c>
    </row>
    <row r="14" spans="2:71" x14ac:dyDescent="0.3">
      <c r="AO14" s="11" t="s">
        <v>35</v>
      </c>
      <c r="AP14">
        <v>71729.044999999998</v>
      </c>
      <c r="AQ14">
        <v>71729.044999999998</v>
      </c>
      <c r="BI14" s="11" t="s">
        <v>40</v>
      </c>
      <c r="BJ14">
        <v>13640.960000000003</v>
      </c>
    </row>
    <row r="15" spans="2:71" x14ac:dyDescent="0.3">
      <c r="AO15" s="11" t="s">
        <v>34</v>
      </c>
      <c r="AP15">
        <v>66884.800000000003</v>
      </c>
      <c r="AQ15">
        <v>66884.800000000003</v>
      </c>
      <c r="BI15" s="11" t="s">
        <v>41</v>
      </c>
      <c r="BJ15">
        <v>13376.960000000003</v>
      </c>
    </row>
    <row r="16" spans="2:71" x14ac:dyDescent="0.3">
      <c r="AO16" s="11" t="s">
        <v>32</v>
      </c>
      <c r="AP16">
        <v>70075.62</v>
      </c>
      <c r="AQ16">
        <v>70075.62</v>
      </c>
      <c r="BI16" s="11" t="s">
        <v>42</v>
      </c>
      <c r="BJ16">
        <v>13376.960000000003</v>
      </c>
    </row>
    <row r="17" spans="41:62" x14ac:dyDescent="0.3">
      <c r="AO17" s="11" t="s">
        <v>12</v>
      </c>
      <c r="AP17">
        <v>66884.800000000003</v>
      </c>
      <c r="AQ17">
        <v>66884.800000000003</v>
      </c>
      <c r="BI17" s="11" t="s">
        <v>43</v>
      </c>
      <c r="BJ17">
        <v>14208.490000000002</v>
      </c>
    </row>
    <row r="18" spans="41:62" x14ac:dyDescent="0.3">
      <c r="AO18" s="11" t="s">
        <v>53</v>
      </c>
      <c r="AP18">
        <v>828952.02</v>
      </c>
      <c r="AQ18">
        <v>828952.02</v>
      </c>
      <c r="BI18" s="11" t="s">
        <v>53</v>
      </c>
      <c r="BJ18">
        <v>165790.40400000001</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FB19-39E8-4801-9E75-0184CCE51EA9}">
  <dimension ref="A1:W36"/>
  <sheetViews>
    <sheetView zoomScale="87" zoomScaleNormal="87" workbookViewId="0">
      <selection activeCell="X4" sqref="X4"/>
    </sheetView>
  </sheetViews>
  <sheetFormatPr defaultRowHeight="14.4" x14ac:dyDescent="0.3"/>
  <sheetData>
    <row r="1" spans="1:23" x14ac:dyDescent="0.3">
      <c r="A1" s="16"/>
      <c r="B1" s="16"/>
      <c r="C1" s="16"/>
      <c r="D1" s="16"/>
      <c r="E1" s="16"/>
      <c r="F1" s="16"/>
      <c r="G1" s="16"/>
      <c r="H1" s="16"/>
      <c r="I1" s="16"/>
      <c r="J1" s="16"/>
      <c r="K1" s="16"/>
      <c r="L1" s="16"/>
      <c r="M1" s="16"/>
      <c r="N1" s="16"/>
      <c r="O1" s="16"/>
      <c r="P1" s="16"/>
      <c r="Q1" s="16"/>
      <c r="R1" s="16"/>
      <c r="S1" s="16"/>
      <c r="T1" s="16"/>
      <c r="U1" s="16"/>
      <c r="V1" s="16"/>
      <c r="W1" s="16"/>
    </row>
    <row r="2" spans="1:23" x14ac:dyDescent="0.3">
      <c r="A2" s="16"/>
      <c r="B2" s="17"/>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44"/>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3">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3">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3">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3">
      <c r="A36" s="16"/>
      <c r="B36" s="16"/>
      <c r="C36" s="16"/>
      <c r="D36" s="16"/>
      <c r="E36" s="16"/>
      <c r="F36" s="16"/>
      <c r="G36" s="16"/>
      <c r="H36" s="16"/>
      <c r="I36" s="16"/>
      <c r="J36" s="16"/>
      <c r="K36" s="16"/>
      <c r="L36" s="16"/>
      <c r="M36" s="16"/>
      <c r="N36" s="16"/>
      <c r="O36" s="16"/>
      <c r="P36" s="16"/>
      <c r="Q36" s="16"/>
      <c r="R36" s="16"/>
      <c r="S36" s="16"/>
      <c r="T36" s="16"/>
      <c r="U36" s="16"/>
      <c r="V36" s="16"/>
      <c r="W36"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AAAF-877E-4CE7-9C14-303177B8EF35}">
  <dimension ref="A1:W42"/>
  <sheetViews>
    <sheetView showGridLines="0" tabSelected="1" zoomScale="70" zoomScaleNormal="70" workbookViewId="0">
      <selection activeCell="Y20" sqref="Y20"/>
    </sheetView>
  </sheetViews>
  <sheetFormatPr defaultRowHeight="14.4" x14ac:dyDescent="0.3"/>
  <sheetData>
    <row r="1" spans="1:23" x14ac:dyDescent="0.3">
      <c r="A1" s="35"/>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3">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3">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3">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3">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3">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3">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3">
      <c r="A39" s="16"/>
      <c r="B39" s="16"/>
      <c r="C39" s="16"/>
      <c r="D39" s="16"/>
      <c r="E39" s="16"/>
      <c r="F39" s="16"/>
      <c r="G39" s="16"/>
      <c r="H39" s="16"/>
      <c r="I39" s="16"/>
      <c r="J39" s="16"/>
      <c r="K39" s="16"/>
      <c r="L39" s="16"/>
      <c r="M39" s="16"/>
      <c r="N39" s="16"/>
      <c r="O39" s="16"/>
      <c r="P39" s="16"/>
      <c r="Q39" s="16"/>
      <c r="R39" s="16"/>
      <c r="S39" s="16"/>
      <c r="T39" s="16"/>
      <c r="U39" s="16"/>
      <c r="V39" s="16"/>
      <c r="W39" s="16"/>
    </row>
    <row r="40" spans="1:23" x14ac:dyDescent="0.3">
      <c r="A40" s="16"/>
      <c r="B40" s="16"/>
      <c r="C40" s="16"/>
      <c r="D40" s="16"/>
      <c r="E40" s="16"/>
      <c r="F40" s="16"/>
      <c r="G40" s="16"/>
      <c r="H40" s="16"/>
      <c r="I40" s="16"/>
      <c r="J40" s="16"/>
      <c r="K40" s="16"/>
      <c r="L40" s="16"/>
      <c r="M40" s="16"/>
      <c r="N40" s="16"/>
      <c r="O40" s="16"/>
      <c r="P40" s="16"/>
      <c r="Q40" s="16"/>
      <c r="R40" s="16"/>
      <c r="S40" s="16"/>
      <c r="T40" s="16"/>
      <c r="U40" s="16"/>
      <c r="V40" s="16"/>
      <c r="W40" s="16"/>
    </row>
    <row r="41" spans="1:23" x14ac:dyDescent="0.3">
      <c r="A41" s="16"/>
      <c r="B41" s="16"/>
      <c r="C41" s="16"/>
      <c r="D41" s="16"/>
      <c r="E41" s="16"/>
      <c r="F41" s="16"/>
      <c r="G41" s="16"/>
      <c r="H41" s="16"/>
      <c r="I41" s="16"/>
      <c r="J41" s="16"/>
      <c r="K41" s="16"/>
      <c r="L41" s="16"/>
      <c r="M41" s="16"/>
      <c r="N41" s="16"/>
      <c r="O41" s="16"/>
      <c r="P41" s="16"/>
      <c r="Q41" s="16"/>
      <c r="R41" s="16"/>
      <c r="S41" s="16"/>
      <c r="T41" s="16"/>
      <c r="U41" s="16"/>
      <c r="V41" s="16"/>
      <c r="W41" s="16"/>
    </row>
    <row r="42" spans="1:23" x14ac:dyDescent="0.3">
      <c r="A42" s="16"/>
      <c r="B42" s="16"/>
      <c r="C42" s="16"/>
      <c r="D42" s="16"/>
      <c r="E42" s="16"/>
      <c r="F42" s="16"/>
      <c r="G42" s="16"/>
      <c r="H42" s="16"/>
      <c r="I42" s="16"/>
      <c r="J42" s="16"/>
      <c r="K42" s="16"/>
      <c r="L42" s="16"/>
      <c r="M42" s="16"/>
      <c r="N42" s="16"/>
      <c r="O42" s="16"/>
      <c r="P42" s="16"/>
      <c r="Q42" s="16"/>
      <c r="R42" s="16"/>
      <c r="S42" s="16"/>
      <c r="T42" s="16"/>
      <c r="U42" s="16"/>
      <c r="V42" s="16"/>
      <c r="W42"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B3FDA-436A-413B-9975-DBEF2FCFF49C}">
  <dimension ref="A3:W39"/>
  <sheetViews>
    <sheetView topLeftCell="A3" zoomScale="80" zoomScaleNormal="80" workbookViewId="0">
      <selection activeCell="R8" sqref="R8"/>
    </sheetView>
  </sheetViews>
  <sheetFormatPr defaultRowHeight="14.4" x14ac:dyDescent="0.3"/>
  <sheetData>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58"/>
      <c r="G4" s="16"/>
      <c r="H4" s="16">
        <f>G5</f>
        <v>0</v>
      </c>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t="str">
        <f>'Pivot Tables for Sales process'!Q4</f>
        <v>○</v>
      </c>
      <c r="G6" s="16"/>
      <c r="H6" s="16"/>
      <c r="I6" s="16"/>
      <c r="J6" s="16"/>
      <c r="K6" s="16"/>
      <c r="L6" s="16"/>
      <c r="M6" s="16"/>
      <c r="N6" s="16"/>
      <c r="O6" s="16"/>
      <c r="P6" s="16"/>
      <c r="Q6" s="16"/>
      <c r="R6" s="16"/>
      <c r="S6" s="16"/>
      <c r="T6" s="16"/>
      <c r="U6" s="16"/>
      <c r="V6" s="16"/>
      <c r="W6" s="16"/>
    </row>
    <row r="7" spans="1:23" x14ac:dyDescent="0.3">
      <c r="A7" s="16"/>
      <c r="B7" s="16"/>
      <c r="C7" s="16"/>
      <c r="D7" s="16"/>
      <c r="E7" s="16"/>
      <c r="F7" s="58"/>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3">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3">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3">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3">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3">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3">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3">
      <c r="A39" s="16"/>
      <c r="B39" s="16"/>
      <c r="C39" s="16"/>
      <c r="D39" s="16"/>
      <c r="E39" s="16"/>
      <c r="F39" s="16"/>
      <c r="G39" s="16"/>
      <c r="H39" s="16"/>
      <c r="I39" s="16"/>
      <c r="J39" s="16"/>
      <c r="K39" s="16"/>
      <c r="L39" s="16"/>
      <c r="M39" s="16"/>
      <c r="N39" s="16"/>
      <c r="O39" s="16"/>
      <c r="P39" s="16"/>
      <c r="Q39" s="16"/>
      <c r="R39" s="16"/>
      <c r="S39" s="16"/>
      <c r="T39" s="16"/>
      <c r="U39" s="16"/>
      <c r="V39" s="16"/>
      <c r="W39"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B2200-7D3B-4C71-B3C5-C5E9781CC9CA}">
  <dimension ref="A1:AM28"/>
  <sheetViews>
    <sheetView topLeftCell="H1" workbookViewId="0">
      <selection activeCell="P4" sqref="P4"/>
    </sheetView>
  </sheetViews>
  <sheetFormatPr defaultRowHeight="14.4" x14ac:dyDescent="0.3"/>
  <cols>
    <col min="1" max="1" width="15.33203125" bestFit="1" customWidth="1"/>
    <col min="2" max="2" width="13.77734375" bestFit="1" customWidth="1"/>
    <col min="5" max="5" width="20.21875" bestFit="1" customWidth="1"/>
    <col min="10" max="10" width="8.88671875" style="16"/>
    <col min="12" max="14" width="22.109375" bestFit="1" customWidth="1"/>
    <col min="15" max="15" width="25.5546875" customWidth="1"/>
    <col min="17" max="17" width="14.5546875" customWidth="1"/>
    <col min="20" max="20" width="8.88671875" style="16"/>
    <col min="22" max="22" width="13.44140625" bestFit="1" customWidth="1"/>
    <col min="23" max="23" width="15.33203125" bestFit="1" customWidth="1"/>
    <col min="26" max="26" width="13.44140625" bestFit="1" customWidth="1"/>
    <col min="28" max="28" width="8.88671875" style="16"/>
    <col min="30" max="30" width="13.44140625" bestFit="1" customWidth="1"/>
    <col min="31" max="31" width="21.33203125" bestFit="1" customWidth="1"/>
    <col min="33" max="33" width="8.88671875" style="16"/>
    <col min="35" max="35" width="13.44140625" bestFit="1" customWidth="1"/>
    <col min="36" max="36" width="19" bestFit="1" customWidth="1"/>
  </cols>
  <sheetData>
    <row r="1" spans="1:39" x14ac:dyDescent="0.3">
      <c r="O1" s="56" t="s">
        <v>123</v>
      </c>
      <c r="V1" t="s">
        <v>116</v>
      </c>
      <c r="AD1" t="s">
        <v>117</v>
      </c>
      <c r="AI1" t="s">
        <v>119</v>
      </c>
      <c r="AK1" t="s">
        <v>120</v>
      </c>
    </row>
    <row r="2" spans="1:39" x14ac:dyDescent="0.3">
      <c r="A2" s="40" t="s">
        <v>54</v>
      </c>
      <c r="B2" s="40" t="s">
        <v>57</v>
      </c>
      <c r="D2" s="53" t="s">
        <v>59</v>
      </c>
      <c r="E2" s="53" t="s">
        <v>2</v>
      </c>
      <c r="H2" s="53" t="s">
        <v>109</v>
      </c>
      <c r="L2" s="54" t="s">
        <v>52</v>
      </c>
      <c r="M2" s="40" t="s">
        <v>110</v>
      </c>
      <c r="N2" s="56" t="s">
        <v>122</v>
      </c>
      <c r="P2" s="52" t="s">
        <v>113</v>
      </c>
      <c r="Q2" s="52" t="s">
        <v>114</v>
      </c>
      <c r="R2" s="52" t="s">
        <v>78</v>
      </c>
    </row>
    <row r="3" spans="1:39" ht="13.8" customHeight="1" thickBot="1" x14ac:dyDescent="0.35">
      <c r="A3" s="40">
        <v>294032</v>
      </c>
      <c r="B3" s="40">
        <v>418243.53999999893</v>
      </c>
      <c r="D3" s="41">
        <f>GETPIVOTDATA("Sum of Amount",$A$2)/GETPIVOTDATA("Sum of Target",$A$2)</f>
        <v>0.70301623785988598</v>
      </c>
      <c r="E3" s="51">
        <f>100%-D3</f>
        <v>0.29698376214011402</v>
      </c>
      <c r="H3" s="51">
        <f>D3</f>
        <v>0.70301623785988598</v>
      </c>
      <c r="L3" s="55" t="s">
        <v>92</v>
      </c>
      <c r="M3" s="40">
        <v>622</v>
      </c>
      <c r="O3" s="55" t="s">
        <v>104</v>
      </c>
      <c r="P3" s="57" t="str">
        <f>IF(O3=$L$3,"|","")</f>
        <v/>
      </c>
      <c r="Q3" s="69" t="str">
        <f>IF(O3=$L$3,"○","")</f>
        <v/>
      </c>
      <c r="R3">
        <f>VLOOKUP(O3,$L$3:$M$4,2,0)</f>
        <v>146</v>
      </c>
      <c r="V3" s="54" t="s">
        <v>52</v>
      </c>
      <c r="W3" s="40" t="s">
        <v>54</v>
      </c>
      <c r="AD3" s="54" t="s">
        <v>52</v>
      </c>
      <c r="AE3" s="40" t="s">
        <v>118</v>
      </c>
      <c r="AI3" s="54" t="s">
        <v>52</v>
      </c>
      <c r="AJ3" s="40" t="s">
        <v>121</v>
      </c>
    </row>
    <row r="4" spans="1:39" x14ac:dyDescent="0.3">
      <c r="H4" s="51">
        <f>E3</f>
        <v>0.29698376214011402</v>
      </c>
      <c r="L4" s="55" t="s">
        <v>104</v>
      </c>
      <c r="M4" s="40">
        <v>146</v>
      </c>
      <c r="O4" s="55" t="s">
        <v>92</v>
      </c>
      <c r="P4" s="57" t="str">
        <f>IF(O4=$L$3,"|","")</f>
        <v>|</v>
      </c>
      <c r="Q4" s="69" t="str">
        <f>IF(O4=$L$3,"○","")</f>
        <v>○</v>
      </c>
      <c r="R4">
        <f>VLOOKUP(O4,$L$3:$M$4,2,0)</f>
        <v>622</v>
      </c>
      <c r="V4" s="55" t="s">
        <v>108</v>
      </c>
      <c r="W4" s="40">
        <v>100362</v>
      </c>
      <c r="Y4" s="60" t="s">
        <v>108</v>
      </c>
      <c r="Z4" s="61">
        <f>VLOOKUP(Y4,V4:W7,2,0)</f>
        <v>100362</v>
      </c>
      <c r="AD4" s="55" t="s">
        <v>108</v>
      </c>
      <c r="AE4" s="40">
        <v>215</v>
      </c>
      <c r="AI4" s="55" t="s">
        <v>96</v>
      </c>
      <c r="AJ4" s="51">
        <v>0.81770833333333337</v>
      </c>
      <c r="AL4" s="55" t="s">
        <v>105</v>
      </c>
      <c r="AM4" s="41">
        <f>VLOOKUP(AL4,AI4:AJ5,2,0)</f>
        <v>0.18229166666666666</v>
      </c>
    </row>
    <row r="5" spans="1:39" x14ac:dyDescent="0.3">
      <c r="D5" s="53" t="s">
        <v>69</v>
      </c>
      <c r="E5" s="53" t="s">
        <v>70</v>
      </c>
      <c r="L5" s="55" t="s">
        <v>53</v>
      </c>
      <c r="M5" s="40">
        <v>768</v>
      </c>
      <c r="V5" s="55" t="s">
        <v>99</v>
      </c>
      <c r="W5" s="40">
        <v>72827</v>
      </c>
      <c r="Y5" s="62" t="s">
        <v>99</v>
      </c>
      <c r="Z5" s="63">
        <f t="shared" ref="Z5:Z6" si="0">VLOOKUP(Y5,V5:W8,2,0)</f>
        <v>72827</v>
      </c>
      <c r="AD5" s="55" t="s">
        <v>99</v>
      </c>
      <c r="AE5" s="40">
        <v>214</v>
      </c>
      <c r="AI5" s="55" t="s">
        <v>105</v>
      </c>
      <c r="AJ5" s="51">
        <v>0.18229166666666666</v>
      </c>
    </row>
    <row r="6" spans="1:39" x14ac:dyDescent="0.3">
      <c r="D6">
        <v>0</v>
      </c>
      <c r="E6">
        <v>1</v>
      </c>
      <c r="V6" s="55" t="s">
        <v>97</v>
      </c>
      <c r="W6" s="40">
        <v>120843</v>
      </c>
      <c r="Y6" s="62" t="s">
        <v>97</v>
      </c>
      <c r="Z6" s="63">
        <f t="shared" si="0"/>
        <v>120843</v>
      </c>
      <c r="AD6" s="55" t="s">
        <v>97</v>
      </c>
      <c r="AE6" s="40">
        <v>339</v>
      </c>
      <c r="AI6" s="55" t="s">
        <v>53</v>
      </c>
      <c r="AJ6" s="15">
        <v>1</v>
      </c>
    </row>
    <row r="7" spans="1:39" x14ac:dyDescent="0.3">
      <c r="D7">
        <f>SIN(D3*2*PI())</f>
        <v>-0.95674173968486675</v>
      </c>
      <c r="E7">
        <f>COS(E3*2*PI())</f>
        <v>-0.29093855630489157</v>
      </c>
      <c r="V7" s="55" t="s">
        <v>53</v>
      </c>
      <c r="W7" s="40">
        <v>294032</v>
      </c>
      <c r="Y7" s="64"/>
      <c r="Z7" s="65"/>
      <c r="AD7" s="55" t="s">
        <v>53</v>
      </c>
      <c r="AE7" s="40">
        <v>768</v>
      </c>
    </row>
    <row r="8" spans="1:39" ht="15" thickBot="1" x14ac:dyDescent="0.35">
      <c r="Y8" s="66"/>
      <c r="Z8" s="67">
        <f>SUM(Z4:Z6)</f>
        <v>294032</v>
      </c>
    </row>
    <row r="9" spans="1:39" x14ac:dyDescent="0.3">
      <c r="L9" s="54" t="s">
        <v>52</v>
      </c>
      <c r="M9" s="40" t="s">
        <v>111</v>
      </c>
      <c r="P9" s="52" t="s">
        <v>113</v>
      </c>
      <c r="Q9" s="52" t="s">
        <v>114</v>
      </c>
      <c r="R9" s="52" t="s">
        <v>78</v>
      </c>
    </row>
    <row r="10" spans="1:39" x14ac:dyDescent="0.3">
      <c r="L10" s="55" t="s">
        <v>93</v>
      </c>
      <c r="M10" s="40">
        <v>512</v>
      </c>
      <c r="O10" s="55" t="s">
        <v>93</v>
      </c>
      <c r="P10" s="57" t="str">
        <f>IF(O10=$L$10,"|","")</f>
        <v>|</v>
      </c>
      <c r="Q10" s="69" t="str">
        <f>IF(O10=$L$10,"○","")</f>
        <v>○</v>
      </c>
      <c r="R10">
        <f>VLOOKUP(O10,$L$10:$M$11,2,0)</f>
        <v>512</v>
      </c>
    </row>
    <row r="11" spans="1:39" x14ac:dyDescent="0.3">
      <c r="L11" s="55" t="s">
        <v>106</v>
      </c>
      <c r="M11" s="40">
        <v>256</v>
      </c>
      <c r="O11" s="55" t="s">
        <v>106</v>
      </c>
      <c r="P11" s="57" t="str">
        <f>IF(O11=$L$10,"|","")</f>
        <v/>
      </c>
      <c r="Q11" s="69" t="str">
        <f>IF(O11=$L$10,"○","")</f>
        <v/>
      </c>
      <c r="R11">
        <f>VLOOKUP(O11,$L$10:$M$11,2,0)</f>
        <v>256</v>
      </c>
    </row>
    <row r="12" spans="1:39" x14ac:dyDescent="0.3">
      <c r="L12" s="55" t="s">
        <v>53</v>
      </c>
      <c r="M12" s="40">
        <v>768</v>
      </c>
    </row>
    <row r="15" spans="1:39" x14ac:dyDescent="0.3">
      <c r="L15" s="54" t="s">
        <v>52</v>
      </c>
      <c r="M15" s="40" t="s">
        <v>112</v>
      </c>
      <c r="P15" s="52" t="s">
        <v>113</v>
      </c>
      <c r="Q15" s="52" t="s">
        <v>114</v>
      </c>
      <c r="R15" s="52" t="s">
        <v>78</v>
      </c>
    </row>
    <row r="16" spans="1:39" x14ac:dyDescent="0.3">
      <c r="L16" s="55" t="s">
        <v>95</v>
      </c>
      <c r="M16" s="40">
        <v>492</v>
      </c>
      <c r="O16" s="55" t="s">
        <v>95</v>
      </c>
      <c r="P16" s="57" t="str">
        <f>IF(O16=$L$16,"|","")</f>
        <v>|</v>
      </c>
      <c r="Q16" s="69" t="str">
        <f>IF(O16=$L$16,"○","")</f>
        <v>○</v>
      </c>
      <c r="R16">
        <f>VLOOKUP(O16,L16:M17,2,0)</f>
        <v>492</v>
      </c>
    </row>
    <row r="17" spans="12:22" x14ac:dyDescent="0.3">
      <c r="L17" s="55" t="s">
        <v>103</v>
      </c>
      <c r="M17" s="40">
        <v>276</v>
      </c>
      <c r="O17" s="55" t="s">
        <v>103</v>
      </c>
      <c r="P17" s="57" t="str">
        <f>IF(O17=$L$16,"|","")</f>
        <v/>
      </c>
      <c r="Q17" s="69" t="str">
        <f>IF(O17=$L$16,"○","")</f>
        <v/>
      </c>
      <c r="R17">
        <f>VLOOKUP(O17,$L$16:$M$17,2,0)</f>
        <v>276</v>
      </c>
      <c r="V17" s="56"/>
    </row>
    <row r="18" spans="12:22" x14ac:dyDescent="0.3">
      <c r="L18" s="55" t="s">
        <v>53</v>
      </c>
      <c r="M18" s="40">
        <v>768</v>
      </c>
    </row>
    <row r="21" spans="12:22" x14ac:dyDescent="0.3">
      <c r="L21" s="54" t="s">
        <v>52</v>
      </c>
      <c r="M21" s="40" t="s">
        <v>115</v>
      </c>
    </row>
    <row r="22" spans="12:22" x14ac:dyDescent="0.3">
      <c r="L22" s="55" t="s">
        <v>96</v>
      </c>
      <c r="M22" s="40">
        <v>628</v>
      </c>
      <c r="O22" t="s">
        <v>96</v>
      </c>
      <c r="P22">
        <f>VLOOKUP(O22,L22:M24,2,0)</f>
        <v>628</v>
      </c>
    </row>
    <row r="23" spans="12:22" x14ac:dyDescent="0.3">
      <c r="L23" s="55" t="s">
        <v>105</v>
      </c>
      <c r="M23" s="40">
        <v>140</v>
      </c>
    </row>
    <row r="24" spans="12:22" x14ac:dyDescent="0.3">
      <c r="L24" s="55" t="s">
        <v>53</v>
      </c>
      <c r="M24" s="40">
        <v>768</v>
      </c>
    </row>
    <row r="27" spans="12:22" x14ac:dyDescent="0.3">
      <c r="L27" s="40" t="s">
        <v>115</v>
      </c>
      <c r="O27" s="59" t="s">
        <v>115</v>
      </c>
      <c r="P27">
        <f>HLOOKUP(O27,L27:L28,2,0)</f>
        <v>768</v>
      </c>
    </row>
    <row r="28" spans="12:22" x14ac:dyDescent="0.3">
      <c r="L28" s="40">
        <v>768</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2F80-DD9C-432B-A4EE-5166AD1F3A1F}">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Tables</vt:lpstr>
      <vt:lpstr>Pivot tables</vt:lpstr>
      <vt:lpstr>Geographically</vt:lpstr>
      <vt:lpstr>Income Sources</vt:lpstr>
      <vt:lpstr>Sales Process</vt:lpstr>
      <vt:lpstr>Pivot Tables for 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
  <dc:description>Copyright © 2022 Other Level's. All rights reserved
"Any illegal reproduction of this content in any form will result in immediate action against the person concerned."</dc:description>
  <cp:lastModifiedBy>User</cp:lastModifiedBy>
  <cp:lastPrinted>2023-03-07T08:26:00Z</cp:lastPrinted>
  <dcterms:created xsi:type="dcterms:W3CDTF">2022-03-30T07:46:31Z</dcterms:created>
  <dcterms:modified xsi:type="dcterms:W3CDTF">2023-03-07T16:17:37Z</dcterms:modified>
  <cp:category/>
</cp:coreProperties>
</file>