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avakha/Desktop/COAs/"/>
    </mc:Choice>
  </mc:AlternateContent>
  <xr:revisionPtr revIDLastSave="0" documentId="13_ncr:1_{81330432-1CF3-A744-9F84-FB9F24140B31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COA Details" sheetId="1" r:id="rId1"/>
    <sheet name="Batch 20 Sample Results" sheetId="2" r:id="rId2"/>
    <sheet name="Nexus LMB Fusion Worksheet" sheetId="3" r:id="rId3"/>
  </sheets>
  <definedNames>
    <definedName name="_xlnm.Print_Area" localSheetId="1">'Batch 20 Sample Results'!$A$1:$BM$78</definedName>
    <definedName name="_xlnm.Print_Area" localSheetId="0">'COA Details'!$A$1:$T$53</definedName>
    <definedName name="_xlnm.Print_Titles" localSheetId="1">'Batch 20 Sample Results'!$A:$B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4" i="3" l="1"/>
  <c r="O14" i="3" s="1"/>
  <c r="H14" i="3"/>
  <c r="I14" i="3" s="1"/>
  <c r="M13" i="3"/>
  <c r="O13" i="3" s="1"/>
  <c r="H13" i="3"/>
  <c r="I13" i="3" s="1"/>
  <c r="M12" i="3"/>
  <c r="O12" i="3" s="1"/>
  <c r="H12" i="3"/>
  <c r="I12" i="3" s="1"/>
  <c r="O11" i="3"/>
  <c r="M11" i="3"/>
  <c r="N11" i="3" s="1"/>
  <c r="Q11" i="3" s="1"/>
  <c r="H11" i="3"/>
  <c r="I11" i="3" s="1"/>
  <c r="M10" i="3"/>
  <c r="O10" i="3" s="1"/>
  <c r="I10" i="3"/>
  <c r="H10" i="3"/>
  <c r="A10" i="3"/>
  <c r="A11" i="3" s="1"/>
  <c r="A12" i="3" s="1"/>
  <c r="A13" i="3" s="1"/>
  <c r="A14" i="3" s="1"/>
  <c r="M9" i="3"/>
  <c r="O9" i="3" s="1"/>
  <c r="H9" i="3"/>
  <c r="I9" i="3" s="1"/>
  <c r="O8" i="3"/>
  <c r="M8" i="3"/>
  <c r="N8" i="3" s="1"/>
  <c r="Q8" i="3" s="1"/>
  <c r="H8" i="3"/>
  <c r="I8" i="3" s="1"/>
  <c r="M7" i="3"/>
  <c r="O7" i="3" s="1"/>
  <c r="H7" i="3"/>
  <c r="I7" i="3" s="1"/>
  <c r="O6" i="3"/>
  <c r="M6" i="3"/>
  <c r="N6" i="3" s="1"/>
  <c r="Q6" i="3" s="1"/>
  <c r="H6" i="3"/>
  <c r="I6" i="3" s="1"/>
  <c r="M5" i="3"/>
  <c r="O5" i="3" s="1"/>
  <c r="H5" i="3"/>
  <c r="I5" i="3" s="1"/>
  <c r="M4" i="3"/>
  <c r="O4" i="3" s="1"/>
  <c r="H4" i="3"/>
  <c r="I4" i="3" s="1"/>
  <c r="O3" i="3"/>
  <c r="M3" i="3"/>
  <c r="N3" i="3" s="1"/>
  <c r="Q3" i="3" s="1"/>
  <c r="H3" i="3"/>
  <c r="I3" i="3" s="1"/>
  <c r="L38" i="2"/>
  <c r="N13" i="3" l="1"/>
  <c r="Q13" i="3" s="1"/>
  <c r="N4" i="3"/>
  <c r="Q4" i="3" s="1"/>
  <c r="N9" i="3"/>
  <c r="Q9" i="3" s="1"/>
  <c r="N12" i="3"/>
  <c r="Q12" i="3" s="1"/>
  <c r="N5" i="3"/>
  <c r="Q5" i="3" s="1"/>
  <c r="N10" i="3"/>
  <c r="Q10" i="3" s="1"/>
  <c r="N7" i="3"/>
  <c r="Q7" i="3" s="1"/>
  <c r="N14" i="3"/>
  <c r="Q14" i="3" s="1"/>
</calcChain>
</file>

<file path=xl/sharedStrings.xml><?xml version="1.0" encoding="utf-8"?>
<sst xmlns="http://schemas.openxmlformats.org/spreadsheetml/2006/main" count="286" uniqueCount="184">
  <si>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</si>
  <si>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Procedure:</t>
  </si>
  <si>
    <t>13085 Ash Street</t>
  </si>
  <si>
    <t>Thornton, CO  80241</t>
  </si>
  <si>
    <t>1.    Label an empty high density polyethylene (HDPE) bottle with lid. Weigh empty bottle plus lid.*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</si>
  <si>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</si>
  <si>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</si>
  <si>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</si>
  <si>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</si>
  <si>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</si>
  <si>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</si>
  <si>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</si>
  <si>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</si>
  <si>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</si>
  <si>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</si>
  <si>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>1 of 1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</si>
  <si>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</si>
  <si>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</si>
  <si>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</si>
  <si>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</si>
  <si>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</si>
  <si>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</si>
  <si>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</si>
  <si>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</si>
  <si>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</si>
  <si>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</si>
  <si>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</si>
  <si>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Lithium metaborate fusion (LMB)</t>
  </si>
  <si>
    <t>10.  Transfer glass flux bead from washer to the appropriate bottle containing 1 N HNO3.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</si>
  <si>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</si>
  <si>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</si>
  <si>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</si>
  <si>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</si>
  <si>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</si>
  <si>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</si>
  <si>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</si>
  <si>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</si>
  <si>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</si>
  <si>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* By request UNIV of NE. 15 ml aliquot of solution transferred from 60 ml bottle and submitted for analysis.</t>
  </si>
  <si>
    <t>Redox Biology Center</t>
  </si>
  <si>
    <t>Spectroscopic and Biophysics Core Facility</t>
  </si>
  <si>
    <t>      Dilution factor = (acid weight + button weight) / sample weight</t>
  </si>
  <si>
    <t>E157 Beadle Center</t>
  </si>
  <si>
    <t xml:space="preserve">      PPB is converted to ppm by dividing by 1,000.</t>
  </si>
  <si>
    <t>Lincoln, NE  68588-0662</t>
  </si>
  <si>
    <t xml:space="preserve">      PPM/weight x dilution factor = assay value (ppm)</t>
  </si>
  <si>
    <t>Method Code:  22-6230-0007 ICP-MS</t>
  </si>
  <si>
    <t>      Efficiency = ((flux weight + sample weight), pre-heat) / ((flux weight + sample weight), post heat)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</si>
  <si>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</si>
  <si>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</si>
  <si>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</si>
  <si>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</si>
  <si>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</si>
  <si>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</si>
  <si>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 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</si>
  <si>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</si>
  <si>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</si>
  <si>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</si>
  <si>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</si>
  <si>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04/09-11/2024</t>
  </si>
  <si>
    <t>Date University of Nebraska analysis:</t>
  </si>
  <si>
    <t>Rerun of Precious Metals by Univ of Nebraska using 1% HCL diluent 05/07/2024</t>
  </si>
  <si>
    <t>I</t>
  </si>
  <si>
    <t>Sample</t>
  </si>
  <si>
    <t>units</t>
  </si>
  <si>
    <t>Element</t>
  </si>
  <si>
    <t>Be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</si>
  <si>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</si>
  <si>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</si>
  <si>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</si>
  <si>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</si>
  <si>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</si>
  <si>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</si>
  <si>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</si>
  <si>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</si>
  <si>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</si>
  <si>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</si>
  <si>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</si>
  <si>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</si>
  <si>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</si>
  <si>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</si>
  <si>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</si>
  <si>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</si>
  <si>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</si>
  <si>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</si>
  <si>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</si>
  <si>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</si>
  <si>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</si>
  <si>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</si>
  <si>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</si>
  <si>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</si>
  <si>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</si>
  <si>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</si>
  <si>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 xml:space="preserve">Nb </t>
  </si>
  <si>
    <t>Mo</t>
  </si>
  <si>
    <t>Ru</t>
  </si>
  <si>
    <t>Rh</t>
  </si>
  <si>
    <t>Pd</t>
  </si>
  <si>
    <t>Ag</t>
  </si>
  <si>
    <t>In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</si>
  <si>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</si>
  <si>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</si>
  <si>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</si>
  <si>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</si>
  <si>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</si>
  <si>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</si>
  <si>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</si>
  <si>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</si>
  <si>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</si>
  <si>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</si>
  <si>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</si>
  <si>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</si>
  <si>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</si>
  <si>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</si>
  <si>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</si>
  <si>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</si>
  <si>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</si>
  <si>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</si>
  <si>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</si>
  <si>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</si>
  <si>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</si>
  <si>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</si>
  <si>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</si>
  <si>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</si>
  <si>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</si>
  <si>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</si>
  <si>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</si>
  <si>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Bi</t>
  </si>
  <si>
    <t>Th</t>
  </si>
  <si>
    <t>U</t>
  </si>
  <si>
    <t>A/W</t>
  </si>
  <si>
    <t>RRCMG-01114</t>
  </si>
  <si>
    <t>grams/tonne</t>
  </si>
  <si>
    <t>RRCMG-01109</t>
  </si>
  <si>
    <t>RRCMG-01117</t>
  </si>
  <si>
    <t>RRCMG-01116</t>
  </si>
  <si>
    <t>RRCMG-01108</t>
  </si>
  <si>
    <t>RRCMG-01115</t>
  </si>
  <si>
    <t>RRCMG-01112</t>
  </si>
  <si>
    <t>RRCMG-01113</t>
  </si>
  <si>
    <t>POWDERHORN</t>
  </si>
  <si>
    <t>RRCMG-01110</t>
  </si>
  <si>
    <t>RRCMG-01111</t>
  </si>
  <si>
    <t>Yellow RRCMG-01116 is a duplicate sample.</t>
  </si>
  <si>
    <t>Lithium Metaborate Lab – Fusion Worksheet</t>
  </si>
  <si>
    <t>COUNT</t>
  </si>
  <si>
    <t>Lab ID</t>
  </si>
  <si>
    <t>RRCM SAMPLE</t>
  </si>
  <si>
    <t>Type</t>
  </si>
  <si>
    <t>Matrix</t>
  </si>
  <si>
    <t>BOTTLE</t>
  </si>
  <si>
    <t>BOTTLE + ACID</t>
  </si>
  <si>
    <t>Acid Weight</t>
  </si>
  <si>
    <t>Calc Acid Vol</t>
  </si>
  <si>
    <t>Flux Weight</t>
  </si>
  <si>
    <t>Sample Weight</t>
  </si>
  <si>
    <t>Bottle + acid +  button  weight</t>
  </si>
  <si>
    <t>Weight Sans Bottle</t>
  </si>
  <si>
    <t>Sample + Flux Calc</t>
  </si>
  <si>
    <t>Dil Factor</t>
  </si>
  <si>
    <t>Remarks</t>
  </si>
  <si>
    <t>Efficiency</t>
  </si>
  <si>
    <t>Date</t>
  </si>
  <si>
    <t>Transfer to 15ml</t>
  </si>
  <si>
    <t>20-1</t>
  </si>
  <si>
    <t>SOLID</t>
  </si>
  <si>
    <t>SEDIMENT</t>
  </si>
  <si>
    <t>yes</t>
  </si>
  <si>
    <t>20-2</t>
  </si>
  <si>
    <t>20-3</t>
  </si>
  <si>
    <t>20-4</t>
  </si>
  <si>
    <t>20-5</t>
  </si>
  <si>
    <t>20-6</t>
  </si>
  <si>
    <t>ROCK</t>
  </si>
  <si>
    <t>20-7</t>
  </si>
  <si>
    <t>20-8</t>
  </si>
  <si>
    <t>20-9</t>
  </si>
  <si>
    <t>solid</t>
  </si>
  <si>
    <t>filtrate AR</t>
  </si>
  <si>
    <t>20-10</t>
  </si>
  <si>
    <t>20-11</t>
  </si>
  <si>
    <t>Gross 108.31 g</t>
  </si>
  <si>
    <t>20-12</t>
  </si>
  <si>
    <t>Duplicate rerun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</si>
</sst>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/d/yyyy"/>
    <numFmt numFmtId="166" formatCode="0.0000"/>
    <numFmt numFmtId="167" formatCode="mm/dd/yyyy"/>
  </numFmts>
  <fonts count="19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theme="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C9211E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C9211E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9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2" fontId="16" fillId="0" borderId="11" xfId="0" applyNumberFormat="1" applyFont="1" applyBorder="1" applyAlignment="1">
      <alignment vertical="center"/>
    </xf>
    <xf numFmtId="0" fontId="1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2" borderId="4" xfId="0" applyFill="1" applyBorder="1"/>
    <xf numFmtId="0" fontId="2" fillId="0" borderId="4" xfId="0" applyFont="1" applyBorder="1"/>
    <xf numFmtId="0" fontId="7" fillId="0" borderId="4" xfId="0" applyFont="1" applyBorder="1"/>
    <xf numFmtId="0" fontId="0" fillId="0" borderId="0" xfId="0"/>
    <xf numFmtId="0" fontId="4" fillId="0" borderId="6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right"/>
    </xf>
    <xf numFmtId="0" fontId="6" fillId="0" borderId="0" xfId="0" applyFont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8" fillId="0" borderId="0" xfId="0" applyFont="1"/>
    <xf numFmtId="15" fontId="0" fillId="0" borderId="4" xfId="0" applyNumberFormat="1" applyBorder="1"/>
    <xf numFmtId="165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0" borderId="0" xfId="0" applyFont="1"/>
    <xf numFmtId="2" fontId="0" fillId="0" borderId="0" xfId="0" applyNumberForma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2" fontId="11" fillId="0" borderId="11" xfId="0" applyNumberFormat="1" applyFont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166" fontId="0" fillId="0" borderId="0" xfId="0" applyNumberFormat="1"/>
    <xf numFmtId="2" fontId="12" fillId="0" borderId="11" xfId="0" applyNumberFormat="1" applyFont="1" applyBorder="1" applyAlignment="1">
      <alignment horizontal="center" vertical="center"/>
    </xf>
    <xf numFmtId="166" fontId="0" fillId="0" borderId="11" xfId="0" applyNumberFormat="1" applyBorder="1"/>
    <xf numFmtId="0" fontId="10" fillId="2" borderId="0" xfId="0" applyFont="1" applyFill="1" applyAlignment="1">
      <alignment horizontal="center"/>
    </xf>
    <xf numFmtId="0" fontId="13" fillId="0" borderId="11" xfId="0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2" fontId="14" fillId="0" borderId="11" xfId="0" applyNumberFormat="1" applyFont="1" applyBorder="1" applyAlignment="1">
      <alignment horizontal="center" vertical="center"/>
    </xf>
    <xf numFmtId="2" fontId="15" fillId="0" borderId="11" xfId="0" applyNumberFormat="1" applyFont="1" applyBorder="1" applyAlignment="1">
      <alignment horizontal="center" vertical="center"/>
    </xf>
    <xf numFmtId="0" fontId="9" fillId="0" borderId="11" xfId="0" applyFont="1" applyBorder="1"/>
    <xf numFmtId="0" fontId="0" fillId="0" borderId="0" xfId="0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166" fontId="17" fillId="0" borderId="11" xfId="0" applyNumberFormat="1" applyFont="1" applyBorder="1" applyAlignment="1">
      <alignment horizontal="center"/>
    </xf>
    <xf numFmtId="166" fontId="17" fillId="0" borderId="11" xfId="0" applyNumberFormat="1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/>
    </xf>
    <xf numFmtId="2" fontId="17" fillId="0" borderId="11" xfId="0" applyNumberFormat="1" applyFont="1" applyBorder="1" applyAlignment="1">
      <alignment horizontal="center"/>
    </xf>
    <xf numFmtId="167" fontId="17" fillId="0" borderId="11" xfId="0" applyNumberFormat="1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2" fillId="0" borderId="12" xfId="0" applyFont="1" applyBorder="1"/>
  </cellXfs>
  <cellStyles count="3">
    <cellStyle name="Normal" xfId="0" builtinId="0"/>
    <cellStyle name="Normal 2" xfId="1" xr:uid="{00000000-0005-0000-0000-000006000000}"/>
    <cellStyle name="Normal 4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542880</xdr:colOff>
      <xdr:row>0</xdr:row>
      <xdr:rowOff>47520</xdr:rowOff>
    </xdr:from>
    <xdr:to>
      <xdr:col>8</xdr:col>
      <xdr:colOff>336960</xdr:colOff>
      <xdr:row>2</xdr:row>
      <xdr:rowOff>77760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58120" y="47520"/>
          <a:ext cx="4101480" cy="354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276480</xdr:colOff>
      <xdr:row>28</xdr:row>
      <xdr:rowOff>114120</xdr:rowOff>
    </xdr:from>
    <xdr:to>
      <xdr:col>8</xdr:col>
      <xdr:colOff>241200</xdr:colOff>
      <xdr:row>44</xdr:row>
      <xdr:rowOff>42840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l="5243" t="23182" r="3580" b="23253"/>
        <a:stretch/>
      </xdr:blipFill>
      <xdr:spPr>
        <a:xfrm>
          <a:off x="1506960" y="4824720"/>
          <a:ext cx="3656880" cy="2779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209520</xdr:colOff>
      <xdr:row>21</xdr:row>
      <xdr:rowOff>32760</xdr:rowOff>
    </xdr:from>
    <xdr:to>
      <xdr:col>4</xdr:col>
      <xdr:colOff>678600</xdr:colOff>
      <xdr:row>38</xdr:row>
      <xdr:rowOff>20520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7031" t="24545" r="4724" b="24191"/>
        <a:stretch/>
      </xdr:blipFill>
      <xdr:spPr>
        <a:xfrm>
          <a:off x="1027440" y="3802680"/>
          <a:ext cx="3656880" cy="2751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Normal="100" workbookViewId="0">
      <selection activeCell="I17" sqref="I17"/>
    </sheetView>
  </sheetViews>
  <sheetFormatPr baseColWidth="10" defaultColWidth="8.6640625" defaultRowHeight="13" x14ac:dyDescent="0.15"/>
  <cols>
    <col min="10" max="10" width="13.6640625" customWidth="1"/>
    <col min="15" max="15" width="16.1640625" customWidth="1"/>
    <col min="20" max="20" width="13.6640625" customWidth="1"/>
  </cols>
  <sheetData>
    <row r="1" spans="1:20" ht="15" x14ac:dyDescent="0.15">
      <c r="A1" s="15"/>
      <c r="B1" s="16"/>
      <c r="C1" s="16"/>
      <c r="D1" s="16"/>
      <c r="E1" s="16"/>
      <c r="F1" s="16"/>
      <c r="G1" s="16"/>
      <c r="H1" s="16"/>
      <c r="I1" s="16"/>
      <c r="J1" s="17"/>
      <c r="K1" s="18" t="s">
        <v>0</v>
      </c>
      <c r="L1" s="16"/>
      <c r="M1" s="16"/>
      <c r="N1" s="16"/>
      <c r="O1" s="16"/>
      <c r="P1" s="16"/>
      <c r="Q1" s="16"/>
      <c r="R1" s="16"/>
      <c r="S1" s="16"/>
      <c r="T1" s="17"/>
    </row>
    <row r="2" spans="1:20" x14ac:dyDescent="0.15">
      <c r="A2" s="19"/>
      <c r="J2" s="20"/>
      <c r="K2" s="19"/>
      <c r="T2" s="20"/>
    </row>
    <row r="3" spans="1:20" x14ac:dyDescent="0.15">
      <c r="A3" s="19"/>
      <c r="J3" s="20"/>
      <c r="K3" s="21" t="s">
        <v>1</v>
      </c>
      <c r="T3" s="20"/>
    </row>
    <row r="4" spans="1:20" x14ac:dyDescent="0.15">
      <c r="A4" s="14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9"/>
      <c r="L4" s="72"/>
      <c r="M4" s="72"/>
      <c r="N4" s="72"/>
      <c r="O4" s="72"/>
      <c r="P4" s="72"/>
      <c r="Q4" s="72"/>
      <c r="R4" s="72"/>
      <c r="S4" s="72"/>
      <c r="T4" s="73"/>
    </row>
    <row r="5" spans="1:20" x14ac:dyDescent="0.15">
      <c r="A5" s="14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3" t="s">
        <v>4</v>
      </c>
      <c r="L5" s="13"/>
      <c r="M5" s="13"/>
      <c r="N5" s="13"/>
      <c r="O5" s="13"/>
      <c r="P5" s="13"/>
      <c r="Q5" s="13"/>
      <c r="R5" s="13"/>
      <c r="S5" s="13"/>
      <c r="T5" s="74"/>
    </row>
    <row r="6" spans="1:20" x14ac:dyDescent="0.15">
      <c r="A6" s="19"/>
      <c r="J6" s="20"/>
      <c r="K6" s="13" t="s">
        <v>5</v>
      </c>
      <c r="L6" s="13"/>
      <c r="M6" s="13"/>
      <c r="N6" s="13"/>
      <c r="O6" s="13"/>
      <c r="P6" s="13"/>
      <c r="Q6" s="13"/>
      <c r="R6" s="13"/>
      <c r="S6" s="13"/>
      <c r="T6" s="74"/>
    </row>
    <row r="7" spans="1:20" ht="23" x14ac:dyDescent="0.25">
      <c r="A7" s="12" t="s">
        <v>6</v>
      </c>
      <c r="B7" s="12"/>
      <c r="C7" s="12"/>
      <c r="D7" s="12"/>
      <c r="E7" s="12"/>
      <c r="F7" s="12"/>
      <c r="G7" s="12"/>
      <c r="H7" s="12"/>
      <c r="I7" s="12"/>
      <c r="J7" s="12"/>
      <c r="K7" s="13" t="s">
        <v>7</v>
      </c>
      <c r="L7" s="13"/>
      <c r="M7" s="13"/>
      <c r="N7" s="13"/>
      <c r="O7" s="13"/>
      <c r="P7" s="13"/>
      <c r="Q7" s="13"/>
      <c r="R7" s="13"/>
      <c r="S7" s="13"/>
      <c r="T7" s="74"/>
    </row>
    <row r="8" spans="1:20" ht="18" x14ac:dyDescent="0.2">
      <c r="A8" s="19"/>
      <c r="E8" s="22"/>
      <c r="J8" s="20"/>
      <c r="K8" s="13" t="s">
        <v>8</v>
      </c>
      <c r="L8" s="13"/>
      <c r="M8" s="13"/>
      <c r="N8" s="13"/>
      <c r="O8" s="13"/>
      <c r="P8" s="13"/>
      <c r="Q8" s="13"/>
      <c r="R8" s="13"/>
      <c r="S8" s="13"/>
      <c r="T8" s="74"/>
    </row>
    <row r="9" spans="1:20" x14ac:dyDescent="0.15">
      <c r="A9" s="19"/>
      <c r="J9" s="20"/>
      <c r="K9" s="13" t="s">
        <v>9</v>
      </c>
      <c r="L9" s="13"/>
      <c r="M9" s="13"/>
      <c r="N9" s="13"/>
      <c r="O9" s="13"/>
      <c r="P9" s="13"/>
      <c r="Q9" s="13"/>
      <c r="R9" s="13"/>
      <c r="S9" s="13"/>
      <c r="T9" s="74"/>
    </row>
    <row r="10" spans="1:20" x14ac:dyDescent="0.15">
      <c r="A10" s="13" t="s">
        <v>10</v>
      </c>
      <c r="B10" s="13"/>
      <c r="C10" s="13"/>
      <c r="D10" s="13"/>
      <c r="E10" s="13"/>
      <c r="F10" s="13"/>
      <c r="G10" s="23" t="s">
        <v>11</v>
      </c>
      <c r="H10" s="24">
        <v>45431</v>
      </c>
      <c r="J10" s="25"/>
      <c r="K10" s="13" t="s">
        <v>12</v>
      </c>
      <c r="L10" s="13"/>
      <c r="M10" s="13"/>
      <c r="N10" s="13"/>
      <c r="O10" s="13"/>
      <c r="P10" s="13"/>
      <c r="Q10" s="13"/>
      <c r="R10" s="13"/>
      <c r="S10" s="13"/>
      <c r="T10" s="74"/>
    </row>
    <row r="11" spans="1:20" x14ac:dyDescent="0.15">
      <c r="A11" s="13" t="s">
        <v>13</v>
      </c>
      <c r="B11" s="13"/>
      <c r="C11" s="13"/>
      <c r="D11" s="13"/>
      <c r="E11" s="13"/>
      <c r="F11" s="13"/>
      <c r="G11" s="23" t="s">
        <v>14</v>
      </c>
      <c r="H11" s="26" t="s">
        <v>15</v>
      </c>
      <c r="J11" s="27"/>
      <c r="K11" s="13" t="s">
        <v>16</v>
      </c>
      <c r="L11" s="13"/>
      <c r="M11" s="13"/>
      <c r="N11" s="13"/>
      <c r="O11" s="13"/>
      <c r="P11" s="13"/>
      <c r="Q11" s="13"/>
      <c r="R11" s="13"/>
      <c r="S11" s="13"/>
      <c r="T11" s="74"/>
    </row>
    <row r="12" spans="1:20" x14ac:dyDescent="0.15">
      <c r="A12" s="13" t="s">
        <v>17</v>
      </c>
      <c r="B12" s="13"/>
      <c r="C12" s="13"/>
      <c r="D12" s="13"/>
      <c r="E12" s="13"/>
      <c r="F12" s="13"/>
      <c r="G12" s="23" t="s">
        <v>18</v>
      </c>
      <c r="I12" t="s">
        <v>19</v>
      </c>
      <c r="J12" s="27"/>
      <c r="K12" s="13" t="s">
        <v>20</v>
      </c>
      <c r="L12" s="13"/>
      <c r="M12" s="13"/>
      <c r="N12" s="13"/>
      <c r="O12" s="13"/>
      <c r="P12" s="13"/>
      <c r="Q12" s="13"/>
      <c r="R12" s="13"/>
      <c r="S12" s="13"/>
      <c r="T12" s="74"/>
    </row>
    <row r="13" spans="1:20" x14ac:dyDescent="0.15">
      <c r="A13" s="13" t="s">
        <v>21</v>
      </c>
      <c r="B13" s="13"/>
      <c r="C13" s="13"/>
      <c r="D13" s="13"/>
      <c r="E13" s="13"/>
      <c r="F13" s="13"/>
      <c r="J13" s="20"/>
      <c r="K13" s="13" t="s">
        <v>22</v>
      </c>
      <c r="L13" s="13"/>
      <c r="M13" s="13"/>
      <c r="N13" s="13"/>
      <c r="O13" s="13"/>
      <c r="P13" s="13"/>
      <c r="Q13" s="13"/>
      <c r="R13" s="13"/>
      <c r="S13" s="13"/>
      <c r="T13" s="74"/>
    </row>
    <row r="14" spans="1:20" x14ac:dyDescent="0.15">
      <c r="A14" s="19"/>
      <c r="J14" s="20"/>
      <c r="K14" s="13" t="s">
        <v>23</v>
      </c>
      <c r="L14" s="13"/>
      <c r="M14" s="13"/>
      <c r="N14" s="13"/>
      <c r="O14" s="13"/>
      <c r="P14" s="13"/>
      <c r="Q14" s="13"/>
      <c r="R14" s="13"/>
      <c r="S14" s="13"/>
      <c r="T14" s="74"/>
    </row>
    <row r="15" spans="1:20" x14ac:dyDescent="0.15">
      <c r="A15" s="19"/>
      <c r="J15" s="20"/>
      <c r="K15" s="13" t="s">
        <v>24</v>
      </c>
      <c r="L15" s="13"/>
      <c r="M15" s="13"/>
      <c r="N15" s="13"/>
      <c r="O15" s="13"/>
      <c r="P15" s="13"/>
      <c r="Q15" s="13"/>
      <c r="R15" s="13"/>
      <c r="S15" s="13"/>
      <c r="T15" s="74"/>
    </row>
    <row r="16" spans="1:20" x14ac:dyDescent="0.15">
      <c r="A16" s="19"/>
      <c r="J16" s="20"/>
      <c r="K16" s="13" t="s">
        <v>25</v>
      </c>
      <c r="L16" s="13"/>
      <c r="M16" s="13"/>
      <c r="N16" s="13"/>
      <c r="O16" s="13"/>
      <c r="P16" s="13"/>
      <c r="Q16" s="13"/>
      <c r="R16" s="13"/>
      <c r="S16" s="13"/>
      <c r="T16" s="74"/>
    </row>
    <row r="17" spans="1:20" ht="15" x14ac:dyDescent="0.15">
      <c r="A17" s="21" t="s">
        <v>26</v>
      </c>
      <c r="D17" t="s">
        <v>27</v>
      </c>
      <c r="J17" s="20"/>
      <c r="K17" s="13" t="s">
        <v>28</v>
      </c>
      <c r="L17" s="13"/>
      <c r="M17" s="13"/>
      <c r="N17" s="13"/>
      <c r="O17" s="13"/>
      <c r="P17" s="13"/>
      <c r="Q17" s="13"/>
      <c r="R17" s="13"/>
      <c r="S17" s="13"/>
      <c r="T17" s="74"/>
    </row>
    <row r="18" spans="1:20" x14ac:dyDescent="0.15">
      <c r="A18" s="19"/>
      <c r="D18" t="s">
        <v>29</v>
      </c>
      <c r="J18" s="20"/>
      <c r="K18" s="13" t="s">
        <v>30</v>
      </c>
      <c r="L18" s="13"/>
      <c r="M18" s="13"/>
      <c r="N18" s="13"/>
      <c r="O18" s="13"/>
      <c r="P18" s="13"/>
      <c r="Q18" s="13"/>
      <c r="R18" s="13"/>
      <c r="S18" s="13"/>
      <c r="T18" s="74"/>
    </row>
    <row r="19" spans="1:20" x14ac:dyDescent="0.15">
      <c r="A19" s="19"/>
      <c r="D19" t="s">
        <v>31</v>
      </c>
      <c r="G19" s="28"/>
      <c r="J19" s="20"/>
      <c r="K19" s="13" t="s">
        <v>32</v>
      </c>
      <c r="L19" s="13"/>
      <c r="M19" s="13"/>
      <c r="N19" s="13"/>
      <c r="O19" s="13"/>
      <c r="P19" s="13"/>
      <c r="Q19" s="13"/>
      <c r="R19" s="13"/>
      <c r="S19" s="13"/>
      <c r="T19" s="74"/>
    </row>
    <row r="20" spans="1:20" x14ac:dyDescent="0.15">
      <c r="A20" s="19"/>
      <c r="J20" s="20"/>
      <c r="K20" s="13" t="s">
        <v>33</v>
      </c>
      <c r="L20" s="13"/>
      <c r="M20" s="13"/>
      <c r="N20" s="13"/>
      <c r="O20" s="13"/>
      <c r="P20" s="13"/>
      <c r="Q20" s="13"/>
      <c r="R20" s="13"/>
      <c r="S20" s="13"/>
      <c r="T20" s="74"/>
    </row>
    <row r="21" spans="1:20" x14ac:dyDescent="0.15">
      <c r="A21" s="19"/>
      <c r="J21" s="20"/>
      <c r="K21" s="13" t="s">
        <v>34</v>
      </c>
      <c r="L21" s="13"/>
      <c r="M21" s="13"/>
      <c r="N21" s="13"/>
      <c r="O21" s="13"/>
      <c r="P21" s="13"/>
      <c r="Q21" s="13"/>
      <c r="R21" s="13"/>
      <c r="S21" s="13"/>
      <c r="T21" s="74"/>
    </row>
    <row r="22" spans="1:20" ht="15" x14ac:dyDescent="0.15">
      <c r="A22" s="21" t="s">
        <v>35</v>
      </c>
      <c r="D22" s="11" t="s">
        <v>36</v>
      </c>
      <c r="E22" s="11"/>
      <c r="F22" s="11"/>
      <c r="G22" s="11"/>
      <c r="H22" s="11"/>
      <c r="I22" s="11"/>
      <c r="J22" s="20"/>
      <c r="K22" s="29"/>
      <c r="L22" s="30"/>
      <c r="M22" s="30"/>
      <c r="N22" s="30"/>
      <c r="O22" s="30"/>
      <c r="P22" s="30"/>
      <c r="Q22" s="30"/>
      <c r="R22" s="30"/>
      <c r="S22" s="30"/>
      <c r="T22" s="31"/>
    </row>
    <row r="23" spans="1:20" x14ac:dyDescent="0.15">
      <c r="A23" s="19"/>
      <c r="D23" s="11" t="s">
        <v>37</v>
      </c>
      <c r="E23" s="11"/>
      <c r="F23" s="11"/>
      <c r="G23" s="11"/>
      <c r="H23" s="11"/>
      <c r="I23" s="11"/>
      <c r="J23" s="20"/>
      <c r="K23" s="10" t="s">
        <v>38</v>
      </c>
      <c r="L23" s="10"/>
      <c r="M23" s="10"/>
      <c r="N23" s="10"/>
      <c r="O23" s="10"/>
      <c r="P23" s="10"/>
      <c r="Q23" s="10"/>
      <c r="R23" s="10"/>
      <c r="S23" s="10"/>
      <c r="T23" s="31"/>
    </row>
    <row r="24" spans="1:20" x14ac:dyDescent="0.15">
      <c r="A24" s="19"/>
      <c r="D24" s="11" t="s">
        <v>39</v>
      </c>
      <c r="E24" s="11"/>
      <c r="F24" s="11"/>
      <c r="G24" s="11"/>
      <c r="H24" s="11"/>
      <c r="I24" s="11"/>
      <c r="J24" s="20"/>
      <c r="K24" s="10"/>
      <c r="L24" s="10"/>
      <c r="M24" s="10"/>
      <c r="N24" s="10"/>
      <c r="O24" s="10"/>
      <c r="P24" s="10"/>
      <c r="Q24" s="10"/>
      <c r="R24" s="10"/>
      <c r="S24" s="10"/>
      <c r="T24" s="31"/>
    </row>
    <row r="25" spans="1:20" x14ac:dyDescent="0.15">
      <c r="A25" s="19"/>
      <c r="D25" s="11" t="s">
        <v>40</v>
      </c>
      <c r="E25" s="11"/>
      <c r="F25" s="11"/>
      <c r="G25" s="11"/>
      <c r="H25" s="11"/>
      <c r="I25" s="11"/>
      <c r="J25" s="20"/>
      <c r="K25" s="10" t="s">
        <v>41</v>
      </c>
      <c r="L25" s="10"/>
      <c r="M25" s="10"/>
      <c r="N25" s="10"/>
      <c r="O25" s="10"/>
      <c r="P25" s="10"/>
      <c r="Q25" s="10"/>
      <c r="R25" s="10"/>
      <c r="S25" s="10"/>
      <c r="T25" s="31"/>
    </row>
    <row r="26" spans="1:20" x14ac:dyDescent="0.15">
      <c r="A26" s="19"/>
      <c r="D26" s="11" t="s">
        <v>42</v>
      </c>
      <c r="E26" s="11"/>
      <c r="F26" s="11"/>
      <c r="G26" s="11"/>
      <c r="H26" s="11"/>
      <c r="I26" s="11"/>
      <c r="J26" s="20"/>
      <c r="K26" s="10" t="s">
        <v>43</v>
      </c>
      <c r="L26" s="10"/>
      <c r="M26" s="10"/>
      <c r="N26" s="10"/>
      <c r="O26" s="10"/>
      <c r="P26" s="10"/>
      <c r="Q26" s="10"/>
      <c r="R26" s="10"/>
      <c r="S26" s="10"/>
      <c r="T26" s="31"/>
    </row>
    <row r="27" spans="1:20" x14ac:dyDescent="0.15">
      <c r="A27" s="19"/>
      <c r="D27" s="11" t="s">
        <v>44</v>
      </c>
      <c r="E27" s="11"/>
      <c r="F27" s="11"/>
      <c r="G27" s="11"/>
      <c r="H27" s="11"/>
      <c r="I27" s="11"/>
      <c r="J27" s="20"/>
      <c r="K27" s="10" t="s">
        <v>45</v>
      </c>
      <c r="L27" s="10"/>
      <c r="M27" s="10"/>
      <c r="N27" s="10"/>
      <c r="O27" s="10"/>
      <c r="P27" s="10"/>
      <c r="Q27" s="10"/>
      <c r="R27" s="10"/>
      <c r="S27" s="10"/>
      <c r="T27" s="31"/>
    </row>
    <row r="28" spans="1:20" x14ac:dyDescent="0.15">
      <c r="A28" s="19"/>
      <c r="D28" s="11" t="s">
        <v>46</v>
      </c>
      <c r="E28" s="11"/>
      <c r="F28" s="11"/>
      <c r="G28" s="11"/>
      <c r="H28" s="11"/>
      <c r="I28" s="11"/>
      <c r="J28" s="20"/>
      <c r="K28" s="10" t="s">
        <v>47</v>
      </c>
      <c r="L28" s="10"/>
      <c r="M28" s="10"/>
      <c r="N28" s="10"/>
      <c r="O28" s="10"/>
      <c r="P28" s="10"/>
      <c r="Q28" s="10"/>
      <c r="R28" s="10"/>
      <c r="S28" s="10"/>
      <c r="T28" s="20"/>
    </row>
    <row r="29" spans="1:20" x14ac:dyDescent="0.15">
      <c r="A29" s="19"/>
      <c r="J29" s="20"/>
      <c r="K29" s="19"/>
      <c r="T29" s="20"/>
    </row>
    <row r="30" spans="1:20" ht="15" x14ac:dyDescent="0.15">
      <c r="A30" s="19"/>
      <c r="J30" s="20"/>
      <c r="K30" s="9" t="s">
        <v>48</v>
      </c>
      <c r="L30" s="9"/>
      <c r="M30" s="9"/>
      <c r="N30" s="9"/>
      <c r="O30" s="9"/>
      <c r="P30" s="9"/>
      <c r="Q30" s="9"/>
      <c r="R30" s="9"/>
      <c r="S30" s="9"/>
      <c r="T30" s="75"/>
    </row>
    <row r="31" spans="1:20" x14ac:dyDescent="0.15">
      <c r="A31" s="19"/>
      <c r="I31" s="20"/>
      <c r="J31" s="20"/>
      <c r="K31" s="19"/>
      <c r="T31" s="20"/>
    </row>
    <row r="32" spans="1:20" ht="16" x14ac:dyDescent="0.2">
      <c r="A32" s="19"/>
      <c r="D32" s="32"/>
      <c r="I32" s="20"/>
      <c r="J32" s="20"/>
      <c r="K32" s="13" t="s">
        <v>49</v>
      </c>
      <c r="L32" s="13"/>
      <c r="M32" s="11" t="s">
        <v>50</v>
      </c>
      <c r="N32" s="11"/>
      <c r="O32" s="11"/>
      <c r="P32" s="11"/>
      <c r="Q32" s="11"/>
      <c r="R32" s="11"/>
      <c r="S32" s="11"/>
      <c r="T32" s="20"/>
    </row>
    <row r="33" spans="1:20" ht="16" x14ac:dyDescent="0.2">
      <c r="A33" s="19"/>
      <c r="D33" s="32"/>
      <c r="I33" s="20"/>
      <c r="J33" s="20"/>
      <c r="M33" s="11" t="s">
        <v>51</v>
      </c>
      <c r="N33" s="11"/>
      <c r="O33" s="11"/>
      <c r="P33" s="11"/>
      <c r="Q33" s="11"/>
      <c r="R33" s="11"/>
      <c r="S33" s="11"/>
      <c r="T33" s="20"/>
    </row>
    <row r="34" spans="1:20" ht="16" x14ac:dyDescent="0.2">
      <c r="A34" s="19"/>
      <c r="D34" s="32"/>
      <c r="I34" s="20"/>
      <c r="J34" s="20"/>
      <c r="M34" s="11" t="s">
        <v>52</v>
      </c>
      <c r="N34" s="11"/>
      <c r="O34" s="11"/>
      <c r="P34" s="11"/>
      <c r="Q34" s="11"/>
      <c r="R34" s="11"/>
      <c r="S34" s="11"/>
      <c r="T34" s="20"/>
    </row>
    <row r="35" spans="1:20" ht="16" x14ac:dyDescent="0.2">
      <c r="A35" s="19"/>
      <c r="D35" s="32"/>
      <c r="I35" s="20"/>
      <c r="J35" s="20"/>
      <c r="T35" s="20"/>
    </row>
    <row r="36" spans="1:20" ht="16" x14ac:dyDescent="0.2">
      <c r="A36" s="19"/>
      <c r="E36" s="32"/>
      <c r="J36" s="20"/>
      <c r="M36" s="11" t="s">
        <v>53</v>
      </c>
      <c r="N36" s="11"/>
      <c r="O36" s="11"/>
      <c r="P36" s="11"/>
      <c r="Q36" s="11"/>
      <c r="R36" s="11"/>
      <c r="S36" s="11"/>
      <c r="T36" s="20"/>
    </row>
    <row r="37" spans="1:20" ht="16" x14ac:dyDescent="0.2">
      <c r="A37" s="19"/>
      <c r="E37" s="32"/>
      <c r="J37" s="20"/>
      <c r="M37" s="11" t="s">
        <v>54</v>
      </c>
      <c r="N37" s="11"/>
      <c r="O37" s="11"/>
      <c r="P37" s="11"/>
      <c r="Q37" s="11"/>
      <c r="R37" s="11"/>
      <c r="S37" s="11"/>
      <c r="T37" s="20"/>
    </row>
    <row r="38" spans="1:20" ht="16" x14ac:dyDescent="0.2">
      <c r="A38" s="19"/>
      <c r="E38" s="32"/>
      <c r="J38" s="20"/>
      <c r="K38" s="19"/>
      <c r="M38" s="11" t="s">
        <v>55</v>
      </c>
      <c r="N38" s="11"/>
      <c r="O38" s="11"/>
      <c r="P38" s="11"/>
      <c r="T38" s="20"/>
    </row>
    <row r="39" spans="1:20" ht="16" x14ac:dyDescent="0.2">
      <c r="A39" s="19"/>
      <c r="E39" s="32"/>
      <c r="J39" s="20"/>
      <c r="K39" s="19"/>
      <c r="T39" s="20"/>
    </row>
    <row r="40" spans="1:20" ht="16" x14ac:dyDescent="0.2">
      <c r="A40" s="19"/>
      <c r="E40" s="32"/>
      <c r="J40" s="20"/>
      <c r="K40" s="19"/>
      <c r="T40" s="20"/>
    </row>
    <row r="41" spans="1:20" x14ac:dyDescent="0.15">
      <c r="A41" s="33"/>
      <c r="J41" s="20"/>
      <c r="K41" s="21" t="s">
        <v>56</v>
      </c>
      <c r="T41" s="20"/>
    </row>
    <row r="42" spans="1:20" x14ac:dyDescent="0.15">
      <c r="A42" s="19"/>
      <c r="J42" s="20"/>
      <c r="K42" s="19"/>
      <c r="T42" s="20"/>
    </row>
    <row r="43" spans="1:20" x14ac:dyDescent="0.15">
      <c r="A43" s="19"/>
      <c r="J43" s="20"/>
      <c r="K43" s="10" t="s">
        <v>57</v>
      </c>
      <c r="L43" s="10"/>
      <c r="M43" s="10"/>
      <c r="N43" s="10"/>
      <c r="O43" s="34">
        <v>45390</v>
      </c>
      <c r="T43" s="20"/>
    </row>
    <row r="44" spans="1:20" x14ac:dyDescent="0.15">
      <c r="A44" s="19"/>
      <c r="J44" s="20"/>
      <c r="K44" s="10" t="s">
        <v>58</v>
      </c>
      <c r="L44" s="10"/>
      <c r="M44" s="10"/>
      <c r="N44" s="10"/>
      <c r="O44" s="34" t="s">
        <v>59</v>
      </c>
      <c r="T44" s="20"/>
    </row>
    <row r="45" spans="1:20" x14ac:dyDescent="0.15">
      <c r="A45" s="19"/>
      <c r="J45" s="20"/>
      <c r="K45" s="10" t="s">
        <v>60</v>
      </c>
      <c r="L45" s="10"/>
      <c r="M45" s="10"/>
      <c r="N45" s="10"/>
      <c r="O45" s="34">
        <v>45401</v>
      </c>
      <c r="T45" s="20"/>
    </row>
    <row r="46" spans="1:20" x14ac:dyDescent="0.15">
      <c r="A46" s="19"/>
      <c r="J46" s="20"/>
      <c r="K46" s="8" t="s">
        <v>61</v>
      </c>
      <c r="L46" s="8"/>
      <c r="M46" s="8"/>
      <c r="N46" s="8"/>
      <c r="O46" s="8"/>
      <c r="P46" s="8"/>
      <c r="Q46" s="8"/>
      <c r="T46" s="20"/>
    </row>
    <row r="47" spans="1:20" x14ac:dyDescent="0.15">
      <c r="A47" s="19"/>
      <c r="J47" s="20"/>
      <c r="K47" s="19"/>
      <c r="T47" s="20"/>
    </row>
    <row r="48" spans="1:20" x14ac:dyDescent="0.15">
      <c r="A48" s="19"/>
      <c r="J48" s="20"/>
      <c r="K48" s="19"/>
      <c r="T48" s="20"/>
    </row>
    <row r="49" spans="1:25" x14ac:dyDescent="0.15">
      <c r="A49" s="19"/>
      <c r="J49" s="20"/>
      <c r="K49" s="19"/>
      <c r="T49" s="20"/>
      <c r="Y49" t="s">
        <v>62</v>
      </c>
    </row>
    <row r="50" spans="1:25" x14ac:dyDescent="0.15">
      <c r="A50" s="19"/>
      <c r="J50" s="20"/>
      <c r="K50" s="19"/>
      <c r="T50" s="20"/>
    </row>
    <row r="51" spans="1:25" x14ac:dyDescent="0.15">
      <c r="A51" s="19"/>
      <c r="J51" s="20"/>
      <c r="K51" s="19"/>
      <c r="T51" s="20"/>
    </row>
    <row r="52" spans="1:25" x14ac:dyDescent="0.15">
      <c r="A52" s="19"/>
      <c r="J52" s="20"/>
      <c r="K52" s="19"/>
      <c r="T52" s="20"/>
    </row>
    <row r="53" spans="1:25" x14ac:dyDescent="0.15">
      <c r="A53" s="35"/>
      <c r="B53" s="36"/>
      <c r="C53" s="36"/>
      <c r="D53" s="36"/>
      <c r="E53" s="36"/>
      <c r="F53" s="36"/>
      <c r="G53" s="36"/>
      <c r="H53" s="36"/>
      <c r="I53" s="36"/>
      <c r="J53" s="37"/>
      <c r="K53" s="35"/>
      <c r="L53" s="36"/>
      <c r="M53" s="36"/>
      <c r="N53" s="36"/>
      <c r="O53" s="36"/>
      <c r="P53" s="36"/>
      <c r="Q53" s="36"/>
      <c r="R53" s="36"/>
      <c r="S53" s="36"/>
      <c r="T53" s="37"/>
    </row>
    <row r="74" spans="1:25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x14ac:dyDescent="0.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15">
      <c r="K80" s="30"/>
      <c r="L80" s="30"/>
      <c r="M80" s="30"/>
      <c r="N80" s="30"/>
      <c r="O80" s="30"/>
      <c r="P80" s="30"/>
      <c r="Q80" s="30"/>
      <c r="R80" s="30"/>
      <c r="S80" s="30"/>
      <c r="T80" s="30"/>
    </row>
  </sheetData>
  <mergeCells count="49">
    <mergeCell ref="K46:Q46"/>
    <mergeCell ref="M37:S37"/>
    <mergeCell ref="M38:P38"/>
    <mergeCell ref="K43:N43"/>
    <mergeCell ref="K44:N44"/>
    <mergeCell ref="K45:N45"/>
    <mergeCell ref="K32:L32"/>
    <mergeCell ref="M32:S32"/>
    <mergeCell ref="M33:S33"/>
    <mergeCell ref="M34:S34"/>
    <mergeCell ref="M36:S36"/>
    <mergeCell ref="D27:I27"/>
    <mergeCell ref="K27:S27"/>
    <mergeCell ref="D28:I28"/>
    <mergeCell ref="K28:S28"/>
    <mergeCell ref="K30:T30"/>
    <mergeCell ref="D24:I24"/>
    <mergeCell ref="K24:S24"/>
    <mergeCell ref="D25:I25"/>
    <mergeCell ref="K25:S25"/>
    <mergeCell ref="D26:I26"/>
    <mergeCell ref="K26:S26"/>
    <mergeCell ref="K20:T20"/>
    <mergeCell ref="K21:T21"/>
    <mergeCell ref="D22:I22"/>
    <mergeCell ref="D23:I23"/>
    <mergeCell ref="K23:S23"/>
    <mergeCell ref="K15:T15"/>
    <mergeCell ref="K16:T16"/>
    <mergeCell ref="K17:T17"/>
    <mergeCell ref="K18:T18"/>
    <mergeCell ref="K19:T19"/>
    <mergeCell ref="A12:F12"/>
    <mergeCell ref="K12:T12"/>
    <mergeCell ref="A13:F13"/>
    <mergeCell ref="K13:T13"/>
    <mergeCell ref="K14:T14"/>
    <mergeCell ref="K8:T8"/>
    <mergeCell ref="K9:T9"/>
    <mergeCell ref="A10:F10"/>
    <mergeCell ref="K10:T10"/>
    <mergeCell ref="A11:F11"/>
    <mergeCell ref="K11:T11"/>
    <mergeCell ref="A4:J4"/>
    <mergeCell ref="A5:J5"/>
    <mergeCell ref="K5:T5"/>
    <mergeCell ref="K6:T6"/>
    <mergeCell ref="A7:J7"/>
    <mergeCell ref="K7:T7"/>
  </mergeCells>
  <pageMargins left="0.7" right="0.7" top="0.75" bottom="0.75" header="0.511811023622047" footer="0.3"/>
  <pageSetup orientation="portrait" horizontalDpi="300" verticalDpi="300"/>
  <headerFooter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47"/>
  <sheetViews>
    <sheetView topLeftCell="W1" zoomScaleNormal="100" workbookViewId="0">
      <selection activeCell="X9" sqref="X9"/>
    </sheetView>
  </sheetViews>
  <sheetFormatPr baseColWidth="10" defaultColWidth="8.6640625" defaultRowHeight="16" x14ac:dyDescent="0.2"/>
  <cols>
    <col min="1" max="1" width="23" style="38" customWidth="1"/>
    <col min="2" max="3" width="12.5" customWidth="1"/>
    <col min="4" max="67" width="12.6640625" style="39" customWidth="1"/>
  </cols>
  <sheetData>
    <row r="1" spans="1:68" ht="23.25" customHeight="1" x14ac:dyDescent="0.15">
      <c r="A1" s="7" t="s">
        <v>63</v>
      </c>
      <c r="B1" s="6" t="s">
        <v>64</v>
      </c>
      <c r="C1" s="41" t="s">
        <v>65</v>
      </c>
      <c r="D1" s="42" t="s">
        <v>66</v>
      </c>
      <c r="E1" s="42" t="s">
        <v>67</v>
      </c>
      <c r="F1" s="42" t="s">
        <v>68</v>
      </c>
      <c r="G1" s="42" t="s">
        <v>69</v>
      </c>
      <c r="H1" s="42" t="s">
        <v>70</v>
      </c>
      <c r="I1" s="42" t="s">
        <v>71</v>
      </c>
      <c r="J1" s="42" t="s">
        <v>72</v>
      </c>
      <c r="K1" s="43" t="s">
        <v>73</v>
      </c>
      <c r="L1" s="42" t="s">
        <v>74</v>
      </c>
      <c r="M1" s="42" t="s">
        <v>75</v>
      </c>
      <c r="N1" s="42" t="s">
        <v>76</v>
      </c>
      <c r="O1" s="42" t="s">
        <v>77</v>
      </c>
      <c r="P1" s="42" t="s">
        <v>78</v>
      </c>
      <c r="Q1" s="42" t="s">
        <v>79</v>
      </c>
      <c r="R1" s="42" t="s">
        <v>80</v>
      </c>
      <c r="S1" s="42" t="s">
        <v>81</v>
      </c>
      <c r="T1" s="42" t="s">
        <v>82</v>
      </c>
      <c r="U1" s="42" t="s">
        <v>83</v>
      </c>
      <c r="V1" s="42" t="s">
        <v>84</v>
      </c>
      <c r="W1" s="42" t="s">
        <v>85</v>
      </c>
      <c r="X1" s="42" t="s">
        <v>86</v>
      </c>
      <c r="Y1" s="42" t="s">
        <v>87</v>
      </c>
      <c r="Z1" s="42" t="s">
        <v>88</v>
      </c>
      <c r="AA1" s="42" t="s">
        <v>89</v>
      </c>
      <c r="AB1" s="42" t="s">
        <v>90</v>
      </c>
      <c r="AC1" s="42" t="s">
        <v>91</v>
      </c>
      <c r="AD1" s="42" t="s">
        <v>92</v>
      </c>
      <c r="AE1" s="42" t="s">
        <v>93</v>
      </c>
      <c r="AF1" s="42" t="s">
        <v>94</v>
      </c>
      <c r="AG1" s="42" t="s">
        <v>95</v>
      </c>
      <c r="AH1" s="42" t="s">
        <v>96</v>
      </c>
      <c r="AI1" s="42" t="s">
        <v>97</v>
      </c>
      <c r="AJ1" s="42" t="s">
        <v>98</v>
      </c>
      <c r="AK1" s="42" t="s">
        <v>99</v>
      </c>
      <c r="AL1" s="42" t="s">
        <v>100</v>
      </c>
      <c r="AM1" s="42" t="s">
        <v>101</v>
      </c>
      <c r="AN1" s="42" t="s">
        <v>102</v>
      </c>
      <c r="AO1" s="42" t="s">
        <v>103</v>
      </c>
      <c r="AP1" s="42" t="s">
        <v>104</v>
      </c>
      <c r="AQ1" s="42" t="s">
        <v>105</v>
      </c>
      <c r="AR1" s="42" t="s">
        <v>106</v>
      </c>
      <c r="AS1" s="42" t="s">
        <v>107</v>
      </c>
      <c r="AT1" s="42" t="s">
        <v>108</v>
      </c>
      <c r="AU1" s="42" t="s">
        <v>109</v>
      </c>
      <c r="AV1" s="42" t="s">
        <v>110</v>
      </c>
      <c r="AW1" s="42" t="s">
        <v>111</v>
      </c>
      <c r="AX1" s="42" t="s">
        <v>112</v>
      </c>
      <c r="AY1" s="42" t="s">
        <v>113</v>
      </c>
      <c r="AZ1" s="42" t="s">
        <v>114</v>
      </c>
      <c r="BA1" s="42" t="s">
        <v>115</v>
      </c>
      <c r="BB1" s="42" t="s">
        <v>116</v>
      </c>
      <c r="BC1" s="42" t="s">
        <v>117</v>
      </c>
      <c r="BD1" s="42" t="s">
        <v>118</v>
      </c>
      <c r="BE1" s="42" t="s">
        <v>119</v>
      </c>
      <c r="BF1" s="42" t="s">
        <v>120</v>
      </c>
      <c r="BG1" s="42" t="s">
        <v>121</v>
      </c>
      <c r="BH1" s="42" t="s">
        <v>122</v>
      </c>
      <c r="BI1" s="42" t="s">
        <v>123</v>
      </c>
      <c r="BJ1" s="42" t="s">
        <v>124</v>
      </c>
      <c r="BK1" s="42" t="s">
        <v>125</v>
      </c>
      <c r="BL1" s="42" t="s">
        <v>126</v>
      </c>
      <c r="BM1" s="42" t="s">
        <v>127</v>
      </c>
      <c r="BN1" s="42" t="s">
        <v>128</v>
      </c>
      <c r="BO1" s="42" t="s">
        <v>129</v>
      </c>
    </row>
    <row r="2" spans="1:68" ht="23.25" customHeight="1" x14ac:dyDescent="0.15">
      <c r="A2" s="7"/>
      <c r="B2" s="6"/>
      <c r="C2" s="40" t="s">
        <v>130</v>
      </c>
      <c r="D2" s="44">
        <v>9</v>
      </c>
      <c r="E2" s="44">
        <v>23</v>
      </c>
      <c r="F2" s="44">
        <v>24</v>
      </c>
      <c r="G2" s="44">
        <v>27</v>
      </c>
      <c r="H2" s="44">
        <v>31</v>
      </c>
      <c r="I2" s="44">
        <v>34</v>
      </c>
      <c r="J2" s="44">
        <v>35</v>
      </c>
      <c r="K2" s="44">
        <v>39</v>
      </c>
      <c r="L2" s="44">
        <v>94090.690657439496</v>
      </c>
      <c r="M2" s="44">
        <v>45</v>
      </c>
      <c r="N2" s="44">
        <v>47</v>
      </c>
      <c r="O2" s="44">
        <v>51</v>
      </c>
      <c r="P2" s="44">
        <v>52</v>
      </c>
      <c r="Q2" s="44">
        <v>55</v>
      </c>
      <c r="R2" s="44">
        <v>56</v>
      </c>
      <c r="S2" s="44">
        <v>59</v>
      </c>
      <c r="T2" s="44">
        <v>60</v>
      </c>
      <c r="U2" s="44">
        <v>63</v>
      </c>
      <c r="V2" s="44">
        <v>66</v>
      </c>
      <c r="W2" s="44">
        <v>71</v>
      </c>
      <c r="X2" s="44">
        <v>72</v>
      </c>
      <c r="Y2" s="44">
        <v>75</v>
      </c>
      <c r="Z2" s="44">
        <v>78</v>
      </c>
      <c r="AA2" s="44">
        <v>85</v>
      </c>
      <c r="AB2" s="44">
        <v>88</v>
      </c>
      <c r="AC2" s="44">
        <v>89</v>
      </c>
      <c r="AD2" s="44">
        <v>90</v>
      </c>
      <c r="AE2" s="44">
        <v>93</v>
      </c>
      <c r="AF2" s="44">
        <v>95</v>
      </c>
      <c r="AG2" s="44">
        <v>101</v>
      </c>
      <c r="AH2" s="44">
        <v>103</v>
      </c>
      <c r="AI2" s="44">
        <v>105</v>
      </c>
      <c r="AJ2" s="44">
        <v>107</v>
      </c>
      <c r="AK2" s="44">
        <v>115</v>
      </c>
      <c r="AL2" s="44">
        <v>121</v>
      </c>
      <c r="AM2" s="44">
        <v>125</v>
      </c>
      <c r="AN2" s="44">
        <v>133</v>
      </c>
      <c r="AO2" s="44">
        <v>137</v>
      </c>
      <c r="AP2" s="44">
        <v>139</v>
      </c>
      <c r="AQ2" s="44">
        <v>140</v>
      </c>
      <c r="AR2" s="44">
        <v>141</v>
      </c>
      <c r="AS2" s="44">
        <v>146</v>
      </c>
      <c r="AT2" s="44">
        <v>147</v>
      </c>
      <c r="AU2" s="44">
        <v>153</v>
      </c>
      <c r="AV2" s="44">
        <v>157</v>
      </c>
      <c r="AW2" s="44">
        <v>159</v>
      </c>
      <c r="AX2" s="44">
        <v>163</v>
      </c>
      <c r="AY2" s="44">
        <v>165</v>
      </c>
      <c r="AZ2" s="44">
        <v>166</v>
      </c>
      <c r="BA2" s="44">
        <v>169</v>
      </c>
      <c r="BB2" s="44">
        <v>172</v>
      </c>
      <c r="BC2" s="44">
        <v>175</v>
      </c>
      <c r="BD2" s="44">
        <v>178</v>
      </c>
      <c r="BE2" s="44">
        <v>181</v>
      </c>
      <c r="BF2" s="44">
        <v>182</v>
      </c>
      <c r="BG2" s="44">
        <v>185</v>
      </c>
      <c r="BH2" s="44">
        <v>189</v>
      </c>
      <c r="BI2" s="44">
        <v>193</v>
      </c>
      <c r="BJ2" s="44">
        <v>195</v>
      </c>
      <c r="BK2" s="44">
        <v>197</v>
      </c>
      <c r="BL2" s="44">
        <v>205</v>
      </c>
      <c r="BM2" s="44">
        <v>209</v>
      </c>
      <c r="BN2" s="44">
        <v>232</v>
      </c>
      <c r="BO2" s="44">
        <v>238</v>
      </c>
    </row>
    <row r="3" spans="1:68" ht="15" x14ac:dyDescent="0.2">
      <c r="A3" s="45" t="s">
        <v>131</v>
      </c>
      <c r="B3" s="46" t="s">
        <v>132</v>
      </c>
      <c r="C3" s="47"/>
      <c r="D3" s="43">
        <v>2.5281377162629801</v>
      </c>
      <c r="E3" s="43">
        <v>4352.7936332179897</v>
      </c>
      <c r="F3" s="43">
        <v>758.44131487889297</v>
      </c>
      <c r="G3" s="48">
        <v>46501.2461245675</v>
      </c>
      <c r="H3" s="48">
        <v>3039.26121107266</v>
      </c>
      <c r="I3" s="43">
        <v>43604.879653979202</v>
      </c>
      <c r="J3" s="43">
        <v>10986.407162629799</v>
      </c>
      <c r="K3" s="43">
        <v>10728.097439446399</v>
      </c>
      <c r="L3" s="43">
        <v>93925.812110726707</v>
      </c>
      <c r="M3" s="43">
        <v>13.410121799308</v>
      </c>
      <c r="N3" s="48">
        <v>19373.229238754298</v>
      </c>
      <c r="O3" s="48">
        <v>161.63593529411801</v>
      </c>
      <c r="P3" s="48">
        <v>64.357592733564005</v>
      </c>
      <c r="Q3" s="48">
        <v>70.293220415224894</v>
      </c>
      <c r="R3" s="43">
        <v>317171.364359862</v>
      </c>
      <c r="S3" s="48">
        <v>2.5281377162629801</v>
      </c>
      <c r="T3" s="48">
        <v>6.7600204152249104</v>
      </c>
      <c r="U3" s="48">
        <v>142.18026678200701</v>
      </c>
      <c r="V3" s="48">
        <v>2499.55876816609</v>
      </c>
      <c r="W3" s="43">
        <v>116.953849134948</v>
      </c>
      <c r="X3" s="43">
        <v>26.8202435986159</v>
      </c>
      <c r="Y3" s="43">
        <v>15745.9012110727</v>
      </c>
      <c r="Z3" s="49">
        <v>5.3310730103806296</v>
      </c>
      <c r="AA3" s="43">
        <v>24.237146366782</v>
      </c>
      <c r="AB3" s="48">
        <v>7364.5750865051896</v>
      </c>
      <c r="AC3" s="43">
        <v>7.1447370242214499</v>
      </c>
      <c r="AD3" s="43">
        <v>49.9032401384083</v>
      </c>
      <c r="AE3" s="49">
        <v>0</v>
      </c>
      <c r="AF3" s="43">
        <v>24.566903460207602</v>
      </c>
      <c r="AG3" s="49">
        <v>5.49595155709343E-2</v>
      </c>
      <c r="AH3" s="49">
        <v>1.15414982698962</v>
      </c>
      <c r="AI3" s="49">
        <v>4.5616397923875498</v>
      </c>
      <c r="AJ3" s="50">
        <v>12.585729065743999</v>
      </c>
      <c r="AK3" s="48">
        <v>0.54959515570934303</v>
      </c>
      <c r="AL3" s="48">
        <v>1412.45955017301</v>
      </c>
      <c r="AM3" s="48">
        <v>37.702227681660901</v>
      </c>
      <c r="AN3" s="48">
        <v>1.5388664359861599</v>
      </c>
      <c r="AO3" s="43">
        <v>12734.1197577855</v>
      </c>
      <c r="AP3" s="43">
        <v>34.294737716263</v>
      </c>
      <c r="AQ3" s="43">
        <v>77.932593079584805</v>
      </c>
      <c r="AR3" s="43">
        <v>10.167510380622801</v>
      </c>
      <c r="AS3" s="43">
        <v>39.296053633218001</v>
      </c>
      <c r="AT3" s="43">
        <v>5.3310730103806199</v>
      </c>
      <c r="AU3" s="43">
        <v>1.2091093425605499</v>
      </c>
      <c r="AV3" s="43">
        <v>2.6930162629757799</v>
      </c>
      <c r="AW3" s="43">
        <v>0.329757093425606</v>
      </c>
      <c r="AX3" s="43">
        <v>1.8686235294117599</v>
      </c>
      <c r="AY3" s="43">
        <v>0.329757093425606</v>
      </c>
      <c r="AZ3" s="43">
        <v>0.98927128027681599</v>
      </c>
      <c r="BA3" s="43">
        <v>0.164878546712803</v>
      </c>
      <c r="BB3" s="43">
        <v>0.98927128027681599</v>
      </c>
      <c r="BC3" s="43">
        <v>0.109919031141869</v>
      </c>
      <c r="BD3" s="48">
        <v>0.87935224913494803</v>
      </c>
      <c r="BE3" s="48">
        <v>1.5388664359861599</v>
      </c>
      <c r="BF3" s="50">
        <v>205.933304844291</v>
      </c>
      <c r="BG3" s="50">
        <v>0</v>
      </c>
      <c r="BH3" s="50">
        <v>-0.109919031141869</v>
      </c>
      <c r="BI3" s="50">
        <v>0</v>
      </c>
      <c r="BJ3" s="49">
        <v>1.0991903114186901</v>
      </c>
      <c r="BK3" s="49">
        <v>11.2117411764706</v>
      </c>
      <c r="BL3" s="43">
        <v>-1.5388664359861599</v>
      </c>
      <c r="BM3" s="43">
        <v>88.594739100346004</v>
      </c>
      <c r="BN3" s="43">
        <v>63.6431190311419</v>
      </c>
      <c r="BO3" s="43">
        <v>16.3229761245675</v>
      </c>
    </row>
    <row r="4" spans="1:68" s="51" customFormat="1" ht="15" x14ac:dyDescent="0.2">
      <c r="A4" s="45" t="s">
        <v>131</v>
      </c>
      <c r="B4" s="46" t="s">
        <v>132</v>
      </c>
      <c r="C4" s="47"/>
      <c r="D4" s="43">
        <v>0.76943321799307995</v>
      </c>
      <c r="E4" s="43">
        <v>5517.9353633217997</v>
      </c>
      <c r="F4" s="43">
        <v>711.72572664359905</v>
      </c>
      <c r="G4" s="48">
        <v>44671.094256055403</v>
      </c>
      <c r="H4" s="48">
        <v>2890.8705190311398</v>
      </c>
      <c r="I4" s="43">
        <v>42593.624567473998</v>
      </c>
      <c r="J4" s="43">
        <v>7425.0305536332198</v>
      </c>
      <c r="K4" s="43">
        <v>10321.3970242215</v>
      </c>
      <c r="L4" s="43">
        <v>88045.1439446367</v>
      </c>
      <c r="M4" s="43">
        <v>15.8833</v>
      </c>
      <c r="N4" s="48">
        <v>18697.227197231801</v>
      </c>
      <c r="O4" s="48">
        <v>159.98714982698999</v>
      </c>
      <c r="P4" s="48">
        <v>63.478240484429101</v>
      </c>
      <c r="Q4" s="48">
        <v>68.754353979238701</v>
      </c>
      <c r="R4" s="43">
        <v>328712.86262975802</v>
      </c>
      <c r="S4" s="48">
        <v>2.5830972318339098</v>
      </c>
      <c r="T4" s="48">
        <v>7.0897775086505197</v>
      </c>
      <c r="U4" s="48">
        <v>138.2231816609</v>
      </c>
      <c r="V4" s="48">
        <v>2448.9960138408301</v>
      </c>
      <c r="W4" s="43">
        <v>116.07449688581301</v>
      </c>
      <c r="X4" s="43">
        <v>30.942207266436</v>
      </c>
      <c r="Y4" s="43">
        <v>16636.245363321799</v>
      </c>
      <c r="Z4" s="49">
        <v>5.3310730103806296</v>
      </c>
      <c r="AA4" s="43">
        <v>24.676822491349501</v>
      </c>
      <c r="AB4" s="48">
        <v>7326.10342560554</v>
      </c>
      <c r="AC4" s="43">
        <v>7.1447370242214499</v>
      </c>
      <c r="AD4" s="43">
        <v>57.212855709342598</v>
      </c>
      <c r="AE4" s="49">
        <v>0</v>
      </c>
      <c r="AF4" s="43">
        <v>25.336336678200698</v>
      </c>
      <c r="AG4" s="49">
        <v>0</v>
      </c>
      <c r="AH4" s="49">
        <v>1.3739878892733599</v>
      </c>
      <c r="AI4" s="49">
        <v>5.0562754325259602</v>
      </c>
      <c r="AJ4" s="50">
        <v>15.6085024221453</v>
      </c>
      <c r="AK4" s="48">
        <v>0.60455467128027696</v>
      </c>
      <c r="AL4" s="48">
        <v>1464.6710899653999</v>
      </c>
      <c r="AM4" s="48">
        <v>37.537349134948101</v>
      </c>
      <c r="AN4" s="48">
        <v>1.5388664359861599</v>
      </c>
      <c r="AO4" s="43">
        <v>12970.4456747405</v>
      </c>
      <c r="AP4" s="43">
        <v>32.7558712802768</v>
      </c>
      <c r="AQ4" s="43">
        <v>74.140386505190307</v>
      </c>
      <c r="AR4" s="43">
        <v>10.00263183391</v>
      </c>
      <c r="AS4" s="43">
        <v>38.251822837370199</v>
      </c>
      <c r="AT4" s="43">
        <v>5.0562754325259496</v>
      </c>
      <c r="AU4" s="43">
        <v>1.15414982698962</v>
      </c>
      <c r="AV4" s="43">
        <v>2.8578948096885801</v>
      </c>
      <c r="AW4" s="43">
        <v>0.27479757785467102</v>
      </c>
      <c r="AX4" s="43">
        <v>1.8686235294117599</v>
      </c>
      <c r="AY4" s="43">
        <v>0.27479757785467102</v>
      </c>
      <c r="AZ4" s="43">
        <v>0.93431176470588195</v>
      </c>
      <c r="BA4" s="43">
        <v>0.109919031141869</v>
      </c>
      <c r="BB4" s="43">
        <v>0.87935224913494803</v>
      </c>
      <c r="BC4" s="43">
        <v>0.109919031141869</v>
      </c>
      <c r="BD4" s="48">
        <v>0.98927128027681599</v>
      </c>
      <c r="BE4" s="48">
        <v>1.5388664359861599</v>
      </c>
      <c r="BF4" s="50">
        <v>222.42115951557099</v>
      </c>
      <c r="BG4" s="50">
        <v>0</v>
      </c>
      <c r="BH4" s="50">
        <v>-5.49595155709343E-2</v>
      </c>
      <c r="BI4" s="50">
        <v>0</v>
      </c>
      <c r="BJ4" s="49">
        <v>1.3739878892733599</v>
      </c>
      <c r="BK4" s="49">
        <v>11.2117411764706</v>
      </c>
      <c r="BL4" s="43">
        <v>-1.48390692041522</v>
      </c>
      <c r="BM4" s="43">
        <v>101.29038719723199</v>
      </c>
      <c r="BN4" s="43">
        <v>43.527936332179898</v>
      </c>
      <c r="BO4" s="43">
        <v>15.718421453287201</v>
      </c>
      <c r="BP4"/>
    </row>
    <row r="5" spans="1:68" ht="15" x14ac:dyDescent="0.2">
      <c r="A5" s="45" t="s">
        <v>131</v>
      </c>
      <c r="B5" s="46" t="s">
        <v>132</v>
      </c>
      <c r="C5" s="47"/>
      <c r="D5" s="43">
        <v>2.4731782006920402</v>
      </c>
      <c r="E5" s="43">
        <v>3885.0881557093398</v>
      </c>
      <c r="F5" s="43">
        <v>687.54353979238795</v>
      </c>
      <c r="G5" s="48">
        <v>44072.035536332201</v>
      </c>
      <c r="H5" s="48">
        <v>2861.7419757785501</v>
      </c>
      <c r="I5" s="43">
        <v>35751.164878892698</v>
      </c>
      <c r="J5" s="43">
        <v>7650.3645674740501</v>
      </c>
      <c r="K5" s="43">
        <v>10464.2917647059</v>
      </c>
      <c r="L5" s="43">
        <v>69173.590430622004</v>
      </c>
      <c r="M5" s="43">
        <v>15.1138667820069</v>
      </c>
      <c r="N5" s="48">
        <v>19136.903321799298</v>
      </c>
      <c r="O5" s="48">
        <v>160.75658304498299</v>
      </c>
      <c r="P5" s="48">
        <v>64.687349826989603</v>
      </c>
      <c r="Q5" s="48">
        <v>70.842815570934306</v>
      </c>
      <c r="R5" s="43">
        <v>313049.40069204202</v>
      </c>
      <c r="S5" s="48">
        <v>2.5830972318339098</v>
      </c>
      <c r="T5" s="48">
        <v>7.2546560553633199</v>
      </c>
      <c r="U5" s="48">
        <v>141.63067162629801</v>
      </c>
      <c r="V5" s="52">
        <v>2533.0840726643601</v>
      </c>
      <c r="W5" s="43">
        <v>112.721966435986</v>
      </c>
      <c r="X5" s="43">
        <v>27.040081660899698</v>
      </c>
      <c r="Y5" s="43">
        <v>16064.6664013841</v>
      </c>
      <c r="Z5" s="49">
        <v>3.8471660899654001</v>
      </c>
      <c r="AA5" s="43">
        <v>23.1929155709343</v>
      </c>
      <c r="AB5" s="48">
        <v>7661.35647058824</v>
      </c>
      <c r="AC5" s="43">
        <v>6.8699394463667796</v>
      </c>
      <c r="AD5" s="43">
        <v>67.600204152249106</v>
      </c>
      <c r="AE5" s="49">
        <v>5.49595155709343E-2</v>
      </c>
      <c r="AF5" s="43">
        <v>26.875203114186899</v>
      </c>
      <c r="AG5" s="49">
        <v>0</v>
      </c>
      <c r="AH5" s="49">
        <v>1.15414982698962</v>
      </c>
      <c r="AI5" s="49">
        <v>5.9356276816609004</v>
      </c>
      <c r="AJ5" s="50">
        <v>16.3229761245675</v>
      </c>
      <c r="AK5" s="48">
        <v>0.65951418685121099</v>
      </c>
      <c r="AL5" s="48">
        <v>1567.4453840830499</v>
      </c>
      <c r="AM5" s="48">
        <v>38.471660899653997</v>
      </c>
      <c r="AN5" s="48">
        <v>1.5388664359861599</v>
      </c>
      <c r="AO5" s="43">
        <v>12525.2735986159</v>
      </c>
      <c r="AP5" s="43">
        <v>32.975709342560599</v>
      </c>
      <c r="AQ5" s="43">
        <v>74.250305536332206</v>
      </c>
      <c r="AR5" s="43">
        <v>9.7278342560553597</v>
      </c>
      <c r="AS5" s="43">
        <v>37.482389619377201</v>
      </c>
      <c r="AT5" s="43">
        <v>4.8913968858131502</v>
      </c>
      <c r="AU5" s="43">
        <v>1.15414982698962</v>
      </c>
      <c r="AV5" s="43">
        <v>2.4731782006920402</v>
      </c>
      <c r="AW5" s="43">
        <v>0.27479757785467102</v>
      </c>
      <c r="AX5" s="43">
        <v>1.7037449826989599</v>
      </c>
      <c r="AY5" s="43">
        <v>0.27479757785467102</v>
      </c>
      <c r="AZ5" s="43">
        <v>0.98927128027681599</v>
      </c>
      <c r="BA5" s="43">
        <v>0.109919031141869</v>
      </c>
      <c r="BB5" s="43">
        <v>0.93431176470588195</v>
      </c>
      <c r="BC5" s="43">
        <v>0.109919031141869</v>
      </c>
      <c r="BD5" s="48">
        <v>0.98927128027681599</v>
      </c>
      <c r="BE5" s="48">
        <v>1.64878546712803</v>
      </c>
      <c r="BF5" s="50">
        <v>238.63421660899701</v>
      </c>
      <c r="BG5" s="50">
        <v>0</v>
      </c>
      <c r="BH5" s="50">
        <v>-0.109919031141869</v>
      </c>
      <c r="BI5" s="50">
        <v>0</v>
      </c>
      <c r="BJ5" s="49">
        <v>1.8686235294117699</v>
      </c>
      <c r="BK5" s="49">
        <v>12.310931487889301</v>
      </c>
      <c r="BL5" s="43">
        <v>-1.4289474048442901</v>
      </c>
      <c r="BM5" s="43">
        <v>112.282290311419</v>
      </c>
      <c r="BN5" s="43">
        <v>29.623178892733598</v>
      </c>
      <c r="BO5" s="43">
        <v>15.663461937716299</v>
      </c>
    </row>
    <row r="6" spans="1:68" ht="15" x14ac:dyDescent="0.2">
      <c r="A6" s="45" t="s">
        <v>133</v>
      </c>
      <c r="B6" s="46" t="s">
        <v>132</v>
      </c>
      <c r="C6" s="53"/>
      <c r="D6" s="43">
        <v>6.2102109364319897</v>
      </c>
      <c r="E6" s="43">
        <v>44151.426657552998</v>
      </c>
      <c r="F6" s="43">
        <v>107341.456185919</v>
      </c>
      <c r="G6" s="48">
        <v>55438.598359535201</v>
      </c>
      <c r="H6" s="48">
        <v>1245.21528776487</v>
      </c>
      <c r="I6" s="43">
        <v>5489.4638277512004</v>
      </c>
      <c r="J6" s="43">
        <v>15035.9632672591</v>
      </c>
      <c r="K6" s="43">
        <v>13630.733055365699</v>
      </c>
      <c r="L6" s="43">
        <v>68312.320300751904</v>
      </c>
      <c r="M6" s="43">
        <v>5.2129507860560498</v>
      </c>
      <c r="N6" s="48">
        <v>6817.6330280246102</v>
      </c>
      <c r="O6" s="48">
        <v>107.024146138072</v>
      </c>
      <c r="P6" s="48">
        <v>885.74833356117597</v>
      </c>
      <c r="Q6" s="48">
        <v>831.80562542720497</v>
      </c>
      <c r="R6" s="43">
        <v>104485.665755297</v>
      </c>
      <c r="S6" s="48">
        <v>65.773839917976801</v>
      </c>
      <c r="T6" s="48">
        <v>1069.33486124402</v>
      </c>
      <c r="U6" s="48">
        <v>177.28565673274099</v>
      </c>
      <c r="V6" s="48">
        <v>74.567861244019198</v>
      </c>
      <c r="W6" s="43">
        <v>33.136234996582402</v>
      </c>
      <c r="X6" s="43">
        <v>10.8792016404648</v>
      </c>
      <c r="Y6" s="43">
        <v>9.6552914559125096</v>
      </c>
      <c r="Z6" s="49">
        <v>0.67995010252904997</v>
      </c>
      <c r="AA6" s="43">
        <v>185.263737935748</v>
      </c>
      <c r="AB6" s="48">
        <v>443.46345686944602</v>
      </c>
      <c r="AC6" s="43">
        <v>8.8393513328776496</v>
      </c>
      <c r="AD6" s="43">
        <v>17.406722624743701</v>
      </c>
      <c r="AE6" s="49">
        <v>-4.5330006835269998E-2</v>
      </c>
      <c r="AF6" s="43">
        <v>1.9945203007518799</v>
      </c>
      <c r="AG6" s="49">
        <v>0</v>
      </c>
      <c r="AH6" s="49">
        <v>0.49863007518796998</v>
      </c>
      <c r="AI6" s="49">
        <v>2.3118303485987699</v>
      </c>
      <c r="AJ6" s="50">
        <v>-0.27198004101161999</v>
      </c>
      <c r="AK6" s="48">
        <v>-4.5330006835269998E-2</v>
      </c>
      <c r="AL6" s="48">
        <v>0.31731004784688999</v>
      </c>
      <c r="AM6" s="48">
        <v>-1.04259015721121</v>
      </c>
      <c r="AN6" s="48">
        <v>0.45330006835269998</v>
      </c>
      <c r="AO6" s="43">
        <v>505.88287628161299</v>
      </c>
      <c r="AP6" s="43">
        <v>15.7295123718387</v>
      </c>
      <c r="AQ6" s="43">
        <v>33.816185099111401</v>
      </c>
      <c r="AR6" s="43">
        <v>3.7623905673274098</v>
      </c>
      <c r="AS6" s="43">
        <v>15.6841823650034</v>
      </c>
      <c r="AT6" s="43">
        <v>3.8983805878332198</v>
      </c>
      <c r="AU6" s="43">
        <v>1.13325017088175</v>
      </c>
      <c r="AV6" s="43">
        <v>3.2184304853041699</v>
      </c>
      <c r="AW6" s="43">
        <v>0.31731004784688999</v>
      </c>
      <c r="AX6" s="43">
        <v>2.2211703349282299</v>
      </c>
      <c r="AY6" s="43">
        <v>0.31731004784688999</v>
      </c>
      <c r="AZ6" s="43">
        <v>0.72528010936431997</v>
      </c>
      <c r="BA6" s="43">
        <v>0.13599002050580999</v>
      </c>
      <c r="BB6" s="43">
        <v>0.67995010252904997</v>
      </c>
      <c r="BC6" s="43">
        <v>9.0660013670539996E-2</v>
      </c>
      <c r="BD6" s="48">
        <v>-9.0660013670539996E-2</v>
      </c>
      <c r="BE6" s="48">
        <v>0.67995010252904997</v>
      </c>
      <c r="BF6" s="50">
        <v>0.31731004784688999</v>
      </c>
      <c r="BG6" s="50">
        <v>0</v>
      </c>
      <c r="BH6" s="50">
        <v>-9.0660013670539996E-2</v>
      </c>
      <c r="BI6" s="50">
        <v>-4.5330006835269998E-2</v>
      </c>
      <c r="BJ6" s="49">
        <v>0.49863007518796998</v>
      </c>
      <c r="BK6" s="49">
        <v>1.9491902939166099</v>
      </c>
      <c r="BL6" s="43">
        <v>-1.2692401913875599</v>
      </c>
      <c r="BM6" s="43">
        <v>-18.902612850307602</v>
      </c>
      <c r="BN6" s="43">
        <v>-8.1140712235133297</v>
      </c>
      <c r="BO6" s="43">
        <v>-0.49863007518796998</v>
      </c>
      <c r="BP6" s="51"/>
    </row>
    <row r="7" spans="1:68" ht="15" x14ac:dyDescent="0.2">
      <c r="A7" s="45" t="s">
        <v>133</v>
      </c>
      <c r="B7" s="46" t="s">
        <v>132</v>
      </c>
      <c r="C7" s="47"/>
      <c r="D7" s="43">
        <v>5.3036107997265898</v>
      </c>
      <c r="E7" s="43">
        <v>44124.228653451799</v>
      </c>
      <c r="F7" s="43">
        <v>104349.67573479201</v>
      </c>
      <c r="G7" s="48">
        <v>54260.018181818203</v>
      </c>
      <c r="H7" s="48">
        <v>1027.6312549555701</v>
      </c>
      <c r="I7" s="43">
        <v>5843.0378810662996</v>
      </c>
      <c r="J7" s="43">
        <v>12084.979822283</v>
      </c>
      <c r="K7" s="43">
        <v>13308.8900068353</v>
      </c>
      <c r="L7" s="43">
        <v>68131.000273410798</v>
      </c>
      <c r="M7" s="43">
        <v>6.8448310321257697</v>
      </c>
      <c r="N7" s="48">
        <v>6568.3179904306198</v>
      </c>
      <c r="O7" s="48">
        <v>105.754905946685</v>
      </c>
      <c r="P7" s="48">
        <v>871.69603144224197</v>
      </c>
      <c r="Q7" s="48">
        <v>817.300023239918</v>
      </c>
      <c r="R7" s="43">
        <v>104304.345727956</v>
      </c>
      <c r="S7" s="48">
        <v>64.141959671907102</v>
      </c>
      <c r="T7" s="48">
        <v>1053.01605878332</v>
      </c>
      <c r="U7" s="48">
        <v>172.93397607655501</v>
      </c>
      <c r="V7" s="48">
        <v>71.666740806561904</v>
      </c>
      <c r="W7" s="43">
        <v>33.136234996582402</v>
      </c>
      <c r="X7" s="43">
        <v>8.9300113465481896</v>
      </c>
      <c r="Y7" s="43">
        <v>8.2500612440191397</v>
      </c>
      <c r="Z7" s="49">
        <v>2.1758403280929599</v>
      </c>
      <c r="AA7" s="43">
        <v>188.57282843472299</v>
      </c>
      <c r="AB7" s="48">
        <v>442.01289665071801</v>
      </c>
      <c r="AC7" s="43">
        <v>8.4767112781954896</v>
      </c>
      <c r="AD7" s="43">
        <v>18.993272863978099</v>
      </c>
      <c r="AE7" s="49">
        <v>-4.5330006835269998E-2</v>
      </c>
      <c r="AF7" s="43">
        <v>1.9945203007518799</v>
      </c>
      <c r="AG7" s="49">
        <v>0</v>
      </c>
      <c r="AH7" s="49">
        <v>0.77061011619958997</v>
      </c>
      <c r="AI7" s="49">
        <v>2.5838103896103899</v>
      </c>
      <c r="AJ7" s="50">
        <v>-0.27198004101161999</v>
      </c>
      <c r="AK7" s="48">
        <v>-4.5330006835269998E-2</v>
      </c>
      <c r="AL7" s="48">
        <v>0.36264005468215998</v>
      </c>
      <c r="AM7" s="48">
        <v>-1.04259015721121</v>
      </c>
      <c r="AN7" s="48">
        <v>0.45330006835269998</v>
      </c>
      <c r="AO7" s="43">
        <v>495.45697470950103</v>
      </c>
      <c r="AP7" s="43">
        <v>15.638852358168201</v>
      </c>
      <c r="AQ7" s="43">
        <v>32.365624880382803</v>
      </c>
      <c r="AR7" s="43">
        <v>4.0343706083390298</v>
      </c>
      <c r="AS7" s="43">
        <v>15.638852358168201</v>
      </c>
      <c r="AT7" s="43">
        <v>3.2637604921394399</v>
      </c>
      <c r="AU7" s="43">
        <v>0.99726015037593996</v>
      </c>
      <c r="AV7" s="43">
        <v>3.1277704716336299</v>
      </c>
      <c r="AW7" s="43">
        <v>0.31731004784688999</v>
      </c>
      <c r="AX7" s="43">
        <v>2.2211703349282299</v>
      </c>
      <c r="AY7" s="43">
        <v>0.36264005468215998</v>
      </c>
      <c r="AZ7" s="43">
        <v>0.72528010936431997</v>
      </c>
      <c r="BA7" s="43">
        <v>9.0660013670539996E-2</v>
      </c>
      <c r="BB7" s="43">
        <v>0.63462009569377997</v>
      </c>
      <c r="BC7" s="43">
        <v>9.0660013670539996E-2</v>
      </c>
      <c r="BD7" s="48">
        <v>-4.5330006835269998E-2</v>
      </c>
      <c r="BE7" s="48">
        <v>0.67995010252904997</v>
      </c>
      <c r="BF7" s="50">
        <v>0.22665003417634999</v>
      </c>
      <c r="BG7" s="50">
        <v>0</v>
      </c>
      <c r="BH7" s="50">
        <v>-9.0660013670539996E-2</v>
      </c>
      <c r="BI7" s="50">
        <v>-4.5330006835269998E-2</v>
      </c>
      <c r="BJ7" s="49">
        <v>0.36264005468215998</v>
      </c>
      <c r="BK7" s="49">
        <v>1.9491902939166099</v>
      </c>
      <c r="BL7" s="43">
        <v>-1.2692401913875599</v>
      </c>
      <c r="BM7" s="43">
        <v>-18.902612850307602</v>
      </c>
      <c r="BN7" s="43">
        <v>-7.9327511961722497</v>
      </c>
      <c r="BO7" s="43">
        <v>-0.45330006835269998</v>
      </c>
    </row>
    <row r="8" spans="1:68" ht="15" x14ac:dyDescent="0.2">
      <c r="A8" s="45" t="s">
        <v>133</v>
      </c>
      <c r="B8" s="46" t="s">
        <v>132</v>
      </c>
      <c r="C8" s="47"/>
      <c r="D8" s="43">
        <v>5.9382308954203697</v>
      </c>
      <c r="E8" s="43">
        <v>43607.466575529703</v>
      </c>
      <c r="F8" s="43">
        <v>105981.555980861</v>
      </c>
      <c r="G8" s="48">
        <v>54531.998222829803</v>
      </c>
      <c r="H8" s="48">
        <v>1226.6299849624099</v>
      </c>
      <c r="I8" s="43">
        <v>6183.0129323308302</v>
      </c>
      <c r="J8" s="43">
        <v>8961.7423513328795</v>
      </c>
      <c r="K8" s="43">
        <v>13485.677033492801</v>
      </c>
      <c r="L8" s="43">
        <v>33954.346498649902</v>
      </c>
      <c r="M8" s="43">
        <v>5.4396008202323998</v>
      </c>
      <c r="N8" s="48">
        <v>6822.1660287081404</v>
      </c>
      <c r="O8" s="48">
        <v>106.66150608338999</v>
      </c>
      <c r="P8" s="48">
        <v>873.05593164729999</v>
      </c>
      <c r="Q8" s="48">
        <v>821.83302392344501</v>
      </c>
      <c r="R8" s="43">
        <v>103261.75557074499</v>
      </c>
      <c r="S8" s="48">
        <v>64.187289678742303</v>
      </c>
      <c r="T8" s="48">
        <v>1058.90895967191</v>
      </c>
      <c r="U8" s="48">
        <v>174.792506356801</v>
      </c>
      <c r="V8" s="48">
        <v>71.712070813397105</v>
      </c>
      <c r="W8" s="43">
        <v>31.776334791524299</v>
      </c>
      <c r="X8" s="43">
        <v>9.1113313738892696</v>
      </c>
      <c r="Y8" s="43">
        <v>7.8874211893369797</v>
      </c>
      <c r="Z8" s="49">
        <v>2.5838103896103899</v>
      </c>
      <c r="AA8" s="43">
        <v>182.95190758715</v>
      </c>
      <c r="AB8" s="48">
        <v>442.28487669172898</v>
      </c>
      <c r="AC8" s="43">
        <v>8.5220412850307596</v>
      </c>
      <c r="AD8" s="43">
        <v>19.083932877648699</v>
      </c>
      <c r="AE8" s="49">
        <v>-4.5330006835269998E-2</v>
      </c>
      <c r="AF8" s="43">
        <v>1.9945203007518799</v>
      </c>
      <c r="AG8" s="49">
        <v>0</v>
      </c>
      <c r="AH8" s="49">
        <v>0.45330006835269998</v>
      </c>
      <c r="AI8" s="49">
        <v>2.4024903622693099</v>
      </c>
      <c r="AJ8" s="50">
        <v>-0.36264005468215998</v>
      </c>
      <c r="AK8" s="48">
        <v>-4.5330006835269998E-2</v>
      </c>
      <c r="AL8" s="48">
        <v>0.40797006151742998</v>
      </c>
      <c r="AM8" s="48">
        <v>-0.27198004101161999</v>
      </c>
      <c r="AN8" s="48">
        <v>0.40797006151742998</v>
      </c>
      <c r="AO8" s="43">
        <v>491.37727409432699</v>
      </c>
      <c r="AP8" s="43">
        <v>15.412202323991799</v>
      </c>
      <c r="AQ8" s="43">
        <v>31.9576548188654</v>
      </c>
      <c r="AR8" s="43">
        <v>3.7623905673274098</v>
      </c>
      <c r="AS8" s="43">
        <v>15.6841823650034</v>
      </c>
      <c r="AT8" s="43">
        <v>2.6291403964456599</v>
      </c>
      <c r="AU8" s="43">
        <v>0.86127012987012996</v>
      </c>
      <c r="AV8" s="43">
        <v>2.8557904306220099</v>
      </c>
      <c r="AW8" s="43">
        <v>0.40797006151742998</v>
      </c>
      <c r="AX8" s="43">
        <v>2.1305103212576899</v>
      </c>
      <c r="AY8" s="43">
        <v>0.36264005468215998</v>
      </c>
      <c r="AZ8" s="43">
        <v>0.95193014354066996</v>
      </c>
      <c r="BA8" s="43">
        <v>9.0660013670539996E-2</v>
      </c>
      <c r="BB8" s="43">
        <v>0.58929008885850998</v>
      </c>
      <c r="BC8" s="43">
        <v>4.5330006835269998E-2</v>
      </c>
      <c r="BD8" s="48">
        <v>4.5330006835269998E-2</v>
      </c>
      <c r="BE8" s="48">
        <v>0.67995010252904997</v>
      </c>
      <c r="BF8" s="50">
        <v>0.22665003417634999</v>
      </c>
      <c r="BG8" s="50">
        <v>0</v>
      </c>
      <c r="BH8" s="50">
        <v>-4.5330006835269998E-2</v>
      </c>
      <c r="BI8" s="50">
        <v>-4.5330006835269998E-2</v>
      </c>
      <c r="BJ8" s="49">
        <v>0.77061011619958997</v>
      </c>
      <c r="BK8" s="49">
        <v>2.0851803144224199</v>
      </c>
      <c r="BL8" s="43">
        <v>-1.2692401913875599</v>
      </c>
      <c r="BM8" s="43">
        <v>-18.947942857142898</v>
      </c>
      <c r="BN8" s="43">
        <v>-8.8846813397129196</v>
      </c>
      <c r="BO8" s="43">
        <v>-0.49863007518796998</v>
      </c>
    </row>
    <row r="9" spans="1:68" ht="15" x14ac:dyDescent="0.2">
      <c r="A9" s="45" t="s">
        <v>134</v>
      </c>
      <c r="B9" s="46" t="s">
        <v>132</v>
      </c>
      <c r="C9" s="47"/>
      <c r="D9" s="43">
        <v>2.7934234023402298</v>
      </c>
      <c r="E9" s="43">
        <v>16082.1375877588</v>
      </c>
      <c r="F9" s="43">
        <v>8021.1157695769598</v>
      </c>
      <c r="G9" s="48">
        <v>58775.908730873103</v>
      </c>
      <c r="H9" s="48">
        <v>113.56121260126</v>
      </c>
      <c r="I9" s="43">
        <v>18311.175445544599</v>
      </c>
      <c r="J9" s="43">
        <v>84315.779837983806</v>
      </c>
      <c r="K9" s="43">
        <v>15956.7185778578</v>
      </c>
      <c r="L9" s="43">
        <v>34530.133771377099</v>
      </c>
      <c r="M9" s="43">
        <v>3.3065011701170102</v>
      </c>
      <c r="N9" s="48">
        <v>2999.7946822682302</v>
      </c>
      <c r="O9" s="48">
        <v>56.723597659766</v>
      </c>
      <c r="P9" s="48">
        <v>53.246070567056698</v>
      </c>
      <c r="Q9" s="48">
        <v>198.96015661566199</v>
      </c>
      <c r="R9" s="43">
        <v>38104.575553555398</v>
      </c>
      <c r="S9" s="48">
        <v>4.2756480648064796</v>
      </c>
      <c r="T9" s="48">
        <v>19.7249897389739</v>
      </c>
      <c r="U9" s="48">
        <v>42.1293855985598</v>
      </c>
      <c r="V9" s="48">
        <v>57.635735913591297</v>
      </c>
      <c r="W9" s="43">
        <v>29.986545094509399</v>
      </c>
      <c r="X9" s="43">
        <v>6.2709504950495001</v>
      </c>
      <c r="Y9" s="43">
        <v>22.0623440144014</v>
      </c>
      <c r="Z9" s="49">
        <v>0.17102592259225899</v>
      </c>
      <c r="AA9" s="43">
        <v>142.863654005401</v>
      </c>
      <c r="AB9" s="48">
        <v>1152.1446318631899</v>
      </c>
      <c r="AC9" s="43">
        <v>6.5559936993699397</v>
      </c>
      <c r="AD9" s="43">
        <v>21.3212316831683</v>
      </c>
      <c r="AE9" s="49">
        <v>-5.7008640864086399E-2</v>
      </c>
      <c r="AF9" s="43">
        <v>0.79812097209721</v>
      </c>
      <c r="AG9" s="49">
        <v>0</v>
      </c>
      <c r="AH9" s="49">
        <v>0.45606912691269103</v>
      </c>
      <c r="AI9" s="49">
        <v>2.4513715571557202</v>
      </c>
      <c r="AJ9" s="50">
        <v>-0.28504320432043201</v>
      </c>
      <c r="AK9" s="48">
        <v>-5.7008640864086399E-2</v>
      </c>
      <c r="AL9" s="48">
        <v>0.85512961296129597</v>
      </c>
      <c r="AM9" s="48">
        <v>-1.3111987398739899</v>
      </c>
      <c r="AN9" s="48">
        <v>5.1307776777677798</v>
      </c>
      <c r="AO9" s="43">
        <v>903.01687128712899</v>
      </c>
      <c r="AP9" s="43">
        <v>12.028823222322201</v>
      </c>
      <c r="AQ9" s="43">
        <v>22.119352655265502</v>
      </c>
      <c r="AR9" s="43">
        <v>2.4513715571557202</v>
      </c>
      <c r="AS9" s="43">
        <v>8.9503566156615708</v>
      </c>
      <c r="AT9" s="43">
        <v>1.65325058505851</v>
      </c>
      <c r="AU9" s="43">
        <v>0.34205184518451798</v>
      </c>
      <c r="AV9" s="43">
        <v>1.4252160216021601</v>
      </c>
      <c r="AW9" s="43">
        <v>0.17102592259225899</v>
      </c>
      <c r="AX9" s="43">
        <v>1.14017281728173</v>
      </c>
      <c r="AY9" s="43">
        <v>0.22803456345634601</v>
      </c>
      <c r="AZ9" s="43">
        <v>0.79812097209721</v>
      </c>
      <c r="BA9" s="43">
        <v>5.7008640864086399E-2</v>
      </c>
      <c r="BB9" s="43">
        <v>0.74111233123312303</v>
      </c>
      <c r="BC9" s="43">
        <v>5.7008640864086399E-2</v>
      </c>
      <c r="BD9" s="48">
        <v>0</v>
      </c>
      <c r="BE9" s="48">
        <v>0.34205184518451798</v>
      </c>
      <c r="BF9" s="50">
        <v>4.0476135013501304</v>
      </c>
      <c r="BG9" s="50">
        <v>0</v>
      </c>
      <c r="BH9" s="50">
        <v>-5.7008640864086399E-2</v>
      </c>
      <c r="BI9" s="50">
        <v>-5.7008640864086399E-2</v>
      </c>
      <c r="BJ9" s="49">
        <v>0.57008640864086402</v>
      </c>
      <c r="BK9" s="49">
        <v>2.4513715571557202</v>
      </c>
      <c r="BL9" s="43">
        <v>-1.7672678667866799</v>
      </c>
      <c r="BM9" s="43">
        <v>-23.886620522052201</v>
      </c>
      <c r="BN9" s="43">
        <v>-13.226004680468</v>
      </c>
      <c r="BO9" s="43">
        <v>5.7008640864086399E-2</v>
      </c>
    </row>
    <row r="10" spans="1:68" ht="15" x14ac:dyDescent="0.2">
      <c r="A10" s="45" t="s">
        <v>134</v>
      </c>
      <c r="B10" s="46" t="s">
        <v>132</v>
      </c>
      <c r="C10" s="47"/>
      <c r="D10" s="43">
        <v>1.7102592259225899</v>
      </c>
      <c r="E10" s="43">
        <v>16355.779063906401</v>
      </c>
      <c r="F10" s="43">
        <v>8078.1244104410398</v>
      </c>
      <c r="G10" s="48">
        <v>58889.926012601303</v>
      </c>
      <c r="H10" s="48">
        <v>56.780606300630097</v>
      </c>
      <c r="I10" s="43">
        <v>12262.558649864999</v>
      </c>
      <c r="J10" s="43">
        <v>75593.457785778606</v>
      </c>
      <c r="K10" s="43">
        <v>15717.282286228599</v>
      </c>
      <c r="L10" s="43">
        <v>34404.714761476098</v>
      </c>
      <c r="M10" s="43">
        <v>3.3065011701170102</v>
      </c>
      <c r="N10" s="48">
        <v>2993.5237317731799</v>
      </c>
      <c r="O10" s="48">
        <v>56.666589018901902</v>
      </c>
      <c r="P10" s="48">
        <v>49.9965780378038</v>
      </c>
      <c r="Q10" s="48">
        <v>195.88169000900101</v>
      </c>
      <c r="R10" s="43">
        <v>38543.5420882088</v>
      </c>
      <c r="S10" s="48">
        <v>3.7625702970297001</v>
      </c>
      <c r="T10" s="48">
        <v>18.8698601260126</v>
      </c>
      <c r="U10" s="48">
        <v>40.248100450045001</v>
      </c>
      <c r="V10" s="48">
        <v>55.811459405940603</v>
      </c>
      <c r="W10" s="43">
        <v>28.6183377137714</v>
      </c>
      <c r="X10" s="43">
        <v>5.64385544554455</v>
      </c>
      <c r="Y10" s="43">
        <v>21.8913180918092</v>
      </c>
      <c r="Z10" s="49">
        <v>0.85512961296129597</v>
      </c>
      <c r="AA10" s="43">
        <v>141.210403420342</v>
      </c>
      <c r="AB10" s="48">
        <v>1125.92065706571</v>
      </c>
      <c r="AC10" s="43">
        <v>6.4989850585058502</v>
      </c>
      <c r="AD10" s="43">
        <v>22.461404500450001</v>
      </c>
      <c r="AE10" s="49">
        <v>-5.7008640864086399E-2</v>
      </c>
      <c r="AF10" s="43">
        <v>0.45606912691269103</v>
      </c>
      <c r="AG10" s="49">
        <v>0</v>
      </c>
      <c r="AH10" s="49">
        <v>0.57008640864086402</v>
      </c>
      <c r="AI10" s="49">
        <v>2.5083801980197999</v>
      </c>
      <c r="AJ10" s="50">
        <v>-0.22803456345634601</v>
      </c>
      <c r="AK10" s="48">
        <v>-5.7008640864086399E-2</v>
      </c>
      <c r="AL10" s="48">
        <v>1.0261555355535601</v>
      </c>
      <c r="AM10" s="48">
        <v>-1.0261555355535601</v>
      </c>
      <c r="AN10" s="48">
        <v>4.8457344734473402</v>
      </c>
      <c r="AO10" s="43">
        <v>904.15704410441003</v>
      </c>
      <c r="AP10" s="43">
        <v>11.9718145814581</v>
      </c>
      <c r="AQ10" s="43">
        <v>21.8913180918092</v>
      </c>
      <c r="AR10" s="43">
        <v>2.3943629162916298</v>
      </c>
      <c r="AS10" s="43">
        <v>9.4064257425742603</v>
      </c>
      <c r="AT10" s="43">
        <v>1.4822246624662501</v>
      </c>
      <c r="AU10" s="43">
        <v>0.34205184518451798</v>
      </c>
      <c r="AV10" s="43">
        <v>1.19718145814581</v>
      </c>
      <c r="AW10" s="43">
        <v>0.17102592259225899</v>
      </c>
      <c r="AX10" s="43">
        <v>1.2541900990099</v>
      </c>
      <c r="AY10" s="43">
        <v>0.22803456345634601</v>
      </c>
      <c r="AZ10" s="43">
        <v>0.79812097209721</v>
      </c>
      <c r="BA10" s="43">
        <v>5.7008640864086399E-2</v>
      </c>
      <c r="BB10" s="43">
        <v>0.62709504950494999</v>
      </c>
      <c r="BC10" s="43">
        <v>5.7008640864086399E-2</v>
      </c>
      <c r="BD10" s="48">
        <v>0</v>
      </c>
      <c r="BE10" s="48">
        <v>0.34205184518451798</v>
      </c>
      <c r="BF10" s="50">
        <v>4.5606912691269104</v>
      </c>
      <c r="BG10" s="50">
        <v>0</v>
      </c>
      <c r="BH10" s="50">
        <v>-5.7008640864086399E-2</v>
      </c>
      <c r="BI10" s="50">
        <v>-5.7008640864086399E-2</v>
      </c>
      <c r="BJ10" s="49">
        <v>0.74111233123312303</v>
      </c>
      <c r="BK10" s="49">
        <v>2.6223974797479701</v>
      </c>
      <c r="BL10" s="43">
        <v>-1.7672678667866799</v>
      </c>
      <c r="BM10" s="43">
        <v>-23.886620522052201</v>
      </c>
      <c r="BN10" s="43">
        <v>-12.769935553555401</v>
      </c>
      <c r="BO10" s="43">
        <v>5.7008640864086399E-2</v>
      </c>
    </row>
    <row r="11" spans="1:68" ht="15" x14ac:dyDescent="0.2">
      <c r="A11" s="45" t="s">
        <v>134</v>
      </c>
      <c r="B11" s="46" t="s">
        <v>132</v>
      </c>
      <c r="C11" s="47"/>
      <c r="D11" s="43">
        <v>1.4252160216021601</v>
      </c>
      <c r="E11" s="43">
        <v>16116.342772277199</v>
      </c>
      <c r="F11" s="43">
        <v>7964.1071287128698</v>
      </c>
      <c r="G11" s="48">
        <v>59973.090189018898</v>
      </c>
      <c r="H11" s="48">
        <v>56.324537173717403</v>
      </c>
      <c r="I11" s="43">
        <v>17952.021008100801</v>
      </c>
      <c r="J11" s="43">
        <v>82776.546534653506</v>
      </c>
      <c r="K11" s="43">
        <v>16025.1289468947</v>
      </c>
      <c r="L11" s="43">
        <v>27330.633854266602</v>
      </c>
      <c r="M11" s="43">
        <v>3.19248388838884</v>
      </c>
      <c r="N11" s="48">
        <v>3011.1964104410399</v>
      </c>
      <c r="O11" s="48">
        <v>59.517021062106203</v>
      </c>
      <c r="P11" s="48">
        <v>51.0227335733573</v>
      </c>
      <c r="Q11" s="48">
        <v>203.06477875787601</v>
      </c>
      <c r="R11" s="43">
        <v>38378.217029703002</v>
      </c>
      <c r="S11" s="48">
        <v>4.1616307830783104</v>
      </c>
      <c r="T11" s="48">
        <v>19.097894689468902</v>
      </c>
      <c r="U11" s="48">
        <v>39.906048604860501</v>
      </c>
      <c r="V11" s="48">
        <v>56.438554455445498</v>
      </c>
      <c r="W11" s="43">
        <v>30.0435537353735</v>
      </c>
      <c r="X11" s="43">
        <v>5.7578727272727299</v>
      </c>
      <c r="Y11" s="43">
        <v>23.8296118811881</v>
      </c>
      <c r="Z11" s="49">
        <v>1.4252160216021601</v>
      </c>
      <c r="AA11" s="43">
        <v>141.49544662466201</v>
      </c>
      <c r="AB11" s="48">
        <v>1158.41558235824</v>
      </c>
      <c r="AC11" s="43">
        <v>6.4989850585058502</v>
      </c>
      <c r="AD11" s="43">
        <v>23.6585859585959</v>
      </c>
      <c r="AE11" s="49">
        <v>-5.7008640864086399E-2</v>
      </c>
      <c r="AF11" s="43">
        <v>0.79812097209721</v>
      </c>
      <c r="AG11" s="49">
        <v>0</v>
      </c>
      <c r="AH11" s="49">
        <v>0.51307776777677805</v>
      </c>
      <c r="AI11" s="49">
        <v>2.3943629162916298</v>
      </c>
      <c r="AJ11" s="50">
        <v>-0.22803456345634601</v>
      </c>
      <c r="AK11" s="48">
        <v>-5.7008640864086399E-2</v>
      </c>
      <c r="AL11" s="48">
        <v>1.14017281728173</v>
      </c>
      <c r="AM11" s="48">
        <v>-1.3111987398739899</v>
      </c>
      <c r="AN11" s="48">
        <v>5.1877863186318596</v>
      </c>
      <c r="AO11" s="43">
        <v>890.47497029703004</v>
      </c>
      <c r="AP11" s="43">
        <v>11.572754095409501</v>
      </c>
      <c r="AQ11" s="43">
        <v>21.720292169216901</v>
      </c>
      <c r="AR11" s="43">
        <v>2.3373542754275398</v>
      </c>
      <c r="AS11" s="43">
        <v>8.83633933393339</v>
      </c>
      <c r="AT11" s="43">
        <v>1.59624194419442</v>
      </c>
      <c r="AU11" s="43">
        <v>0.45606912691269103</v>
      </c>
      <c r="AV11" s="43">
        <v>1.14017281728173</v>
      </c>
      <c r="AW11" s="43">
        <v>0.17102592259225899</v>
      </c>
      <c r="AX11" s="43">
        <v>1.0831641764176401</v>
      </c>
      <c r="AY11" s="43">
        <v>0.22803456345634601</v>
      </c>
      <c r="AZ11" s="43">
        <v>0.57008640864086402</v>
      </c>
      <c r="BA11" s="43">
        <v>5.7008640864086399E-2</v>
      </c>
      <c r="BB11" s="43">
        <v>0.62709504950494999</v>
      </c>
      <c r="BC11" s="43">
        <v>5.7008640864086399E-2</v>
      </c>
      <c r="BD11" s="48">
        <v>0.11401728172817301</v>
      </c>
      <c r="BE11" s="48">
        <v>0.34205184518451798</v>
      </c>
      <c r="BF11" s="50">
        <v>4.4466739873987402</v>
      </c>
      <c r="BG11" s="50">
        <v>0</v>
      </c>
      <c r="BH11" s="50">
        <v>-0.11401728172817301</v>
      </c>
      <c r="BI11" s="50">
        <v>-5.7008640864086399E-2</v>
      </c>
      <c r="BJ11" s="49">
        <v>0.57008640864086402</v>
      </c>
      <c r="BK11" s="49">
        <v>2.2233369936993701</v>
      </c>
      <c r="BL11" s="43">
        <v>-1.7672678667866799</v>
      </c>
      <c r="BM11" s="43">
        <v>-23.886620522052201</v>
      </c>
      <c r="BN11" s="43">
        <v>-12.826944194419401</v>
      </c>
      <c r="BO11" s="43">
        <v>0</v>
      </c>
    </row>
    <row r="12" spans="1:68" ht="15" x14ac:dyDescent="0.2">
      <c r="A12" s="45" t="s">
        <v>135</v>
      </c>
      <c r="B12" s="46" t="s">
        <v>132</v>
      </c>
      <c r="C12" s="47"/>
      <c r="D12" s="43">
        <v>1.28403259827421</v>
      </c>
      <c r="E12" s="43">
        <v>2898.7035906040301</v>
      </c>
      <c r="F12" s="43">
        <v>35798.828839884998</v>
      </c>
      <c r="G12" s="48">
        <v>861.58587344199498</v>
      </c>
      <c r="H12" s="48">
        <v>-7.7683972195589703</v>
      </c>
      <c r="I12" s="43">
        <v>16198.0712272292</v>
      </c>
      <c r="J12" s="43">
        <v>678611.22818791994</v>
      </c>
      <c r="K12" s="43">
        <v>10805.1343144775</v>
      </c>
      <c r="L12" s="43">
        <v>28248.717162032601</v>
      </c>
      <c r="M12" s="43">
        <v>-4.3015092042185996</v>
      </c>
      <c r="N12" s="48">
        <v>48.022819175455503</v>
      </c>
      <c r="O12" s="48">
        <v>29.1475399808246</v>
      </c>
      <c r="P12" s="48">
        <v>14.7663748801534</v>
      </c>
      <c r="Q12" s="48">
        <v>257.25593106423798</v>
      </c>
      <c r="R12" s="43">
        <v>147792.15206136199</v>
      </c>
      <c r="S12" s="48">
        <v>3.7878961649089198</v>
      </c>
      <c r="T12" s="48">
        <v>18.361666155321199</v>
      </c>
      <c r="U12" s="48">
        <v>10.657470565675901</v>
      </c>
      <c r="V12" s="48">
        <v>14.637971620326001</v>
      </c>
      <c r="W12" s="43">
        <v>0.70621792905081604</v>
      </c>
      <c r="X12" s="43">
        <v>6.8695744007670196</v>
      </c>
      <c r="Y12" s="43">
        <v>7.5115906999041302</v>
      </c>
      <c r="Z12" s="49">
        <v>0</v>
      </c>
      <c r="AA12" s="43">
        <v>351.56812540747899</v>
      </c>
      <c r="AB12" s="48">
        <v>31.394597027804402</v>
      </c>
      <c r="AC12" s="43">
        <v>0.70621792905081604</v>
      </c>
      <c r="AD12" s="43">
        <v>3.72369453499521</v>
      </c>
      <c r="AE12" s="49">
        <v>-6.4201629913710506E-2</v>
      </c>
      <c r="AF12" s="43">
        <v>1.34823422818792</v>
      </c>
      <c r="AG12" s="49">
        <v>0</v>
      </c>
      <c r="AH12" s="49">
        <v>0.25680651965484202</v>
      </c>
      <c r="AI12" s="49">
        <v>2.88907334611697</v>
      </c>
      <c r="AJ12" s="50">
        <v>-0.25680651965484202</v>
      </c>
      <c r="AK12" s="48">
        <v>4.7509206136145803</v>
      </c>
      <c r="AL12" s="48">
        <v>1.34823422818792</v>
      </c>
      <c r="AM12" s="48">
        <v>-0.834621188878236</v>
      </c>
      <c r="AN12" s="48">
        <v>5.0077271332694204</v>
      </c>
      <c r="AO12" s="43">
        <v>46.610383317353801</v>
      </c>
      <c r="AP12" s="43">
        <v>2.3112586768935799</v>
      </c>
      <c r="AQ12" s="43">
        <v>2.8248717162032602</v>
      </c>
      <c r="AR12" s="43">
        <v>0.25680651965484202</v>
      </c>
      <c r="AS12" s="43">
        <v>1.0272260786193701</v>
      </c>
      <c r="AT12" s="43">
        <v>0.12840325982742101</v>
      </c>
      <c r="AU12" s="43">
        <v>0</v>
      </c>
      <c r="AV12" s="43">
        <v>0.12840325982742101</v>
      </c>
      <c r="AW12" s="43">
        <v>0</v>
      </c>
      <c r="AX12" s="43">
        <v>6.4201629913710506E-2</v>
      </c>
      <c r="AY12" s="43">
        <v>0</v>
      </c>
      <c r="AZ12" s="43">
        <v>6.4201629913710506E-2</v>
      </c>
      <c r="BA12" s="43">
        <v>0</v>
      </c>
      <c r="BB12" s="43">
        <v>0</v>
      </c>
      <c r="BC12" s="43">
        <v>-6.4201629913710506E-2</v>
      </c>
      <c r="BD12" s="48">
        <v>-0.57781466922339397</v>
      </c>
      <c r="BE12" s="48">
        <v>0</v>
      </c>
      <c r="BF12" s="50">
        <v>0.321008149568553</v>
      </c>
      <c r="BG12" s="50">
        <v>0</v>
      </c>
      <c r="BH12" s="50">
        <v>-0.12840325982742101</v>
      </c>
      <c r="BI12" s="50">
        <v>-6.4201629913710506E-2</v>
      </c>
      <c r="BJ12" s="49">
        <v>0.96302444870565795</v>
      </c>
      <c r="BK12" s="49">
        <v>2.56806519654842</v>
      </c>
      <c r="BL12" s="43">
        <v>-1.9902505273250299</v>
      </c>
      <c r="BM12" s="43">
        <v>-26.9646845637584</v>
      </c>
      <c r="BN12" s="43">
        <v>-18.0406580057527</v>
      </c>
      <c r="BO12" s="43">
        <v>-1.34823422818792</v>
      </c>
    </row>
    <row r="13" spans="1:68" ht="15" x14ac:dyDescent="0.2">
      <c r="A13" s="45" t="s">
        <v>135</v>
      </c>
      <c r="B13" s="46" t="s">
        <v>132</v>
      </c>
      <c r="C13" s="47"/>
      <c r="D13" s="43">
        <v>1.8618472674976001</v>
      </c>
      <c r="E13" s="43">
        <v>3311.5200709491901</v>
      </c>
      <c r="F13" s="43">
        <v>35721.786883988498</v>
      </c>
      <c r="G13" s="48">
        <v>843.60941706615597</v>
      </c>
      <c r="H13" s="48">
        <v>2.0544521572387402</v>
      </c>
      <c r="I13" s="43">
        <v>13257.6365771812</v>
      </c>
      <c r="J13" s="43">
        <v>647794.44582933898</v>
      </c>
      <c r="K13" s="43">
        <v>10586.8487727709</v>
      </c>
      <c r="L13" s="43">
        <v>27298.533039309699</v>
      </c>
      <c r="M13" s="43">
        <v>-4.5583157238734504</v>
      </c>
      <c r="N13" s="48">
        <v>55.213401725791002</v>
      </c>
      <c r="O13" s="48">
        <v>29.917959539789098</v>
      </c>
      <c r="P13" s="48">
        <v>14.18856021093</v>
      </c>
      <c r="Q13" s="48">
        <v>258.34735877277097</v>
      </c>
      <c r="R13" s="43">
        <v>148883.579769895</v>
      </c>
      <c r="S13" s="48">
        <v>3.3384847555129502</v>
      </c>
      <c r="T13" s="48">
        <v>16.307213998082499</v>
      </c>
      <c r="U13" s="48">
        <v>9.8228493767977092</v>
      </c>
      <c r="V13" s="48">
        <v>17.206036816874398</v>
      </c>
      <c r="W13" s="43">
        <v>0.38520977948226298</v>
      </c>
      <c r="X13" s="43">
        <v>7.1905825503355798</v>
      </c>
      <c r="Y13" s="43">
        <v>7.0621792905081602</v>
      </c>
      <c r="Z13" s="49">
        <v>-1.0914277085330799</v>
      </c>
      <c r="AA13" s="43">
        <v>358.11669165867698</v>
      </c>
      <c r="AB13" s="48">
        <v>30.816782358581001</v>
      </c>
      <c r="AC13" s="43">
        <v>0.70621792905081604</v>
      </c>
      <c r="AD13" s="43">
        <v>3.6594929050815002</v>
      </c>
      <c r="AE13" s="49">
        <v>-6.4201629913710506E-2</v>
      </c>
      <c r="AF13" s="43">
        <v>1.60504074784276</v>
      </c>
      <c r="AG13" s="49">
        <v>0</v>
      </c>
      <c r="AH13" s="49">
        <v>0.12840325982742101</v>
      </c>
      <c r="AI13" s="49">
        <v>2.56806519654842</v>
      </c>
      <c r="AJ13" s="50">
        <v>-0.19260488974113099</v>
      </c>
      <c r="AK13" s="48">
        <v>4.7509206136145803</v>
      </c>
      <c r="AL13" s="48">
        <v>1.60504074784276</v>
      </c>
      <c r="AM13" s="48">
        <v>-1.1556293384467899</v>
      </c>
      <c r="AN13" s="48">
        <v>4.68671898370087</v>
      </c>
      <c r="AO13" s="43">
        <v>44.170721380632799</v>
      </c>
      <c r="AP13" s="43">
        <v>2.2470570469798701</v>
      </c>
      <c r="AQ13" s="43">
        <v>2.8248717162032602</v>
      </c>
      <c r="AR13" s="43">
        <v>0.25680651965484202</v>
      </c>
      <c r="AS13" s="43">
        <v>1.1556293384467899</v>
      </c>
      <c r="AT13" s="43">
        <v>0.12840325982742101</v>
      </c>
      <c r="AU13" s="43">
        <v>0</v>
      </c>
      <c r="AV13" s="43">
        <v>0.12840325982742101</v>
      </c>
      <c r="AW13" s="43">
        <v>0</v>
      </c>
      <c r="AX13" s="43">
        <v>6.4201629913710506E-2</v>
      </c>
      <c r="AY13" s="43">
        <v>0</v>
      </c>
      <c r="AZ13" s="43">
        <v>6.4201629913710506E-2</v>
      </c>
      <c r="BA13" s="43">
        <v>0</v>
      </c>
      <c r="BB13" s="43">
        <v>0</v>
      </c>
      <c r="BC13" s="43">
        <v>0</v>
      </c>
      <c r="BD13" s="48">
        <v>-0.57781466922339397</v>
      </c>
      <c r="BE13" s="48">
        <v>-6.4201629913710506E-2</v>
      </c>
      <c r="BF13" s="50">
        <v>0.321008149568553</v>
      </c>
      <c r="BG13" s="50">
        <v>0</v>
      </c>
      <c r="BH13" s="50">
        <v>-0.12840325982742101</v>
      </c>
      <c r="BI13" s="50">
        <v>-6.4201629913710506E-2</v>
      </c>
      <c r="BJ13" s="49">
        <v>6.4201629913710506E-2</v>
      </c>
      <c r="BK13" s="49">
        <v>2.6322668264621298</v>
      </c>
      <c r="BL13" s="43">
        <v>-1.9902505273250299</v>
      </c>
      <c r="BM13" s="43">
        <v>-26.9004829338447</v>
      </c>
      <c r="BN13" s="43">
        <v>-17.334440076701799</v>
      </c>
      <c r="BO13" s="43">
        <v>-1.34823422818792</v>
      </c>
    </row>
    <row r="14" spans="1:68" ht="15" x14ac:dyDescent="0.2">
      <c r="A14" s="45" t="s">
        <v>135</v>
      </c>
      <c r="B14" s="46" t="s">
        <v>132</v>
      </c>
      <c r="C14" s="47"/>
      <c r="D14" s="43">
        <v>2.0544521572387402</v>
      </c>
      <c r="E14" s="43">
        <v>3017.47660594439</v>
      </c>
      <c r="F14" s="43">
        <v>35696.106232022998</v>
      </c>
      <c r="G14" s="48">
        <v>848.10353116011595</v>
      </c>
      <c r="H14" s="48">
        <v>-16.628222147651002</v>
      </c>
      <c r="I14" s="43">
        <v>11074.781160115101</v>
      </c>
      <c r="J14" s="43">
        <v>659350.73921380704</v>
      </c>
      <c r="K14" s="43">
        <v>10689.5713806328</v>
      </c>
      <c r="L14" s="43">
        <v>164720.65904436901</v>
      </c>
      <c r="M14" s="43">
        <v>-4.68671898370087</v>
      </c>
      <c r="N14" s="48">
        <v>42.8224871524449</v>
      </c>
      <c r="O14" s="48">
        <v>29.404346500479399</v>
      </c>
      <c r="P14" s="48">
        <v>13.9959553211889</v>
      </c>
      <c r="Q14" s="48">
        <v>255.13727727708601</v>
      </c>
      <c r="R14" s="43">
        <v>148241.563470758</v>
      </c>
      <c r="S14" s="48">
        <v>3.4668880153403698</v>
      </c>
      <c r="T14" s="48">
        <v>17.3986417066155</v>
      </c>
      <c r="U14" s="48">
        <v>10.2722607861937</v>
      </c>
      <c r="V14" s="48">
        <v>21.314941131351901</v>
      </c>
      <c r="W14" s="43">
        <v>0.51361303930968405</v>
      </c>
      <c r="X14" s="43">
        <v>8.9240265580057603</v>
      </c>
      <c r="Y14" s="43">
        <v>7.1905825503355798</v>
      </c>
      <c r="Z14" s="49">
        <v>-6.4201629913710506E-2</v>
      </c>
      <c r="AA14" s="43">
        <v>357.85988513902203</v>
      </c>
      <c r="AB14" s="48">
        <v>31.266193767977001</v>
      </c>
      <c r="AC14" s="43">
        <v>0.64201629913710501</v>
      </c>
      <c r="AD14" s="43">
        <v>3.2100814956855301</v>
      </c>
      <c r="AE14" s="49">
        <v>-6.4201629913710506E-2</v>
      </c>
      <c r="AF14" s="43">
        <v>1.4766374880153399</v>
      </c>
      <c r="AG14" s="49">
        <v>0</v>
      </c>
      <c r="AH14" s="49">
        <v>0.12840325982742101</v>
      </c>
      <c r="AI14" s="49">
        <v>2.6964684563758401</v>
      </c>
      <c r="AJ14" s="50">
        <v>-6.4201629913710506E-2</v>
      </c>
      <c r="AK14" s="48">
        <v>4.9435255033557102</v>
      </c>
      <c r="AL14" s="48">
        <v>1.2198309683605</v>
      </c>
      <c r="AM14" s="48">
        <v>-1.1556293384467899</v>
      </c>
      <c r="AN14" s="48">
        <v>4.8151222435282897</v>
      </c>
      <c r="AO14" s="43">
        <v>44.684334419942502</v>
      </c>
      <c r="AP14" s="43">
        <v>2.2470570469798701</v>
      </c>
      <c r="AQ14" s="43">
        <v>2.8248717162032602</v>
      </c>
      <c r="AR14" s="43">
        <v>0.25680651965484202</v>
      </c>
      <c r="AS14" s="43">
        <v>1.0914277085330799</v>
      </c>
      <c r="AT14" s="43">
        <v>0.19260488974113099</v>
      </c>
      <c r="AU14" s="43">
        <v>0</v>
      </c>
      <c r="AV14" s="43">
        <v>0.12840325982742101</v>
      </c>
      <c r="AW14" s="43">
        <v>0</v>
      </c>
      <c r="AX14" s="43">
        <v>0.12840325982742101</v>
      </c>
      <c r="AY14" s="43">
        <v>0</v>
      </c>
      <c r="AZ14" s="43">
        <v>6.4201629913710506E-2</v>
      </c>
      <c r="BA14" s="43">
        <v>0</v>
      </c>
      <c r="BB14" s="43">
        <v>0</v>
      </c>
      <c r="BC14" s="43">
        <v>-6.4201629913710506E-2</v>
      </c>
      <c r="BD14" s="48">
        <v>-0.57781466922339397</v>
      </c>
      <c r="BE14" s="48">
        <v>0</v>
      </c>
      <c r="BF14" s="50">
        <v>0.19260488974113099</v>
      </c>
      <c r="BG14" s="50">
        <v>0</v>
      </c>
      <c r="BH14" s="50">
        <v>-0.12840325982742101</v>
      </c>
      <c r="BI14" s="50">
        <v>-6.4201629913710506E-2</v>
      </c>
      <c r="BJ14" s="49">
        <v>6.4201629913710506E-2</v>
      </c>
      <c r="BK14" s="49">
        <v>2.5038635666347102</v>
      </c>
      <c r="BL14" s="43">
        <v>-1.9902505273250299</v>
      </c>
      <c r="BM14" s="43">
        <v>-26.9646845637584</v>
      </c>
      <c r="BN14" s="43">
        <v>-17.527044966443</v>
      </c>
      <c r="BO14" s="43">
        <v>-1.34823422818792</v>
      </c>
    </row>
    <row r="15" spans="1:68" ht="15" x14ac:dyDescent="0.2">
      <c r="A15" s="45" t="s">
        <v>136</v>
      </c>
      <c r="B15" s="46" t="s">
        <v>132</v>
      </c>
      <c r="C15" s="47"/>
      <c r="D15" s="43">
        <v>3.68121552901024</v>
      </c>
      <c r="E15" s="43">
        <v>45081.154351535901</v>
      </c>
      <c r="F15" s="48">
        <v>13307.3194197952</v>
      </c>
      <c r="G15" s="48">
        <v>64778.404607508601</v>
      </c>
      <c r="H15" s="48">
        <v>630.75155631399298</v>
      </c>
      <c r="I15" s="43">
        <v>9889.8327645051195</v>
      </c>
      <c r="J15" s="43">
        <v>33015.558378839603</v>
      </c>
      <c r="K15" s="48">
        <v>20032.405699658699</v>
      </c>
      <c r="L15" s="43">
        <v>164445.94146757701</v>
      </c>
      <c r="M15" s="43">
        <v>4.6152552901023904</v>
      </c>
      <c r="N15" s="48">
        <v>3318.58832764505</v>
      </c>
      <c r="O15" s="48">
        <v>82.8548211604096</v>
      </c>
      <c r="P15" s="48">
        <v>46.976705631399298</v>
      </c>
      <c r="Q15" s="48">
        <v>542.23755307167301</v>
      </c>
      <c r="R15" s="43">
        <v>51822.723686006902</v>
      </c>
      <c r="S15" s="48">
        <v>9.67005870307168</v>
      </c>
      <c r="T15" s="48">
        <v>24.2300902730376</v>
      </c>
      <c r="U15" s="48">
        <v>19.889552559727001</v>
      </c>
      <c r="V15" s="48">
        <v>696.68377474402803</v>
      </c>
      <c r="W15" s="43">
        <v>36.262720136518801</v>
      </c>
      <c r="X15" s="43">
        <v>8.5711883959044393</v>
      </c>
      <c r="Y15" s="43">
        <v>160.59989539249199</v>
      </c>
      <c r="Z15" s="49">
        <v>1.7581924914675799</v>
      </c>
      <c r="AA15" s="43">
        <v>169.72051894198</v>
      </c>
      <c r="AB15" s="48">
        <v>507.07370324232102</v>
      </c>
      <c r="AC15" s="43">
        <v>14.6699186006826</v>
      </c>
      <c r="AD15" s="48">
        <v>44.833908532423202</v>
      </c>
      <c r="AE15" s="50">
        <v>-5.4943515358361797E-2</v>
      </c>
      <c r="AF15" s="48">
        <v>4.83502935153584</v>
      </c>
      <c r="AG15" s="49">
        <v>0</v>
      </c>
      <c r="AH15" s="49">
        <v>1.0439267918088699</v>
      </c>
      <c r="AI15" s="49">
        <v>3.9559331058020502</v>
      </c>
      <c r="AJ15" s="50">
        <v>1.20875733788396</v>
      </c>
      <c r="AK15" s="48">
        <v>-5.4943515358361797E-2</v>
      </c>
      <c r="AL15" s="48">
        <v>31.152973208191099</v>
      </c>
      <c r="AM15" s="48">
        <v>-0.38460460750853298</v>
      </c>
      <c r="AN15" s="48">
        <v>4.6152552901023904</v>
      </c>
      <c r="AO15" s="43">
        <v>1255.4593259385699</v>
      </c>
      <c r="AP15" s="43">
        <v>26.7574919795222</v>
      </c>
      <c r="AQ15" s="43">
        <v>53.679814505119502</v>
      </c>
      <c r="AR15" s="43">
        <v>5.9338996587030799</v>
      </c>
      <c r="AS15" s="43">
        <v>23.076276450512001</v>
      </c>
      <c r="AT15" s="43">
        <v>4.3405377133105798</v>
      </c>
      <c r="AU15" s="43">
        <v>0.93403976109215103</v>
      </c>
      <c r="AV15" s="43">
        <v>3.68121552901024</v>
      </c>
      <c r="AW15" s="43">
        <v>0.49449163822525599</v>
      </c>
      <c r="AX15" s="43">
        <v>2.9120063139931802</v>
      </c>
      <c r="AY15" s="43">
        <v>0.49449163822525599</v>
      </c>
      <c r="AZ15" s="43">
        <v>1.5933619453924901</v>
      </c>
      <c r="BA15" s="43">
        <v>0.21977406143344699</v>
      </c>
      <c r="BB15" s="43">
        <v>1.3735878839590501</v>
      </c>
      <c r="BC15" s="43">
        <v>0.21977406143344699</v>
      </c>
      <c r="BD15" s="48">
        <v>0.60437866894198</v>
      </c>
      <c r="BE15" s="48">
        <v>0.49449163822525599</v>
      </c>
      <c r="BF15" s="50">
        <v>13.0765566552901</v>
      </c>
      <c r="BG15" s="50">
        <v>0</v>
      </c>
      <c r="BH15" s="50">
        <v>-0.109887030716724</v>
      </c>
      <c r="BI15" s="50">
        <v>-5.4943515358361797E-2</v>
      </c>
      <c r="BJ15" s="49">
        <v>0.98898327645051198</v>
      </c>
      <c r="BK15" s="49">
        <v>3.5713284982935201</v>
      </c>
      <c r="BL15" s="43">
        <v>-1.5933619453924901</v>
      </c>
      <c r="BM15" s="43">
        <v>-10.768929010238899</v>
      </c>
      <c r="BN15" s="43">
        <v>17.1423767918089</v>
      </c>
      <c r="BO15" s="43">
        <v>5.3295209897610896</v>
      </c>
    </row>
    <row r="16" spans="1:68" ht="15" x14ac:dyDescent="0.2">
      <c r="A16" s="45" t="s">
        <v>136</v>
      </c>
      <c r="B16" s="46" t="s">
        <v>132</v>
      </c>
      <c r="C16" s="47"/>
      <c r="D16" s="43">
        <v>3.4064979522184302</v>
      </c>
      <c r="E16" s="43">
        <v>44048.216262798698</v>
      </c>
      <c r="F16" s="48">
        <v>12889.7487030717</v>
      </c>
      <c r="G16" s="48">
        <v>62635.607508532499</v>
      </c>
      <c r="H16" s="48">
        <v>740.63858703071696</v>
      </c>
      <c r="I16" s="43">
        <v>12642.502883959</v>
      </c>
      <c r="J16" s="43">
        <v>37202.254249146798</v>
      </c>
      <c r="K16" s="48">
        <v>19263.196484641601</v>
      </c>
      <c r="L16" s="43">
        <v>166478.851535836</v>
      </c>
      <c r="M16" s="43">
        <v>5.7690691126279896</v>
      </c>
      <c r="N16" s="48">
        <v>3194.9654180887401</v>
      </c>
      <c r="O16" s="48">
        <v>81.371346245733804</v>
      </c>
      <c r="P16" s="48">
        <v>45.218513139931801</v>
      </c>
      <c r="Q16" s="48">
        <v>523.06226621160397</v>
      </c>
      <c r="R16" s="43">
        <v>51476.5795392492</v>
      </c>
      <c r="S16" s="48">
        <v>9.3403976109215101</v>
      </c>
      <c r="T16" s="48">
        <v>23.735598634812298</v>
      </c>
      <c r="U16" s="48">
        <v>19.120343344709902</v>
      </c>
      <c r="V16" s="48">
        <v>682.94789590443702</v>
      </c>
      <c r="W16" s="43">
        <v>36.7572117747441</v>
      </c>
      <c r="X16" s="43">
        <v>8.3514143344709897</v>
      </c>
      <c r="Y16" s="43">
        <v>112.249601877133</v>
      </c>
      <c r="Z16" s="49">
        <v>4.0108766211604099</v>
      </c>
      <c r="AA16" s="43">
        <v>168.182100511946</v>
      </c>
      <c r="AB16" s="48">
        <v>488.66762559726999</v>
      </c>
      <c r="AC16" s="43">
        <v>14.175426962457299</v>
      </c>
      <c r="AD16" s="48">
        <v>46.811875085324203</v>
      </c>
      <c r="AE16" s="50">
        <v>0</v>
      </c>
      <c r="AF16" s="48">
        <v>4.12076365187714</v>
      </c>
      <c r="AG16" s="49">
        <v>0</v>
      </c>
      <c r="AH16" s="49">
        <v>1.1538138225256001</v>
      </c>
      <c r="AI16" s="49">
        <v>4.8899728668942002</v>
      </c>
      <c r="AJ16" s="50">
        <v>0.93403976109215103</v>
      </c>
      <c r="AK16" s="48">
        <v>-5.4943515358361797E-2</v>
      </c>
      <c r="AL16" s="48">
        <v>17.252263822525599</v>
      </c>
      <c r="AM16" s="48">
        <v>-1.26370085324232</v>
      </c>
      <c r="AN16" s="48">
        <v>4.3405377133105798</v>
      </c>
      <c r="AO16" s="43">
        <v>1248.8661040955601</v>
      </c>
      <c r="AP16" s="43">
        <v>26.427830887372</v>
      </c>
      <c r="AQ16" s="43">
        <v>53.075435836177498</v>
      </c>
      <c r="AR16" s="43">
        <v>5.9338996587030799</v>
      </c>
      <c r="AS16" s="43">
        <v>22.911445904436899</v>
      </c>
      <c r="AT16" s="43">
        <v>4.12076365187714</v>
      </c>
      <c r="AU16" s="43">
        <v>0.82415273037542702</v>
      </c>
      <c r="AV16" s="43">
        <v>3.8460460750853298</v>
      </c>
      <c r="AW16" s="43">
        <v>0.43954812286689399</v>
      </c>
      <c r="AX16" s="43">
        <v>2.7471757679180899</v>
      </c>
      <c r="AY16" s="43">
        <v>0.54943515358361805</v>
      </c>
      <c r="AZ16" s="43">
        <v>1.48347491467577</v>
      </c>
      <c r="BA16" s="43">
        <v>0.21977406143344699</v>
      </c>
      <c r="BB16" s="43">
        <v>1.5384184300341299</v>
      </c>
      <c r="BC16" s="43">
        <v>0.16483054607508499</v>
      </c>
      <c r="BD16" s="48">
        <v>0.60437866894198</v>
      </c>
      <c r="BE16" s="48">
        <v>0.49449163822525599</v>
      </c>
      <c r="BF16" s="50">
        <v>11.538138225256001</v>
      </c>
      <c r="BG16" s="50">
        <v>0</v>
      </c>
      <c r="BH16" s="50">
        <v>-5.4943515358361797E-2</v>
      </c>
      <c r="BI16" s="50">
        <v>-5.4943515358361797E-2</v>
      </c>
      <c r="BJ16" s="49">
        <v>0.98898327645051198</v>
      </c>
      <c r="BK16" s="49">
        <v>3.68121552901024</v>
      </c>
      <c r="BL16" s="43">
        <v>-1.5933619453924901</v>
      </c>
      <c r="BM16" s="43">
        <v>-15.603958361774801</v>
      </c>
      <c r="BN16" s="43">
        <v>17.252263822525599</v>
      </c>
      <c r="BO16" s="43">
        <v>5.2196339590443701</v>
      </c>
    </row>
    <row r="17" spans="1:67" ht="15" x14ac:dyDescent="0.2">
      <c r="A17" s="45" t="s">
        <v>136</v>
      </c>
      <c r="B17" s="46" t="s">
        <v>132</v>
      </c>
      <c r="C17" s="47"/>
      <c r="D17" s="43">
        <v>2.5274017064846399</v>
      </c>
      <c r="E17" s="43">
        <v>45333.894522184302</v>
      </c>
      <c r="F17" s="48">
        <v>13065.5679522184</v>
      </c>
      <c r="G17" s="48">
        <v>63404.816723549498</v>
      </c>
      <c r="H17" s="48">
        <v>635.69647269624602</v>
      </c>
      <c r="I17" s="43">
        <v>12538.110204778201</v>
      </c>
      <c r="J17" s="43">
        <v>35553.948788395901</v>
      </c>
      <c r="K17" s="48">
        <v>19576.374522184298</v>
      </c>
      <c r="L17" s="43">
        <v>92929.338405356</v>
      </c>
      <c r="M17" s="43">
        <v>6.0437866894198002</v>
      </c>
      <c r="N17" s="48">
        <v>3191.1193720136498</v>
      </c>
      <c r="O17" s="48">
        <v>80.492249999999999</v>
      </c>
      <c r="P17" s="48">
        <v>45.163569624573398</v>
      </c>
      <c r="Q17" s="48">
        <v>533.33670358361803</v>
      </c>
      <c r="R17" s="43">
        <v>52344.687081911303</v>
      </c>
      <c r="S17" s="48">
        <v>9.3403976109215101</v>
      </c>
      <c r="T17" s="48">
        <v>23.350994027303798</v>
      </c>
      <c r="U17" s="48">
        <v>19.504947952218401</v>
      </c>
      <c r="V17" s="48">
        <v>680.75015529010295</v>
      </c>
      <c r="W17" s="43">
        <v>37.5264209897611</v>
      </c>
      <c r="X17" s="43">
        <v>6.31850426621161</v>
      </c>
      <c r="Y17" s="43">
        <v>96.480812969283306</v>
      </c>
      <c r="Z17" s="49">
        <v>3.0218933447099001</v>
      </c>
      <c r="AA17" s="43">
        <v>169.335914334471</v>
      </c>
      <c r="AB17" s="48">
        <v>489.38189129692898</v>
      </c>
      <c r="AC17" s="43">
        <v>14.6149750853242</v>
      </c>
      <c r="AD17" s="48">
        <v>47.690971331058002</v>
      </c>
      <c r="AE17" s="50">
        <v>0.109887030716724</v>
      </c>
      <c r="AF17" s="48">
        <v>4.12076365187714</v>
      </c>
      <c r="AG17" s="49">
        <v>5.4943515358361797E-2</v>
      </c>
      <c r="AH17" s="49">
        <v>1.1538138225256001</v>
      </c>
      <c r="AI17" s="49">
        <v>3.7911025597269599</v>
      </c>
      <c r="AJ17" s="50">
        <v>1.20875733788396</v>
      </c>
      <c r="AK17" s="48">
        <v>-5.4943515358361797E-2</v>
      </c>
      <c r="AL17" s="48">
        <v>12.307347440273</v>
      </c>
      <c r="AM17" s="48">
        <v>-1.0439267918088699</v>
      </c>
      <c r="AN17" s="48">
        <v>4.39548122866894</v>
      </c>
      <c r="AO17" s="43">
        <v>1280.1839078498299</v>
      </c>
      <c r="AP17" s="43">
        <v>26.482774402730399</v>
      </c>
      <c r="AQ17" s="43">
        <v>53.1303793515359</v>
      </c>
      <c r="AR17" s="43">
        <v>5.9338996587030799</v>
      </c>
      <c r="AS17" s="43">
        <v>23.790542150170701</v>
      </c>
      <c r="AT17" s="43">
        <v>4.2306506825938603</v>
      </c>
      <c r="AU17" s="43">
        <v>0.98898327645051198</v>
      </c>
      <c r="AV17" s="43">
        <v>3.7361590443686001</v>
      </c>
      <c r="AW17" s="43">
        <v>0.49449163822525599</v>
      </c>
      <c r="AX17" s="43">
        <v>2.9120063139931802</v>
      </c>
      <c r="AY17" s="43">
        <v>0.54943515358361805</v>
      </c>
      <c r="AZ17" s="43">
        <v>1.5933619453924901</v>
      </c>
      <c r="BA17" s="43">
        <v>0.21977406143344699</v>
      </c>
      <c r="BB17" s="43">
        <v>1.20875733788396</v>
      </c>
      <c r="BC17" s="43">
        <v>0.21977406143344699</v>
      </c>
      <c r="BD17" s="48">
        <v>0.54943515358361805</v>
      </c>
      <c r="BE17" s="48">
        <v>0.43954812286689399</v>
      </c>
      <c r="BF17" s="50">
        <v>7.74703566552901</v>
      </c>
      <c r="BG17" s="50">
        <v>0.109887030716724</v>
      </c>
      <c r="BH17" s="50">
        <v>0.16483054607508499</v>
      </c>
      <c r="BI17" s="50">
        <v>5.4943515358361797E-2</v>
      </c>
      <c r="BJ17" s="49">
        <v>1.1538138225256001</v>
      </c>
      <c r="BK17" s="49">
        <v>6.8129959044368604</v>
      </c>
      <c r="BL17" s="43">
        <v>-1.64830546075085</v>
      </c>
      <c r="BM17" s="43">
        <v>-18.1863035836178</v>
      </c>
      <c r="BN17" s="43">
        <v>15.1644102389079</v>
      </c>
      <c r="BO17" s="43">
        <v>5.2745774744027303</v>
      </c>
    </row>
    <row r="18" spans="1:67" ht="15" x14ac:dyDescent="0.2">
      <c r="A18" s="45" t="s">
        <v>137</v>
      </c>
      <c r="B18" s="46" t="s">
        <v>132</v>
      </c>
      <c r="C18" s="47"/>
      <c r="D18" s="43">
        <v>2.9797778454047501</v>
      </c>
      <c r="E18" s="43">
        <v>57767.959829580002</v>
      </c>
      <c r="F18" s="48">
        <v>19094.416433353599</v>
      </c>
      <c r="G18" s="48">
        <v>75368.514303104093</v>
      </c>
      <c r="H18" s="48">
        <v>934.85563603164906</v>
      </c>
      <c r="I18" s="43">
        <v>8434.75782105904</v>
      </c>
      <c r="J18" s="43">
        <v>68813.003043213597</v>
      </c>
      <c r="K18" s="48">
        <v>22149.681984175299</v>
      </c>
      <c r="L18" s="43">
        <v>93565.024345709098</v>
      </c>
      <c r="M18" s="43">
        <v>6.67470237370663</v>
      </c>
      <c r="N18" s="48">
        <v>3555.47092513694</v>
      </c>
      <c r="O18" s="48">
        <v>98.849163724893501</v>
      </c>
      <c r="P18" s="48">
        <v>55.145755325623902</v>
      </c>
      <c r="Q18" s="48">
        <v>700.843749239197</v>
      </c>
      <c r="R18" s="43">
        <v>71911.972002434602</v>
      </c>
      <c r="S18" s="48">
        <v>12.3164150943396</v>
      </c>
      <c r="T18" s="48">
        <v>29.3607443700548</v>
      </c>
      <c r="U18" s="48">
        <v>36.988975654290897</v>
      </c>
      <c r="V18" s="48">
        <v>1265.4123250152199</v>
      </c>
      <c r="W18" s="43">
        <v>45.133701765063897</v>
      </c>
      <c r="X18" s="43">
        <v>10.5682787583688</v>
      </c>
      <c r="Y18" s="43">
        <v>127.8523347535</v>
      </c>
      <c r="Z18" s="49">
        <v>2.1851704199634798</v>
      </c>
      <c r="AA18" s="43">
        <v>211.04773219719999</v>
      </c>
      <c r="AB18" s="48">
        <v>733.81995739500906</v>
      </c>
      <c r="AC18" s="43">
        <v>16.8456774193548</v>
      </c>
      <c r="AD18" s="48">
        <v>38.061695678636603</v>
      </c>
      <c r="AE18" s="50">
        <v>7.9460742544126606E-2</v>
      </c>
      <c r="AF18" s="48">
        <v>23.877953134510001</v>
      </c>
      <c r="AG18" s="49">
        <v>3.9730371272063303E-2</v>
      </c>
      <c r="AH18" s="49">
        <v>0.47676445526476002</v>
      </c>
      <c r="AI18" s="49">
        <v>2.3043615337796699</v>
      </c>
      <c r="AJ18" s="50">
        <v>0.55622519780888602</v>
      </c>
      <c r="AK18" s="48">
        <v>0</v>
      </c>
      <c r="AL18" s="48">
        <v>6.39658977480219</v>
      </c>
      <c r="AM18" s="48">
        <v>-0.75487705416920303</v>
      </c>
      <c r="AN18" s="48">
        <v>5.99928606208156</v>
      </c>
      <c r="AO18" s="43">
        <v>1305.54</v>
      </c>
      <c r="AP18" s="43">
        <v>29.4004747413268</v>
      </c>
      <c r="AQ18" s="43">
        <v>56.496587948874001</v>
      </c>
      <c r="AR18" s="43">
        <v>6.3171290322580598</v>
      </c>
      <c r="AS18" s="43">
        <v>24.314987218502701</v>
      </c>
      <c r="AT18" s="43">
        <v>4.3703408399269597</v>
      </c>
      <c r="AU18" s="43">
        <v>0.95352891052951905</v>
      </c>
      <c r="AV18" s="43">
        <v>3.8935763846621998</v>
      </c>
      <c r="AW18" s="43">
        <v>0.55622519780888602</v>
      </c>
      <c r="AX18" s="43">
        <v>3.2578904443091901</v>
      </c>
      <c r="AY18" s="43">
        <v>0.59595556908094904</v>
      </c>
      <c r="AZ18" s="43">
        <v>1.74813633597079</v>
      </c>
      <c r="BA18" s="43">
        <v>0.23838222763238001</v>
      </c>
      <c r="BB18" s="43">
        <v>1.5892148508825299</v>
      </c>
      <c r="BC18" s="43">
        <v>0.23838222763238001</v>
      </c>
      <c r="BD18" s="48">
        <v>0.51649482653682299</v>
      </c>
      <c r="BE18" s="48">
        <v>0.47676445526476002</v>
      </c>
      <c r="BF18" s="50">
        <v>6.9528149726110797</v>
      </c>
      <c r="BG18" s="50">
        <v>7.9460742544126606E-2</v>
      </c>
      <c r="BH18" s="50">
        <v>0.11919111381619001</v>
      </c>
      <c r="BI18" s="50">
        <v>0</v>
      </c>
      <c r="BJ18" s="49">
        <v>7.9460742544126606E-2</v>
      </c>
      <c r="BK18" s="49">
        <v>3.7346548995739499</v>
      </c>
      <c r="BL18" s="43">
        <v>-1.2316415094339599</v>
      </c>
      <c r="BM18" s="43">
        <v>-14.7399677419355</v>
      </c>
      <c r="BN18" s="43">
        <v>12.554797321972</v>
      </c>
      <c r="BO18" s="43">
        <v>4.2511497261107696</v>
      </c>
    </row>
    <row r="19" spans="1:67" ht="15" x14ac:dyDescent="0.2">
      <c r="A19" s="45" t="s">
        <v>137</v>
      </c>
      <c r="B19" s="46" t="s">
        <v>132</v>
      </c>
      <c r="C19" s="47"/>
      <c r="D19" s="43">
        <v>2.9003171028606198</v>
      </c>
      <c r="E19" s="43">
        <v>56695.239805234298</v>
      </c>
      <c r="F19" s="48">
        <v>18907.683688374898</v>
      </c>
      <c r="G19" s="48">
        <v>75249.323189287898</v>
      </c>
      <c r="H19" s="48">
        <v>978.55904443091902</v>
      </c>
      <c r="I19" s="43">
        <v>9666.3993304930009</v>
      </c>
      <c r="J19" s="43">
        <v>64482.392574558697</v>
      </c>
      <c r="K19" s="48">
        <v>22221.196652465002</v>
      </c>
      <c r="L19" s="43">
        <v>92174.461351186896</v>
      </c>
      <c r="M19" s="43">
        <v>9.13798539257456</v>
      </c>
      <c r="N19" s="48">
        <v>3597.5851186853301</v>
      </c>
      <c r="O19" s="48">
        <v>99.16700669507</v>
      </c>
      <c r="P19" s="48">
        <v>55.106024954351803</v>
      </c>
      <c r="Q19" s="48">
        <v>703.22757151552003</v>
      </c>
      <c r="R19" s="43">
        <v>71355.746804625698</v>
      </c>
      <c r="S19" s="48">
        <v>12.1972239805234</v>
      </c>
      <c r="T19" s="48">
        <v>27.771529519172201</v>
      </c>
      <c r="U19" s="48">
        <v>36.671132684114397</v>
      </c>
      <c r="V19" s="48">
        <v>1237.20376141205</v>
      </c>
      <c r="W19" s="43">
        <v>44.815858794887397</v>
      </c>
      <c r="X19" s="43">
        <v>9.4160979914790008</v>
      </c>
      <c r="Y19" s="43">
        <v>122.80657760194801</v>
      </c>
      <c r="Z19" s="49">
        <v>2.6222045039561799</v>
      </c>
      <c r="AA19" s="43">
        <v>215.89483749239201</v>
      </c>
      <c r="AB19" s="48">
        <v>724.28466828971398</v>
      </c>
      <c r="AC19" s="43">
        <v>18.554083384053602</v>
      </c>
      <c r="AD19" s="48">
        <v>41.200395009129601</v>
      </c>
      <c r="AE19" s="50">
        <v>7.9460742544126606E-2</v>
      </c>
      <c r="AF19" s="48">
        <v>23.997144248326201</v>
      </c>
      <c r="AG19" s="49">
        <v>3.9730371272063303E-2</v>
      </c>
      <c r="AH19" s="49">
        <v>0.11919111381619001</v>
      </c>
      <c r="AI19" s="49">
        <v>2.82085636031649</v>
      </c>
      <c r="AJ19" s="50">
        <v>0.874068167985393</v>
      </c>
      <c r="AK19" s="48">
        <v>-3.9730371272063303E-2</v>
      </c>
      <c r="AL19" s="48">
        <v>5.2841393791844196</v>
      </c>
      <c r="AM19" s="48">
        <v>-0.75487705416920303</v>
      </c>
      <c r="AN19" s="48">
        <v>5.7609038344491799</v>
      </c>
      <c r="AO19" s="43">
        <v>1306.33460742544</v>
      </c>
      <c r="AP19" s="43">
        <v>31.545914790018301</v>
      </c>
      <c r="AQ19" s="43">
        <v>60.946389531345098</v>
      </c>
      <c r="AR19" s="43">
        <v>6.67470237370663</v>
      </c>
      <c r="AS19" s="43">
        <v>25.4274376141205</v>
      </c>
      <c r="AT19" s="43">
        <v>4.6881838101034701</v>
      </c>
      <c r="AU19" s="43">
        <v>0.95352891052951905</v>
      </c>
      <c r="AV19" s="43">
        <v>4.0127674984783903</v>
      </c>
      <c r="AW19" s="43">
        <v>0.55622519780888602</v>
      </c>
      <c r="AX19" s="43">
        <v>3.4962726719415702</v>
      </c>
      <c r="AY19" s="43">
        <v>0.59595556908094904</v>
      </c>
      <c r="AZ19" s="43">
        <v>1.8673274497869701</v>
      </c>
      <c r="BA19" s="43">
        <v>0.23838222763238001</v>
      </c>
      <c r="BB19" s="43">
        <v>1.70840596469872</v>
      </c>
      <c r="BC19" s="43">
        <v>0.19865185636031699</v>
      </c>
      <c r="BD19" s="48">
        <v>0.59595556908094904</v>
      </c>
      <c r="BE19" s="48">
        <v>0.47676445526476002</v>
      </c>
      <c r="BF19" s="50">
        <v>7.2706579427875804</v>
      </c>
      <c r="BG19" s="50">
        <v>3.9730371272063303E-2</v>
      </c>
      <c r="BH19" s="50">
        <v>3.9730371272063303E-2</v>
      </c>
      <c r="BI19" s="50">
        <v>7.9460742544126606E-2</v>
      </c>
      <c r="BJ19" s="49">
        <v>7.9460742544126606E-2</v>
      </c>
      <c r="BK19" s="49">
        <v>5.1649482653682304</v>
      </c>
      <c r="BL19" s="43">
        <v>-1.2316415094339599</v>
      </c>
      <c r="BM19" s="43">
        <v>-15.2167321972002</v>
      </c>
      <c r="BN19" s="43">
        <v>11.362886183810099</v>
      </c>
      <c r="BO19" s="43">
        <v>4.56899269628728</v>
      </c>
    </row>
    <row r="20" spans="1:67" ht="15" x14ac:dyDescent="0.2">
      <c r="A20" s="45" t="s">
        <v>137</v>
      </c>
      <c r="B20" s="46" t="s">
        <v>132</v>
      </c>
      <c r="C20" s="47"/>
      <c r="D20" s="43">
        <v>3.9730371272063301</v>
      </c>
      <c r="E20" s="43">
        <v>55900.632379793104</v>
      </c>
      <c r="F20" s="48">
        <v>19388.421180766902</v>
      </c>
      <c r="G20" s="48">
        <v>76282.312842361498</v>
      </c>
      <c r="H20" s="48">
        <v>1005.1783931832</v>
      </c>
      <c r="I20" s="43">
        <v>10913.932988435799</v>
      </c>
      <c r="J20" s="43">
        <v>70004.914181375498</v>
      </c>
      <c r="K20" s="48">
        <v>22690.0150334754</v>
      </c>
      <c r="L20" s="43">
        <v>1071.1022632020099</v>
      </c>
      <c r="M20" s="43">
        <v>9.6147498478393203</v>
      </c>
      <c r="N20" s="48">
        <v>3619.4368228849698</v>
      </c>
      <c r="O20" s="48">
        <v>100.239726719416</v>
      </c>
      <c r="P20" s="48">
        <v>56.019823493609302</v>
      </c>
      <c r="Q20" s="48">
        <v>712.76286062081601</v>
      </c>
      <c r="R20" s="43">
        <v>70680.330493000598</v>
      </c>
      <c r="S20" s="48">
        <v>12.6739884357882</v>
      </c>
      <c r="T20" s="48">
        <v>30.115621424223999</v>
      </c>
      <c r="U20" s="48">
        <v>37.465740109555703</v>
      </c>
      <c r="V20" s="48">
        <v>1274.55031040779</v>
      </c>
      <c r="W20" s="43">
        <v>43.981520998174098</v>
      </c>
      <c r="X20" s="43">
        <v>8.8201424223980496</v>
      </c>
      <c r="Y20" s="43">
        <v>124.594444309191</v>
      </c>
      <c r="Z20" s="49">
        <v>2.6619348752282401</v>
      </c>
      <c r="AA20" s="43">
        <v>211.72314850882501</v>
      </c>
      <c r="AB20" s="48">
        <v>740.17681679853899</v>
      </c>
      <c r="AC20" s="43">
        <v>17.560824102251999</v>
      </c>
      <c r="AD20" s="48">
        <v>49.9410766889836</v>
      </c>
      <c r="AE20" s="50">
        <v>3.9730371272063303E-2</v>
      </c>
      <c r="AF20" s="48">
        <v>24.354717589774801</v>
      </c>
      <c r="AG20" s="49">
        <v>3.9730371272063303E-2</v>
      </c>
      <c r="AH20" s="49">
        <v>0.11919111381619001</v>
      </c>
      <c r="AI20" s="49">
        <v>1.9070578210590401</v>
      </c>
      <c r="AJ20" s="50">
        <v>0.67541631162507598</v>
      </c>
      <c r="AK20" s="48">
        <v>0</v>
      </c>
      <c r="AL20" s="48">
        <v>5.0060267802799796</v>
      </c>
      <c r="AM20" s="48">
        <v>-0.55622519780888602</v>
      </c>
      <c r="AN20" s="48">
        <v>5.99928606208156</v>
      </c>
      <c r="AO20" s="43">
        <v>1305.1426962872799</v>
      </c>
      <c r="AP20" s="43">
        <v>30.234812538040199</v>
      </c>
      <c r="AQ20" s="43">
        <v>58.4433761412051</v>
      </c>
      <c r="AR20" s="43">
        <v>6.5555112598904399</v>
      </c>
      <c r="AS20" s="43">
        <v>24.434178332318901</v>
      </c>
      <c r="AT20" s="43">
        <v>4.56899269628728</v>
      </c>
      <c r="AU20" s="43">
        <v>0.95352891052951905</v>
      </c>
      <c r="AV20" s="43">
        <v>3.8935763846621998</v>
      </c>
      <c r="AW20" s="43">
        <v>0.51649482653682299</v>
      </c>
      <c r="AX20" s="43">
        <v>3.2976208155812499</v>
      </c>
      <c r="AY20" s="43">
        <v>0.55622519780888602</v>
      </c>
      <c r="AZ20" s="43">
        <v>1.70840596469872</v>
      </c>
      <c r="BA20" s="43">
        <v>0.23838222763238001</v>
      </c>
      <c r="BB20" s="43">
        <v>1.5892148508825299</v>
      </c>
      <c r="BC20" s="43">
        <v>0.19865185636031699</v>
      </c>
      <c r="BD20" s="48">
        <v>0.67541631162507598</v>
      </c>
      <c r="BE20" s="48">
        <v>0.51649482653682299</v>
      </c>
      <c r="BF20" s="50">
        <v>7.1514668289713903</v>
      </c>
      <c r="BG20" s="50">
        <v>3.9730371272063303E-2</v>
      </c>
      <c r="BH20" s="50">
        <v>3.9730371272063303E-2</v>
      </c>
      <c r="BI20" s="50">
        <v>0</v>
      </c>
      <c r="BJ20" s="49">
        <v>3.9730371272063303E-2</v>
      </c>
      <c r="BK20" s="49">
        <v>3.0195082166768099</v>
      </c>
      <c r="BL20" s="43">
        <v>-1.2316415094339599</v>
      </c>
      <c r="BM20" s="43">
        <v>-15.455114424832599</v>
      </c>
      <c r="BN20" s="43">
        <v>10.965582471089499</v>
      </c>
      <c r="BO20" s="43">
        <v>4.3703408399269597</v>
      </c>
    </row>
    <row r="21" spans="1:67" ht="15" x14ac:dyDescent="0.2">
      <c r="A21" s="45" t="s">
        <v>138</v>
      </c>
      <c r="B21" s="46" t="s">
        <v>132</v>
      </c>
      <c r="C21" s="47"/>
      <c r="D21" s="43">
        <v>0.67791282481140003</v>
      </c>
      <c r="E21" s="43">
        <v>654.59262363788798</v>
      </c>
      <c r="F21" s="48">
        <v>155.83860016764501</v>
      </c>
      <c r="G21" s="48">
        <v>4200.3478625314401</v>
      </c>
      <c r="H21" s="48">
        <v>56.483696563285797</v>
      </c>
      <c r="I21" s="43">
        <v>2939.43000838223</v>
      </c>
      <c r="J21" s="43">
        <v>7318.7468566638699</v>
      </c>
      <c r="K21" s="48">
        <v>823.79966471081298</v>
      </c>
      <c r="L21" s="43">
        <v>754.11022632020104</v>
      </c>
      <c r="M21" s="43">
        <v>-0.43386420787929603</v>
      </c>
      <c r="N21" s="48">
        <v>291.50251466890199</v>
      </c>
      <c r="O21" s="48">
        <v>3.7691953059513801</v>
      </c>
      <c r="P21" s="48">
        <v>12.446479463537299</v>
      </c>
      <c r="Q21" s="48">
        <v>21.530511316010099</v>
      </c>
      <c r="R21" s="43">
        <v>1836.8725901089699</v>
      </c>
      <c r="S21" s="48">
        <v>0.35251466890192801</v>
      </c>
      <c r="T21" s="48">
        <v>4.3386420787929598</v>
      </c>
      <c r="U21" s="48">
        <v>4.0132439228834897</v>
      </c>
      <c r="V21" s="48">
        <v>729.70536462699101</v>
      </c>
      <c r="W21" s="43">
        <v>2.38625314333613</v>
      </c>
      <c r="X21" s="43">
        <v>1.8168063704945501</v>
      </c>
      <c r="Y21" s="43">
        <v>23.6727158424141</v>
      </c>
      <c r="Z21" s="49">
        <v>-2.7116512992456002E-2</v>
      </c>
      <c r="AA21" s="43">
        <v>3.4166806370494598</v>
      </c>
      <c r="AB21" s="48">
        <v>17.3545683151718</v>
      </c>
      <c r="AC21" s="43">
        <v>2.2235540653813901</v>
      </c>
      <c r="AD21" s="48">
        <v>19.117141659681501</v>
      </c>
      <c r="AE21" s="50">
        <v>0</v>
      </c>
      <c r="AF21" s="48">
        <v>0.46098072087175201</v>
      </c>
      <c r="AG21" s="49">
        <v>0</v>
      </c>
      <c r="AH21" s="49">
        <v>1.08466051969824</v>
      </c>
      <c r="AI21" s="49">
        <v>2.1964375523889399</v>
      </c>
      <c r="AJ21" s="50">
        <v>2.7116512992456002E-2</v>
      </c>
      <c r="AK21" s="48">
        <v>-5.4233025984912003E-2</v>
      </c>
      <c r="AL21" s="48">
        <v>3.3624476110645398</v>
      </c>
      <c r="AM21" s="48">
        <v>-0.62367979882648805</v>
      </c>
      <c r="AN21" s="48">
        <v>5.4233025984912003E-2</v>
      </c>
      <c r="AO21" s="43">
        <v>74.299245599329396</v>
      </c>
      <c r="AP21" s="43">
        <v>3.8776613579212098</v>
      </c>
      <c r="AQ21" s="43">
        <v>8.1620704107292603</v>
      </c>
      <c r="AR21" s="43">
        <v>0.92196144174350403</v>
      </c>
      <c r="AS21" s="43">
        <v>3.6607292539815601</v>
      </c>
      <c r="AT21" s="43">
        <v>0.62367979882648805</v>
      </c>
      <c r="AU21" s="43">
        <v>8.1349538977368005E-2</v>
      </c>
      <c r="AV21" s="43">
        <v>0.46098072087175201</v>
      </c>
      <c r="AW21" s="43">
        <v>5.4233025984912003E-2</v>
      </c>
      <c r="AX21" s="43">
        <v>0.40674769488683998</v>
      </c>
      <c r="AY21" s="43">
        <v>5.4233025984912003E-2</v>
      </c>
      <c r="AZ21" s="43">
        <v>0.21693210393964801</v>
      </c>
      <c r="BA21" s="43">
        <v>2.7116512992456002E-2</v>
      </c>
      <c r="BB21" s="43">
        <v>0.244048616932104</v>
      </c>
      <c r="BC21" s="43">
        <v>2.7116512992456002E-2</v>
      </c>
      <c r="BD21" s="48">
        <v>0.21693210393964801</v>
      </c>
      <c r="BE21" s="48">
        <v>2.7116512992456002E-2</v>
      </c>
      <c r="BF21" s="50">
        <v>1.51852472757754</v>
      </c>
      <c r="BG21" s="50">
        <v>0</v>
      </c>
      <c r="BH21" s="50">
        <v>-2.7116512992456002E-2</v>
      </c>
      <c r="BI21" s="50">
        <v>-2.7116512992456002E-2</v>
      </c>
      <c r="BJ21" s="49">
        <v>1.1660100586756099</v>
      </c>
      <c r="BK21" s="49">
        <v>1.87103939647946</v>
      </c>
      <c r="BL21" s="43">
        <v>-0.84061190276613595</v>
      </c>
      <c r="BM21" s="43">
        <v>-10.7381391450126</v>
      </c>
      <c r="BN21" s="43">
        <v>-3.8505448449287498</v>
      </c>
      <c r="BO21" s="43">
        <v>-0.27116512992455999</v>
      </c>
    </row>
    <row r="22" spans="1:67" ht="15" x14ac:dyDescent="0.2">
      <c r="A22" s="45" t="s">
        <v>138</v>
      </c>
      <c r="B22" s="46" t="s">
        <v>132</v>
      </c>
      <c r="C22" s="47"/>
      <c r="D22" s="43">
        <v>0.81349538977367997</v>
      </c>
      <c r="E22" s="43">
        <v>622.59513830678998</v>
      </c>
      <c r="F22" s="48">
        <v>138.07728415758601</v>
      </c>
      <c r="G22" s="48">
        <v>4062.0536462699101</v>
      </c>
      <c r="H22" s="48">
        <v>19.1984911986589</v>
      </c>
      <c r="I22" s="43">
        <v>6662.5272422464404</v>
      </c>
      <c r="J22" s="43">
        <v>5990.0377200335297</v>
      </c>
      <c r="K22" s="48">
        <v>806.44509639564205</v>
      </c>
      <c r="L22" s="43">
        <v>731.60352053646295</v>
      </c>
      <c r="M22" s="43">
        <v>-0.54233025984911998</v>
      </c>
      <c r="N22" s="48">
        <v>265.14526404023502</v>
      </c>
      <c r="O22" s="48">
        <v>3.6878457669740201</v>
      </c>
      <c r="P22" s="48">
        <v>12.1753143336127</v>
      </c>
      <c r="Q22" s="48">
        <v>20.445850796311799</v>
      </c>
      <c r="R22" s="43">
        <v>1810.84073763621</v>
      </c>
      <c r="S22" s="48">
        <v>0.32539815590947202</v>
      </c>
      <c r="T22" s="48">
        <v>3.7420787929589299</v>
      </c>
      <c r="U22" s="48">
        <v>3.8234283319363001</v>
      </c>
      <c r="V22" s="48">
        <v>723.46856663872597</v>
      </c>
      <c r="W22" s="43">
        <v>2.3049036043587598</v>
      </c>
      <c r="X22" s="43">
        <v>1.57275775356245</v>
      </c>
      <c r="Y22" s="43">
        <v>21.883025984911999</v>
      </c>
      <c r="Z22" s="49">
        <v>-8.1349538977368005E-2</v>
      </c>
      <c r="AA22" s="43">
        <v>3.1726320201173501</v>
      </c>
      <c r="AB22" s="48">
        <v>17.083403185247299</v>
      </c>
      <c r="AC22" s="43">
        <v>2.2235540653813901</v>
      </c>
      <c r="AD22" s="48">
        <v>18.1138306789606</v>
      </c>
      <c r="AE22" s="50">
        <v>-2.7116512992456002E-2</v>
      </c>
      <c r="AF22" s="48">
        <v>0.379631181894384</v>
      </c>
      <c r="AG22" s="49">
        <v>0</v>
      </c>
      <c r="AH22" s="49">
        <v>1.08466051969824</v>
      </c>
      <c r="AI22" s="49">
        <v>1.97950544844929</v>
      </c>
      <c r="AJ22" s="50">
        <v>0</v>
      </c>
      <c r="AK22" s="48">
        <v>-5.4233025984912003E-2</v>
      </c>
      <c r="AL22" s="48">
        <v>2.9556999161777</v>
      </c>
      <c r="AM22" s="48">
        <v>-0.62367979882648805</v>
      </c>
      <c r="AN22" s="48">
        <v>2.7116512992456002E-2</v>
      </c>
      <c r="AO22" s="43">
        <v>76.604149203688195</v>
      </c>
      <c r="AP22" s="43">
        <v>3.8776613579212098</v>
      </c>
      <c r="AQ22" s="43">
        <v>8.0264878457669795</v>
      </c>
      <c r="AR22" s="43">
        <v>0.86772841575859205</v>
      </c>
      <c r="AS22" s="43">
        <v>3.4166806370494598</v>
      </c>
      <c r="AT22" s="43">
        <v>0.51521374685666399</v>
      </c>
      <c r="AU22" s="43">
        <v>0.10846605196982401</v>
      </c>
      <c r="AV22" s="43">
        <v>0.488097233864208</v>
      </c>
      <c r="AW22" s="43">
        <v>5.4233025984912003E-2</v>
      </c>
      <c r="AX22" s="43">
        <v>0.46098072087175201</v>
      </c>
      <c r="AY22" s="43">
        <v>8.1349538977368005E-2</v>
      </c>
      <c r="AZ22" s="43">
        <v>0.244048616932104</v>
      </c>
      <c r="BA22" s="43">
        <v>2.7116512992456002E-2</v>
      </c>
      <c r="BB22" s="43">
        <v>0.21693210393964801</v>
      </c>
      <c r="BC22" s="43">
        <v>2.7116512992456002E-2</v>
      </c>
      <c r="BD22" s="48">
        <v>0.189815590947192</v>
      </c>
      <c r="BE22" s="48">
        <v>2.7116512992456002E-2</v>
      </c>
      <c r="BF22" s="50">
        <v>1.1660100586756099</v>
      </c>
      <c r="BG22" s="50">
        <v>0</v>
      </c>
      <c r="BH22" s="50">
        <v>-5.4233025984912003E-2</v>
      </c>
      <c r="BI22" s="50">
        <v>-2.7116512992456002E-2</v>
      </c>
      <c r="BJ22" s="49">
        <v>1.2202430846605199</v>
      </c>
      <c r="BK22" s="49">
        <v>1.7896898575021001</v>
      </c>
      <c r="BL22" s="43">
        <v>-0.84061190276613595</v>
      </c>
      <c r="BM22" s="43">
        <v>-10.8466051969824</v>
      </c>
      <c r="BN22" s="43">
        <v>-4.1759430008382203</v>
      </c>
      <c r="BO22" s="43">
        <v>-0.29828164291701598</v>
      </c>
    </row>
    <row r="23" spans="1:67" ht="15" x14ac:dyDescent="0.2">
      <c r="A23" s="45" t="s">
        <v>138</v>
      </c>
      <c r="B23" s="46" t="s">
        <v>132</v>
      </c>
      <c r="C23" s="47"/>
      <c r="D23" s="43">
        <v>1.43717518860017</v>
      </c>
      <c r="E23" s="43">
        <v>632.08591785414899</v>
      </c>
      <c r="F23" s="48">
        <v>140.89740150880101</v>
      </c>
      <c r="G23" s="48">
        <v>4083.7468566638699</v>
      </c>
      <c r="H23" s="48">
        <v>15.6733445096396</v>
      </c>
      <c r="I23" s="43">
        <v>3883.0846605196998</v>
      </c>
      <c r="J23" s="43">
        <v>6583.8893545683204</v>
      </c>
      <c r="K23" s="48">
        <v>791.25984911986598</v>
      </c>
      <c r="L23" s="43">
        <v>135784.376479514</v>
      </c>
      <c r="M23" s="43">
        <v>-0.92196144174350403</v>
      </c>
      <c r="N23" s="48">
        <v>277.13076278289998</v>
      </c>
      <c r="O23" s="48">
        <v>3.7963118189438401</v>
      </c>
      <c r="P23" s="48">
        <v>12.7718776194468</v>
      </c>
      <c r="Q23" s="48">
        <v>21.096647108130799</v>
      </c>
      <c r="R23" s="43">
        <v>1800.2652975691501</v>
      </c>
      <c r="S23" s="48">
        <v>0.29828164291701598</v>
      </c>
      <c r="T23" s="48">
        <v>3.5522632020117402</v>
      </c>
      <c r="U23" s="48">
        <v>4.0132439228834897</v>
      </c>
      <c r="V23" s="48">
        <v>728.89186923721695</v>
      </c>
      <c r="W23" s="43">
        <v>2.35913663034367</v>
      </c>
      <c r="X23" s="43">
        <v>1.3015926236378901</v>
      </c>
      <c r="Y23" s="43">
        <v>18.710393964794601</v>
      </c>
      <c r="Z23" s="49">
        <v>1.00331098072087</v>
      </c>
      <c r="AA23" s="43">
        <v>3.2810980720871799</v>
      </c>
      <c r="AB23" s="48">
        <v>17.815549036043599</v>
      </c>
      <c r="AC23" s="43">
        <v>2.3320201173512198</v>
      </c>
      <c r="AD23" s="48">
        <v>19.035792120704102</v>
      </c>
      <c r="AE23" s="50">
        <v>-2.7116512992456002E-2</v>
      </c>
      <c r="AF23" s="48">
        <v>0.488097233864208</v>
      </c>
      <c r="AG23" s="49">
        <v>0</v>
      </c>
      <c r="AH23" s="49">
        <v>1.08466051969824</v>
      </c>
      <c r="AI23" s="49">
        <v>1.7896898575021001</v>
      </c>
      <c r="AJ23" s="50">
        <v>-2.7116512992456002E-2</v>
      </c>
      <c r="AK23" s="48">
        <v>-5.4233025984912003E-2</v>
      </c>
      <c r="AL23" s="48">
        <v>3.0641659681475302</v>
      </c>
      <c r="AM23" s="48">
        <v>-0.46098072087175201</v>
      </c>
      <c r="AN23" s="48">
        <v>5.4233025984912003E-2</v>
      </c>
      <c r="AO23" s="43">
        <v>73.458633696563297</v>
      </c>
      <c r="AP23" s="43">
        <v>4.0132439228834897</v>
      </c>
      <c r="AQ23" s="43">
        <v>8.0264878457669795</v>
      </c>
      <c r="AR23" s="43">
        <v>0.89484492875104804</v>
      </c>
      <c r="AS23" s="43">
        <v>3.5522632020117402</v>
      </c>
      <c r="AT23" s="43">
        <v>0.56944677284157597</v>
      </c>
      <c r="AU23" s="43">
        <v>8.1349538977368005E-2</v>
      </c>
      <c r="AV23" s="43">
        <v>0.46098072087175201</v>
      </c>
      <c r="AW23" s="43">
        <v>5.4233025984912003E-2</v>
      </c>
      <c r="AX23" s="43">
        <v>0.43386420787929603</v>
      </c>
      <c r="AY23" s="43">
        <v>5.4233025984912003E-2</v>
      </c>
      <c r="AZ23" s="43">
        <v>0.27116512992455999</v>
      </c>
      <c r="BA23" s="43">
        <v>2.7116512992456002E-2</v>
      </c>
      <c r="BB23" s="43">
        <v>0.21693210393964801</v>
      </c>
      <c r="BC23" s="43">
        <v>2.7116512992456002E-2</v>
      </c>
      <c r="BD23" s="48">
        <v>0.244048616932104</v>
      </c>
      <c r="BE23" s="48">
        <v>2.7116512992456002E-2</v>
      </c>
      <c r="BF23" s="50">
        <v>1.03042749371333</v>
      </c>
      <c r="BG23" s="50">
        <v>0</v>
      </c>
      <c r="BH23" s="50">
        <v>-5.4233025984912003E-2</v>
      </c>
      <c r="BI23" s="50">
        <v>-2.7116512992456002E-2</v>
      </c>
      <c r="BJ23" s="49">
        <v>1.3287091366303401</v>
      </c>
      <c r="BK23" s="49">
        <v>1.7354568315171801</v>
      </c>
      <c r="BL23" s="43">
        <v>-0.84061190276613595</v>
      </c>
      <c r="BM23" s="43">
        <v>-10.9008382229673</v>
      </c>
      <c r="BN23" s="43">
        <v>-4.6369237217099801</v>
      </c>
      <c r="BO23" s="43">
        <v>-0.27116512992455999</v>
      </c>
    </row>
    <row r="24" spans="1:67" ht="15" x14ac:dyDescent="0.2">
      <c r="A24" s="45" t="s">
        <v>139</v>
      </c>
      <c r="B24" s="46" t="s">
        <v>132</v>
      </c>
      <c r="C24" s="47"/>
      <c r="D24" s="43">
        <v>3.8354354324734401</v>
      </c>
      <c r="E24" s="43">
        <v>57232.666388467398</v>
      </c>
      <c r="F24" s="48">
        <v>18843.444468892299</v>
      </c>
      <c r="G24" s="48">
        <v>68689.161836115294</v>
      </c>
      <c r="H24" s="48">
        <v>755.13248254931705</v>
      </c>
      <c r="I24" s="43">
        <v>35007.065220030403</v>
      </c>
      <c r="J24" s="43">
        <v>80344.900682852807</v>
      </c>
      <c r="K24" s="48">
        <v>20507.126851289799</v>
      </c>
      <c r="L24" s="43">
        <v>127715.01881638799</v>
      </c>
      <c r="M24" s="43">
        <v>5.3297609256449201</v>
      </c>
      <c r="N24" s="48">
        <v>3297.4782549317101</v>
      </c>
      <c r="O24" s="48">
        <v>96.832291957511401</v>
      </c>
      <c r="P24" s="48">
        <v>57.2824772382398</v>
      </c>
      <c r="Q24" s="48">
        <v>653.51834901365703</v>
      </c>
      <c r="R24" s="43">
        <v>65700.5108497724</v>
      </c>
      <c r="S24" s="48">
        <v>11.9047930955994</v>
      </c>
      <c r="T24" s="48">
        <v>30.8329160091047</v>
      </c>
      <c r="U24" s="48">
        <v>32.078187253414299</v>
      </c>
      <c r="V24" s="48">
        <v>306.63559119878602</v>
      </c>
      <c r="W24" s="43">
        <v>40.097734066767799</v>
      </c>
      <c r="X24" s="43">
        <v>9.2150072078907392</v>
      </c>
      <c r="Y24" s="43">
        <v>111.02838414263999</v>
      </c>
      <c r="Z24" s="49">
        <v>3.9350571320182102</v>
      </c>
      <c r="AA24" s="43">
        <v>195.70682875569</v>
      </c>
      <c r="AB24" s="48">
        <v>1777.2511198786001</v>
      </c>
      <c r="AC24" s="43">
        <v>16.1885261760243</v>
      </c>
      <c r="AD24" s="48">
        <v>21.966584749620601</v>
      </c>
      <c r="AE24" s="50">
        <v>-4.9810849772382398E-2</v>
      </c>
      <c r="AF24" s="48">
        <v>8.8165204097116803</v>
      </c>
      <c r="AG24" s="49">
        <v>0</v>
      </c>
      <c r="AH24" s="49">
        <v>4.9810849772382398E-2</v>
      </c>
      <c r="AI24" s="49">
        <v>3.0882726858877101</v>
      </c>
      <c r="AJ24" s="50">
        <v>-0.19924339908953001</v>
      </c>
      <c r="AK24" s="48">
        <v>-4.9810849772382398E-2</v>
      </c>
      <c r="AL24" s="48">
        <v>3.5863811836115298</v>
      </c>
      <c r="AM24" s="48">
        <v>-0.94640614567526604</v>
      </c>
      <c r="AN24" s="48">
        <v>5.8278694233687398</v>
      </c>
      <c r="AO24" s="43">
        <v>1148.14008725341</v>
      </c>
      <c r="AP24" s="43">
        <v>28.591427769347501</v>
      </c>
      <c r="AQ24" s="43">
        <v>55.2402323975721</v>
      </c>
      <c r="AR24" s="43">
        <v>6.0769236722306497</v>
      </c>
      <c r="AS24" s="43">
        <v>22.863180045523499</v>
      </c>
      <c r="AT24" s="43">
        <v>4.2339222306525004</v>
      </c>
      <c r="AU24" s="43">
        <v>0.896595295902883</v>
      </c>
      <c r="AV24" s="43">
        <v>3.5863811836115298</v>
      </c>
      <c r="AW24" s="43">
        <v>0.49810849772382398</v>
      </c>
      <c r="AX24" s="43">
        <v>3.2377052352048601</v>
      </c>
      <c r="AY24" s="43">
        <v>0.54791934749620597</v>
      </c>
      <c r="AZ24" s="43">
        <v>1.64375804248862</v>
      </c>
      <c r="BA24" s="43">
        <v>0.24905424886191199</v>
      </c>
      <c r="BB24" s="43">
        <v>1.5441363429438499</v>
      </c>
      <c r="BC24" s="43">
        <v>0.19924339908953001</v>
      </c>
      <c r="BD24" s="48">
        <v>9.9621699544764797E-2</v>
      </c>
      <c r="BE24" s="48">
        <v>0.448297647951442</v>
      </c>
      <c r="BF24" s="50">
        <v>5.9773019726858898</v>
      </c>
      <c r="BG24" s="50">
        <v>0</v>
      </c>
      <c r="BH24" s="50">
        <v>-9.9621699544764797E-2</v>
      </c>
      <c r="BI24" s="50">
        <v>-4.9810849772382398E-2</v>
      </c>
      <c r="BJ24" s="49">
        <v>4.9810849772382398E-2</v>
      </c>
      <c r="BK24" s="49">
        <v>2.8392184370257998</v>
      </c>
      <c r="BL24" s="43">
        <v>-1.5441363429438499</v>
      </c>
      <c r="BM24" s="43">
        <v>-20.322826707131998</v>
      </c>
      <c r="BN24" s="43">
        <v>5.4791934749620603</v>
      </c>
      <c r="BO24" s="43">
        <v>3.8852462822458298</v>
      </c>
    </row>
    <row r="25" spans="1:67" ht="15" x14ac:dyDescent="0.2">
      <c r="A25" s="45" t="s">
        <v>139</v>
      </c>
      <c r="B25" s="46" t="s">
        <v>132</v>
      </c>
      <c r="C25" s="47"/>
      <c r="D25" s="43">
        <v>2.6897858877086498</v>
      </c>
      <c r="E25" s="43">
        <v>53845.5286039454</v>
      </c>
      <c r="F25" s="48">
        <v>19231.969097116798</v>
      </c>
      <c r="G25" s="48">
        <v>69884.622230652501</v>
      </c>
      <c r="H25" s="48">
        <v>771.07195447647996</v>
      </c>
      <c r="I25" s="43">
        <v>37821.378232169998</v>
      </c>
      <c r="J25" s="43">
        <v>71827.245371775396</v>
      </c>
      <c r="K25" s="48">
        <v>21005.235349013699</v>
      </c>
      <c r="L25" s="43">
        <v>134090.80758725299</v>
      </c>
      <c r="M25" s="43">
        <v>7.4716274658573596</v>
      </c>
      <c r="N25" s="48">
        <v>3384.14913353566</v>
      </c>
      <c r="O25" s="48">
        <v>98.924347647951393</v>
      </c>
      <c r="P25" s="48">
        <v>58.328505083459802</v>
      </c>
      <c r="Q25" s="48">
        <v>671.45025493171499</v>
      </c>
      <c r="R25" s="43">
        <v>62711.859863429403</v>
      </c>
      <c r="S25" s="48">
        <v>12.0542256449165</v>
      </c>
      <c r="T25" s="48">
        <v>31.131781107738998</v>
      </c>
      <c r="U25" s="48">
        <v>32.576295751138098</v>
      </c>
      <c r="V25" s="48">
        <v>312.96156911987902</v>
      </c>
      <c r="W25" s="43">
        <v>39.001895371775397</v>
      </c>
      <c r="X25" s="43">
        <v>7.9199251138087998</v>
      </c>
      <c r="Y25" s="43">
        <v>109.783112898331</v>
      </c>
      <c r="Z25" s="49">
        <v>0.79697359635811804</v>
      </c>
      <c r="AA25" s="43">
        <v>185.49560455235201</v>
      </c>
      <c r="AB25" s="48">
        <v>1802.65465326252</v>
      </c>
      <c r="AC25" s="43">
        <v>16.487391274658599</v>
      </c>
      <c r="AD25" s="48">
        <v>25.752209332321701</v>
      </c>
      <c r="AE25" s="50">
        <v>-4.9810849772382398E-2</v>
      </c>
      <c r="AF25" s="48">
        <v>8.7667095599393008</v>
      </c>
      <c r="AG25" s="49">
        <v>0</v>
      </c>
      <c r="AH25" s="49">
        <v>9.9621699544764797E-2</v>
      </c>
      <c r="AI25" s="49">
        <v>2.98865098634294</v>
      </c>
      <c r="AJ25" s="50">
        <v>-0.19924339908953001</v>
      </c>
      <c r="AK25" s="48">
        <v>-4.9810849772382398E-2</v>
      </c>
      <c r="AL25" s="48">
        <v>3.5863811836115298</v>
      </c>
      <c r="AM25" s="48">
        <v>-1.1456495447648001</v>
      </c>
      <c r="AN25" s="48">
        <v>5.8776802731411202</v>
      </c>
      <c r="AO25" s="43">
        <v>1112.2762754173</v>
      </c>
      <c r="AP25" s="43">
        <v>29.0397254172989</v>
      </c>
      <c r="AQ25" s="43">
        <v>55.489286646434003</v>
      </c>
      <c r="AR25" s="43">
        <v>6.2263562215477997</v>
      </c>
      <c r="AS25" s="43">
        <v>23.311477693474998</v>
      </c>
      <c r="AT25" s="43">
        <v>4.2339222306525004</v>
      </c>
      <c r="AU25" s="43">
        <v>0.84678444613050097</v>
      </c>
      <c r="AV25" s="43">
        <v>3.6860028831562999</v>
      </c>
      <c r="AW25" s="43">
        <v>0.49810849772382398</v>
      </c>
      <c r="AX25" s="43">
        <v>3.13808353566009</v>
      </c>
      <c r="AY25" s="43">
        <v>0.54791934749620597</v>
      </c>
      <c r="AZ25" s="43">
        <v>1.5939471927162401</v>
      </c>
      <c r="BA25" s="43">
        <v>0.19924339908953001</v>
      </c>
      <c r="BB25" s="43">
        <v>1.5441363429438499</v>
      </c>
      <c r="BC25" s="43">
        <v>0.19924339908953001</v>
      </c>
      <c r="BD25" s="48">
        <v>0.149432549317147</v>
      </c>
      <c r="BE25" s="48">
        <v>0.448297647951442</v>
      </c>
      <c r="BF25" s="50">
        <v>6.42559962063733</v>
      </c>
      <c r="BG25" s="50">
        <v>0</v>
      </c>
      <c r="BH25" s="50">
        <v>-9.9621699544764797E-2</v>
      </c>
      <c r="BI25" s="50">
        <v>-4.9810849772382398E-2</v>
      </c>
      <c r="BJ25" s="49">
        <v>0.19924339908953001</v>
      </c>
      <c r="BK25" s="49">
        <v>2.4905424886191199</v>
      </c>
      <c r="BL25" s="43">
        <v>-1.5441363429438499</v>
      </c>
      <c r="BM25" s="43">
        <v>-20.372637556904401</v>
      </c>
      <c r="BN25" s="43">
        <v>9.1651963581183598</v>
      </c>
      <c r="BO25" s="43">
        <v>3.9350571320182102</v>
      </c>
    </row>
    <row r="26" spans="1:67" ht="15" x14ac:dyDescent="0.2">
      <c r="A26" s="45" t="s">
        <v>139</v>
      </c>
      <c r="B26" s="46" t="s">
        <v>132</v>
      </c>
      <c r="C26" s="47"/>
      <c r="D26" s="43">
        <v>3.13808353566009</v>
      </c>
      <c r="E26" s="43">
        <v>55987.395144157803</v>
      </c>
      <c r="F26" s="48">
        <v>19112.423057663102</v>
      </c>
      <c r="G26" s="48">
        <v>69884.622230652501</v>
      </c>
      <c r="H26" s="48">
        <v>787.01142640364196</v>
      </c>
      <c r="I26" s="43">
        <v>39340.609150227603</v>
      </c>
      <c r="J26" s="43">
        <v>92349.315477997006</v>
      </c>
      <c r="K26" s="48">
        <v>20995.273179059201</v>
      </c>
      <c r="L26" s="43">
        <v>185649.80766961601</v>
      </c>
      <c r="M26" s="43">
        <v>7.7704925644916596</v>
      </c>
      <c r="N26" s="48">
        <v>3400.0886054628199</v>
      </c>
      <c r="O26" s="48">
        <v>99.223212746585702</v>
      </c>
      <c r="P26" s="48">
        <v>58.776802731411202</v>
      </c>
      <c r="Q26" s="48">
        <v>668.95971244309601</v>
      </c>
      <c r="R26" s="43">
        <v>65052.969802731401</v>
      </c>
      <c r="S26" s="48">
        <v>12.1040364946889</v>
      </c>
      <c r="T26" s="48">
        <v>30.583861760242801</v>
      </c>
      <c r="U26" s="48">
        <v>32.675917450682903</v>
      </c>
      <c r="V26" s="48">
        <v>309.126133687405</v>
      </c>
      <c r="W26" s="43">
        <v>42.189789757207897</v>
      </c>
      <c r="X26" s="43">
        <v>8.7168987101669195</v>
      </c>
      <c r="Y26" s="43">
        <v>118.699255007587</v>
      </c>
      <c r="Z26" s="49">
        <v>2.4407316388467399</v>
      </c>
      <c r="AA26" s="43">
        <v>188.43444468892301</v>
      </c>
      <c r="AB26" s="48">
        <v>1802.1565447647999</v>
      </c>
      <c r="AC26" s="43">
        <v>16.487391274658599</v>
      </c>
      <c r="AD26" s="48">
        <v>26.947669726858901</v>
      </c>
      <c r="AE26" s="50">
        <v>-4.9810849772382398E-2</v>
      </c>
      <c r="AF26" s="48">
        <v>8.9659529590288294</v>
      </c>
      <c r="AG26" s="49">
        <v>0</v>
      </c>
      <c r="AH26" s="49">
        <v>4.9810849772382398E-2</v>
      </c>
      <c r="AI26" s="49">
        <v>2.9388401365705601</v>
      </c>
      <c r="AJ26" s="50">
        <v>-0.24905424886191199</v>
      </c>
      <c r="AK26" s="48">
        <v>-4.9810849772382398E-2</v>
      </c>
      <c r="AL26" s="48">
        <v>3.3871377845219999</v>
      </c>
      <c r="AM26" s="48">
        <v>-0.94640614567526604</v>
      </c>
      <c r="AN26" s="48">
        <v>6.0769236722306497</v>
      </c>
      <c r="AO26" s="43">
        <v>1133.69494081942</v>
      </c>
      <c r="AP26" s="43">
        <v>28.6412386191199</v>
      </c>
      <c r="AQ26" s="43">
        <v>55.2402323975721</v>
      </c>
      <c r="AR26" s="43">
        <v>6.1267345220030398</v>
      </c>
      <c r="AS26" s="43">
        <v>23.759775341426401</v>
      </c>
      <c r="AT26" s="43">
        <v>4.1343005311077397</v>
      </c>
      <c r="AU26" s="43">
        <v>0.94640614567526604</v>
      </c>
      <c r="AV26" s="43">
        <v>3.8354354324734401</v>
      </c>
      <c r="AW26" s="43">
        <v>0.448297647951442</v>
      </c>
      <c r="AX26" s="43">
        <v>2.9388401365705601</v>
      </c>
      <c r="AY26" s="43">
        <v>0.54791934749620597</v>
      </c>
      <c r="AZ26" s="43">
        <v>1.64375804248862</v>
      </c>
      <c r="BA26" s="43">
        <v>0.19924339908953001</v>
      </c>
      <c r="BB26" s="43">
        <v>1.4445146433990901</v>
      </c>
      <c r="BC26" s="43">
        <v>0.24905424886191199</v>
      </c>
      <c r="BD26" s="48">
        <v>0.149432549317147</v>
      </c>
      <c r="BE26" s="48">
        <v>0.448297647951442</v>
      </c>
      <c r="BF26" s="50">
        <v>6.5252213201820997</v>
      </c>
      <c r="BG26" s="50">
        <v>0</v>
      </c>
      <c r="BH26" s="50">
        <v>-4.9810849772382398E-2</v>
      </c>
      <c r="BI26" s="50">
        <v>-4.9810849772382398E-2</v>
      </c>
      <c r="BJ26" s="49">
        <v>9.9621699544764797E-2</v>
      </c>
      <c r="BK26" s="49">
        <v>2.5901641881638802</v>
      </c>
      <c r="BL26" s="43">
        <v>-1.5441363429438499</v>
      </c>
      <c r="BM26" s="43">
        <v>-20.4224484066768</v>
      </c>
      <c r="BN26" s="43">
        <v>7.4716274658573596</v>
      </c>
      <c r="BO26" s="43">
        <v>3.9848679817905901</v>
      </c>
    </row>
    <row r="27" spans="1:67" ht="15" x14ac:dyDescent="0.2">
      <c r="A27" s="45" t="s">
        <v>140</v>
      </c>
      <c r="B27" s="46" t="s">
        <v>132</v>
      </c>
      <c r="C27" s="47"/>
      <c r="D27" s="43">
        <v>0.775695575221238</v>
      </c>
      <c r="E27" s="43">
        <v>2551.0688230088499</v>
      </c>
      <c r="F27" s="48">
        <v>17621.2178171091</v>
      </c>
      <c r="G27" s="48">
        <v>8070.4660471976404</v>
      </c>
      <c r="H27" s="48">
        <v>13968.984483775799</v>
      </c>
      <c r="I27" s="43">
        <v>5213.3206784660697</v>
      </c>
      <c r="J27" s="43">
        <v>8309.6388495575193</v>
      </c>
      <c r="K27" s="48">
        <v>1134.45477876106</v>
      </c>
      <c r="L27" s="43">
        <v>185876.05221238901</v>
      </c>
      <c r="M27" s="43">
        <v>12.798976991150401</v>
      </c>
      <c r="N27" s="48">
        <v>12223.669439527999</v>
      </c>
      <c r="O27" s="48">
        <v>279.99378200590002</v>
      </c>
      <c r="P27" s="48">
        <v>70.943824483775799</v>
      </c>
      <c r="Q27" s="48">
        <v>1267.9390589970501</v>
      </c>
      <c r="R27" s="43">
        <v>130963.269616519</v>
      </c>
      <c r="S27" s="48">
        <v>24.757617109144501</v>
      </c>
      <c r="T27" s="48">
        <v>19.457030678466101</v>
      </c>
      <c r="U27" s="48">
        <v>23.012302064896701</v>
      </c>
      <c r="V27" s="48">
        <v>84.162969911504405</v>
      </c>
      <c r="W27" s="43">
        <v>153.65236519173999</v>
      </c>
      <c r="X27" s="43">
        <v>80.704660471976297</v>
      </c>
      <c r="Y27" s="43">
        <v>50.7757395280236</v>
      </c>
      <c r="Z27" s="49">
        <v>25.791877876106199</v>
      </c>
      <c r="AA27" s="43">
        <v>12.2818466076696</v>
      </c>
      <c r="AB27" s="48">
        <v>552.03668436578096</v>
      </c>
      <c r="AC27" s="43">
        <v>72.1396884955752</v>
      </c>
      <c r="AD27" s="48">
        <v>16.839058112094399</v>
      </c>
      <c r="AE27" s="50">
        <v>0</v>
      </c>
      <c r="AF27" s="48">
        <v>1.5190705014749299</v>
      </c>
      <c r="AG27" s="49">
        <v>0</v>
      </c>
      <c r="AH27" s="49">
        <v>3.2320648967551602E-2</v>
      </c>
      <c r="AI27" s="49">
        <v>1.26050530973451</v>
      </c>
      <c r="AJ27" s="50">
        <v>-0.29088584070796403</v>
      </c>
      <c r="AK27" s="48">
        <v>0</v>
      </c>
      <c r="AL27" s="48">
        <v>0.22624454277286099</v>
      </c>
      <c r="AM27" s="48">
        <v>-0.74337492625368695</v>
      </c>
      <c r="AN27" s="48">
        <v>0.45248908554572298</v>
      </c>
      <c r="AO27" s="43">
        <v>473.49750737463103</v>
      </c>
      <c r="AP27" s="43">
        <v>685.52096460176995</v>
      </c>
      <c r="AQ27" s="43">
        <v>1629.6071209439499</v>
      </c>
      <c r="AR27" s="43">
        <v>196.444904424779</v>
      </c>
      <c r="AS27" s="43">
        <v>774.07954277286103</v>
      </c>
      <c r="AT27" s="43">
        <v>112.02336932153401</v>
      </c>
      <c r="AU27" s="43">
        <v>27.375589675516199</v>
      </c>
      <c r="AV27" s="43">
        <v>70.652938643067799</v>
      </c>
      <c r="AW27" s="43">
        <v>6.7226949852507296</v>
      </c>
      <c r="AX27" s="43">
        <v>27.9573613569321</v>
      </c>
      <c r="AY27" s="43">
        <v>3.5552713864306802</v>
      </c>
      <c r="AZ27" s="43">
        <v>7.1105427728613497</v>
      </c>
      <c r="BA27" s="43">
        <v>0.58177168141592905</v>
      </c>
      <c r="BB27" s="43">
        <v>2.6826138643067798</v>
      </c>
      <c r="BC27" s="43">
        <v>0.22624454277286099</v>
      </c>
      <c r="BD27" s="48">
        <v>0</v>
      </c>
      <c r="BE27" s="48">
        <v>5.7207548672566304</v>
      </c>
      <c r="BF27" s="50">
        <v>0.87265752212389303</v>
      </c>
      <c r="BG27" s="50">
        <v>0</v>
      </c>
      <c r="BH27" s="50">
        <v>-6.4641297935103204E-2</v>
      </c>
      <c r="BI27" s="50">
        <v>-3.2320648967551602E-2</v>
      </c>
      <c r="BJ27" s="49">
        <v>3.2320648967551602E-2</v>
      </c>
      <c r="BK27" s="49">
        <v>1.09890206489675</v>
      </c>
      <c r="BL27" s="43">
        <v>-1.0019401179941001</v>
      </c>
      <c r="BM27" s="43">
        <v>-13.4453899705015</v>
      </c>
      <c r="BN27" s="43">
        <v>97.317474041297899</v>
      </c>
      <c r="BO27" s="43">
        <v>10.245645722713901</v>
      </c>
    </row>
    <row r="28" spans="1:67" ht="15" x14ac:dyDescent="0.2">
      <c r="A28" s="45" t="s">
        <v>140</v>
      </c>
      <c r="B28" s="46" t="s">
        <v>132</v>
      </c>
      <c r="C28" s="47"/>
      <c r="D28" s="43">
        <v>1.0019401179941001</v>
      </c>
      <c r="E28" s="43">
        <v>2491.92203539823</v>
      </c>
      <c r="F28" s="48">
        <v>18038.1541887905</v>
      </c>
      <c r="G28" s="48">
        <v>8322.5671091445402</v>
      </c>
      <c r="H28" s="48">
        <v>14343.904011799401</v>
      </c>
      <c r="I28" s="43">
        <v>4398.84032448377</v>
      </c>
      <c r="J28" s="43">
        <v>9253.4017994100304</v>
      </c>
      <c r="K28" s="48">
        <v>1155.78640707965</v>
      </c>
      <c r="L28" s="43">
        <v>182611.66666666701</v>
      </c>
      <c r="M28" s="43">
        <v>15.1583843657817</v>
      </c>
      <c r="N28" s="48">
        <v>12650.302005899701</v>
      </c>
      <c r="O28" s="48">
        <v>288.49411268436597</v>
      </c>
      <c r="P28" s="48">
        <v>72.495215634218198</v>
      </c>
      <c r="Q28" s="48">
        <v>1305.1078053097301</v>
      </c>
      <c r="R28" s="43">
        <v>130801.666371681</v>
      </c>
      <c r="S28" s="48">
        <v>24.919220353982301</v>
      </c>
      <c r="T28" s="48">
        <v>19.457030678466101</v>
      </c>
      <c r="U28" s="48">
        <v>23.626394395280201</v>
      </c>
      <c r="V28" s="48">
        <v>86.780942477876096</v>
      </c>
      <c r="W28" s="43">
        <v>157.013712684366</v>
      </c>
      <c r="X28" s="43">
        <v>85.455795870206401</v>
      </c>
      <c r="Y28" s="43">
        <v>54.234048967551601</v>
      </c>
      <c r="Z28" s="49">
        <v>26.8261386430678</v>
      </c>
      <c r="AA28" s="43">
        <v>11.764716224188801</v>
      </c>
      <c r="AB28" s="48">
        <v>558.50081415929196</v>
      </c>
      <c r="AC28" s="43">
        <v>75.565677286135596</v>
      </c>
      <c r="AD28" s="48">
        <v>15.2230256637168</v>
      </c>
      <c r="AE28" s="50">
        <v>0</v>
      </c>
      <c r="AF28" s="48">
        <v>1.6483530973451299</v>
      </c>
      <c r="AG28" s="49">
        <v>0</v>
      </c>
      <c r="AH28" s="49">
        <v>3.2320648967551602E-2</v>
      </c>
      <c r="AI28" s="49">
        <v>1.38978790560472</v>
      </c>
      <c r="AJ28" s="50">
        <v>-0.32320648967551602</v>
      </c>
      <c r="AK28" s="48">
        <v>0</v>
      </c>
      <c r="AL28" s="48">
        <v>0.19392389380531</v>
      </c>
      <c r="AM28" s="48">
        <v>-0.64641297935103204</v>
      </c>
      <c r="AN28" s="48">
        <v>0.45248908554572298</v>
      </c>
      <c r="AO28" s="43">
        <v>468.64941002949797</v>
      </c>
      <c r="AP28" s="43">
        <v>713.96313569321501</v>
      </c>
      <c r="AQ28" s="43">
        <v>1691.98597345133</v>
      </c>
      <c r="AR28" s="43">
        <v>202.71511032448399</v>
      </c>
      <c r="AS28" s="43">
        <v>795.73437758112095</v>
      </c>
      <c r="AT28" s="43">
        <v>114.964548377581</v>
      </c>
      <c r="AU28" s="43">
        <v>28.183605899705</v>
      </c>
      <c r="AV28" s="43">
        <v>73.626438348082502</v>
      </c>
      <c r="AW28" s="43">
        <v>7.0135808259586998</v>
      </c>
      <c r="AX28" s="43">
        <v>29.282507964601798</v>
      </c>
      <c r="AY28" s="43">
        <v>3.6845539823008799</v>
      </c>
      <c r="AZ28" s="43">
        <v>7.2398253687315597</v>
      </c>
      <c r="BA28" s="43">
        <v>0.61409233038347999</v>
      </c>
      <c r="BB28" s="43">
        <v>2.5856519174041299</v>
      </c>
      <c r="BC28" s="43">
        <v>0.25856519174041298</v>
      </c>
      <c r="BD28" s="48">
        <v>0</v>
      </c>
      <c r="BE28" s="48">
        <v>5.8500374631268404</v>
      </c>
      <c r="BF28" s="50">
        <v>0.96961946902654805</v>
      </c>
      <c r="BG28" s="50">
        <v>0</v>
      </c>
      <c r="BH28" s="50">
        <v>-6.4641297935103204E-2</v>
      </c>
      <c r="BI28" s="50">
        <v>-3.2320648967551602E-2</v>
      </c>
      <c r="BJ28" s="49">
        <v>3.2320648967551602E-2</v>
      </c>
      <c r="BK28" s="49">
        <v>1.22818466076696</v>
      </c>
      <c r="BL28" s="43">
        <v>-1.0019401179941001</v>
      </c>
      <c r="BM28" s="43">
        <v>-13.477710619469001</v>
      </c>
      <c r="BN28" s="43">
        <v>121.234754277286</v>
      </c>
      <c r="BO28" s="43">
        <v>10.892058702064899</v>
      </c>
    </row>
    <row r="29" spans="1:67" ht="15" x14ac:dyDescent="0.2">
      <c r="A29" s="45" t="s">
        <v>140</v>
      </c>
      <c r="B29" s="46" t="s">
        <v>132</v>
      </c>
      <c r="C29" s="47"/>
      <c r="D29" s="43">
        <v>0.67873362831858397</v>
      </c>
      <c r="E29" s="43">
        <v>2456.3693215339199</v>
      </c>
      <c r="F29" s="48">
        <v>18784.761179941001</v>
      </c>
      <c r="G29" s="48">
        <v>8642.5415339233004</v>
      </c>
      <c r="H29" s="48">
        <v>15042.030029498501</v>
      </c>
      <c r="I29" s="43">
        <v>6273.4379646017696</v>
      </c>
      <c r="J29" s="43">
        <v>7731.0992330383397</v>
      </c>
      <c r="K29" s="48">
        <v>1242.0825398230099</v>
      </c>
      <c r="L29" s="43">
        <v>189816.254453078</v>
      </c>
      <c r="M29" s="43">
        <v>15.707835398230101</v>
      </c>
      <c r="N29" s="48">
        <v>13371.052477876099</v>
      </c>
      <c r="O29" s="48">
        <v>306.56135545722702</v>
      </c>
      <c r="P29" s="48">
        <v>77.181709734513205</v>
      </c>
      <c r="Q29" s="48">
        <v>1372.0115486725699</v>
      </c>
      <c r="R29" s="43">
        <v>129702.764306785</v>
      </c>
      <c r="S29" s="48">
        <v>26.987741887905599</v>
      </c>
      <c r="T29" s="48">
        <v>20.135764306784701</v>
      </c>
      <c r="U29" s="48">
        <v>24.822258407079602</v>
      </c>
      <c r="V29" s="48">
        <v>91.693681120943907</v>
      </c>
      <c r="W29" s="43">
        <v>151.61616430678501</v>
      </c>
      <c r="X29" s="43">
        <v>79.347193215339203</v>
      </c>
      <c r="Y29" s="43">
        <v>47.188147492625298</v>
      </c>
      <c r="Z29" s="49">
        <v>23.529432448377602</v>
      </c>
      <c r="AA29" s="43">
        <v>11.7000749262537</v>
      </c>
      <c r="AB29" s="48">
        <v>604.396135693215</v>
      </c>
      <c r="AC29" s="43">
        <v>75.371753392330305</v>
      </c>
      <c r="AD29" s="48">
        <v>15.1907050147493</v>
      </c>
      <c r="AE29" s="50">
        <v>0</v>
      </c>
      <c r="AF29" s="48">
        <v>1.7776356932153401</v>
      </c>
      <c r="AG29" s="49">
        <v>0</v>
      </c>
      <c r="AH29" s="49">
        <v>3.2320648967551602E-2</v>
      </c>
      <c r="AI29" s="49">
        <v>2.0685215339232998</v>
      </c>
      <c r="AJ29" s="50">
        <v>-0.32320648967551602</v>
      </c>
      <c r="AK29" s="48">
        <v>0</v>
      </c>
      <c r="AL29" s="48">
        <v>0.16160324483775801</v>
      </c>
      <c r="AM29" s="48">
        <v>-0.74337492625368695</v>
      </c>
      <c r="AN29" s="48">
        <v>0.51713038348082596</v>
      </c>
      <c r="AO29" s="43">
        <v>466.71017109144498</v>
      </c>
      <c r="AP29" s="43">
        <v>710.40786430678395</v>
      </c>
      <c r="AQ29" s="43">
        <v>1690.3699410029501</v>
      </c>
      <c r="AR29" s="43">
        <v>202.42422448377599</v>
      </c>
      <c r="AS29" s="43">
        <v>799.93606194690199</v>
      </c>
      <c r="AT29" s="43">
        <v>116.192733038348</v>
      </c>
      <c r="AU29" s="43">
        <v>28.151285250737502</v>
      </c>
      <c r="AV29" s="43">
        <v>73.9496448377581</v>
      </c>
      <c r="AW29" s="43">
        <v>7.1105427728613497</v>
      </c>
      <c r="AX29" s="43">
        <v>29.088584070796401</v>
      </c>
      <c r="AY29" s="43">
        <v>3.6522333333333301</v>
      </c>
      <c r="AZ29" s="43">
        <v>7.17518407079646</v>
      </c>
      <c r="BA29" s="43">
        <v>0.61409233038347999</v>
      </c>
      <c r="BB29" s="43">
        <v>2.7149345132743301</v>
      </c>
      <c r="BC29" s="43">
        <v>0.25856519174041298</v>
      </c>
      <c r="BD29" s="48">
        <v>0</v>
      </c>
      <c r="BE29" s="48">
        <v>6.3348471976401104</v>
      </c>
      <c r="BF29" s="50">
        <v>1.1312227138643101</v>
      </c>
      <c r="BG29" s="50">
        <v>0</v>
      </c>
      <c r="BH29" s="50">
        <v>-6.4641297935103204E-2</v>
      </c>
      <c r="BI29" s="50">
        <v>0</v>
      </c>
      <c r="BJ29" s="49">
        <v>0.12928259587020599</v>
      </c>
      <c r="BK29" s="49">
        <v>1.42210855457227</v>
      </c>
      <c r="BL29" s="43">
        <v>-1.0019401179941001</v>
      </c>
      <c r="BM29" s="43">
        <v>-13.477710619469001</v>
      </c>
      <c r="BN29" s="43">
        <v>126.179813569321</v>
      </c>
      <c r="BO29" s="43">
        <v>10.892058702064899</v>
      </c>
    </row>
    <row r="30" spans="1:67" ht="15" x14ac:dyDescent="0.2">
      <c r="A30" s="45" t="s">
        <v>141</v>
      </c>
      <c r="B30" s="46" t="s">
        <v>132</v>
      </c>
      <c r="C30" s="47"/>
      <c r="D30" s="43">
        <v>2.3559475194261799</v>
      </c>
      <c r="E30" s="43">
        <v>43381.930185295903</v>
      </c>
      <c r="F30" s="48">
        <v>12957.711356844</v>
      </c>
      <c r="G30" s="48">
        <v>56502.120681410699</v>
      </c>
      <c r="H30" s="48">
        <v>599.14182606096904</v>
      </c>
      <c r="I30" s="43">
        <v>8054.9033293484799</v>
      </c>
      <c r="J30" s="43">
        <v>48500.023072325203</v>
      </c>
      <c r="K30" s="48">
        <v>16410.3930663479</v>
      </c>
      <c r="L30" s="43">
        <v>190953.60842797399</v>
      </c>
      <c r="M30" s="43">
        <v>5.2399522414823698</v>
      </c>
      <c r="N30" s="48">
        <v>2829.1680125522998</v>
      </c>
      <c r="O30" s="48">
        <v>70.353467304243907</v>
      </c>
      <c r="P30" s="48">
        <v>44.153706096832103</v>
      </c>
      <c r="Q30" s="48">
        <v>448.84862223550499</v>
      </c>
      <c r="R30" s="43">
        <v>43706.888463837502</v>
      </c>
      <c r="S30" s="48">
        <v>7.9208580394501</v>
      </c>
      <c r="T30" s="48">
        <v>20.431751763299498</v>
      </c>
      <c r="U30" s="48">
        <v>16.2885337118948</v>
      </c>
      <c r="V30" s="48">
        <v>625.54468619246904</v>
      </c>
      <c r="W30" s="43">
        <v>29.6524429169157</v>
      </c>
      <c r="X30" s="43">
        <v>9.9112274955170392</v>
      </c>
      <c r="Y30" s="43">
        <v>62.310749910340803</v>
      </c>
      <c r="Z30" s="49">
        <v>28.271370233114201</v>
      </c>
      <c r="AA30" s="43">
        <v>149.683907053198</v>
      </c>
      <c r="AB30" s="48">
        <v>667.38306455469296</v>
      </c>
      <c r="AC30" s="43">
        <v>13.9732059772863</v>
      </c>
      <c r="AD30" s="48">
        <v>39.360571488344299</v>
      </c>
      <c r="AE30" s="50">
        <v>0</v>
      </c>
      <c r="AF30" s="48">
        <v>2.3965673042438702</v>
      </c>
      <c r="AG30" s="49">
        <v>0</v>
      </c>
      <c r="AH30" s="49">
        <v>0.32495827854154202</v>
      </c>
      <c r="AI30" s="49">
        <v>4.2650774058577401</v>
      </c>
      <c r="AJ30" s="50">
        <v>-0.16247913927077101</v>
      </c>
      <c r="AK30" s="48">
        <v>-4.0619784817692801E-2</v>
      </c>
      <c r="AL30" s="48">
        <v>2.5184266586969501</v>
      </c>
      <c r="AM30" s="48">
        <v>-0.406197848176928</v>
      </c>
      <c r="AN30" s="48">
        <v>6.4585457860131603</v>
      </c>
      <c r="AO30" s="43">
        <v>1358.7318021518199</v>
      </c>
      <c r="AP30" s="43">
        <v>24.3718708906157</v>
      </c>
      <c r="AQ30" s="43">
        <v>48.621882426778299</v>
      </c>
      <c r="AR30" s="43">
        <v>5.4430511655708402</v>
      </c>
      <c r="AS30" s="43">
        <v>20.6754704722056</v>
      </c>
      <c r="AT30" s="43">
        <v>3.7776399880454301</v>
      </c>
      <c r="AU30" s="43">
        <v>0.85301548117154902</v>
      </c>
      <c r="AV30" s="43">
        <v>3.2902025702331201</v>
      </c>
      <c r="AW30" s="43">
        <v>0.406197848176928</v>
      </c>
      <c r="AX30" s="43">
        <v>2.2747079497908</v>
      </c>
      <c r="AY30" s="43">
        <v>0.44681763299462102</v>
      </c>
      <c r="AZ30" s="43">
        <v>1.34045289898386</v>
      </c>
      <c r="BA30" s="43">
        <v>0.16247913927077101</v>
      </c>
      <c r="BB30" s="43">
        <v>1.2998331141661701</v>
      </c>
      <c r="BC30" s="43">
        <v>0.203098924088464</v>
      </c>
      <c r="BD30" s="48">
        <v>0.528057202630006</v>
      </c>
      <c r="BE30" s="48">
        <v>0.32495827854154202</v>
      </c>
      <c r="BF30" s="50">
        <v>8.5707745965331803</v>
      </c>
      <c r="BG30" s="50">
        <v>4.0619784817692801E-2</v>
      </c>
      <c r="BH30" s="50">
        <v>8.1239569635385603E-2</v>
      </c>
      <c r="BI30" s="50">
        <v>4.0619784817692801E-2</v>
      </c>
      <c r="BJ30" s="49">
        <v>0.60929677226539203</v>
      </c>
      <c r="BK30" s="49">
        <v>3.1683432157800402</v>
      </c>
      <c r="BL30" s="43">
        <v>-1.25921332934848</v>
      </c>
      <c r="BM30" s="43">
        <v>-16.816590914524799</v>
      </c>
      <c r="BN30" s="43">
        <v>9.8299879258816603</v>
      </c>
      <c r="BO30" s="43">
        <v>4.8743741781231398</v>
      </c>
    </row>
    <row r="31" spans="1:67" ht="15" x14ac:dyDescent="0.2">
      <c r="A31" s="45" t="s">
        <v>141</v>
      </c>
      <c r="B31" s="46" t="s">
        <v>132</v>
      </c>
      <c r="C31" s="47"/>
      <c r="D31" s="43">
        <v>2.76214536760311</v>
      </c>
      <c r="E31" s="43">
        <v>42691.393843395097</v>
      </c>
      <c r="F31" s="48">
        <v>12324.042713688001</v>
      </c>
      <c r="G31" s="48">
        <v>53415.017035265999</v>
      </c>
      <c r="H31" s="48">
        <v>534.55636820083703</v>
      </c>
      <c r="I31" s="43">
        <v>9082.5838852361103</v>
      </c>
      <c r="J31" s="43">
        <v>40944.743096234299</v>
      </c>
      <c r="K31" s="48">
        <v>15573.6254991034</v>
      </c>
      <c r="L31" s="43">
        <v>192984.597668859</v>
      </c>
      <c r="M31" s="43">
        <v>5.1180928870292899</v>
      </c>
      <c r="N31" s="48">
        <v>2717.4636043036498</v>
      </c>
      <c r="O31" s="48">
        <v>67.550702151823103</v>
      </c>
      <c r="P31" s="48">
        <v>43.138211476389799</v>
      </c>
      <c r="Q31" s="48">
        <v>437.06888463837498</v>
      </c>
      <c r="R31" s="43">
        <v>43706.888463837502</v>
      </c>
      <c r="S31" s="48">
        <v>7.9208580394501</v>
      </c>
      <c r="T31" s="48">
        <v>18.766340585774099</v>
      </c>
      <c r="U31" s="48">
        <v>15.3136588762702</v>
      </c>
      <c r="V31" s="48">
        <v>604.42239808726902</v>
      </c>
      <c r="W31" s="43">
        <v>29.9367814106396</v>
      </c>
      <c r="X31" s="43">
        <v>10.9673419007771</v>
      </c>
      <c r="Y31" s="43">
        <v>62.798187328153098</v>
      </c>
      <c r="Z31" s="49">
        <v>9.4237900777047301</v>
      </c>
      <c r="AA31" s="43">
        <v>154.273942737597</v>
      </c>
      <c r="AB31" s="48">
        <v>648.69796353855395</v>
      </c>
      <c r="AC31" s="43">
        <v>13.8919664076509</v>
      </c>
      <c r="AD31" s="48">
        <v>43.503789539749</v>
      </c>
      <c r="AE31" s="50">
        <v>-4.0619784817692801E-2</v>
      </c>
      <c r="AF31" s="48">
        <v>2.2747079497908</v>
      </c>
      <c r="AG31" s="49">
        <v>4.0619784817692801E-2</v>
      </c>
      <c r="AH31" s="49">
        <v>0.24371870890615699</v>
      </c>
      <c r="AI31" s="49">
        <v>3.7370202032277402</v>
      </c>
      <c r="AJ31" s="50">
        <v>-0.203098924088464</v>
      </c>
      <c r="AK31" s="48">
        <v>-4.0619784817692801E-2</v>
      </c>
      <c r="AL31" s="48">
        <v>2.3965673042438702</v>
      </c>
      <c r="AM31" s="48">
        <v>-0.77177591153616298</v>
      </c>
      <c r="AN31" s="48">
        <v>6.4991655708308498</v>
      </c>
      <c r="AO31" s="43">
        <v>1378.6354967124901</v>
      </c>
      <c r="AP31" s="43">
        <v>24.3718708906157</v>
      </c>
      <c r="AQ31" s="43">
        <v>48.662502211595999</v>
      </c>
      <c r="AR31" s="43">
        <v>5.4430511655708402</v>
      </c>
      <c r="AS31" s="43">
        <v>21.569105738194899</v>
      </c>
      <c r="AT31" s="43">
        <v>3.81825977286312</v>
      </c>
      <c r="AU31" s="43">
        <v>0.812395696353856</v>
      </c>
      <c r="AV31" s="43">
        <v>3.33082235505081</v>
      </c>
      <c r="AW31" s="43">
        <v>0.406197848176928</v>
      </c>
      <c r="AX31" s="43">
        <v>2.5590464435146498</v>
      </c>
      <c r="AY31" s="43">
        <v>0.406197848176928</v>
      </c>
      <c r="AZ31" s="43">
        <v>1.5029320382546301</v>
      </c>
      <c r="BA31" s="43">
        <v>0.16247913927077101</v>
      </c>
      <c r="BB31" s="43">
        <v>1.34045289898386</v>
      </c>
      <c r="BC31" s="43">
        <v>0.16247913927077101</v>
      </c>
      <c r="BD31" s="48">
        <v>0.56867698744769901</v>
      </c>
      <c r="BE31" s="48">
        <v>0.32495827854154202</v>
      </c>
      <c r="BF31" s="50">
        <v>7.9208580394501</v>
      </c>
      <c r="BG31" s="50">
        <v>0</v>
      </c>
      <c r="BH31" s="50">
        <v>0</v>
      </c>
      <c r="BI31" s="50">
        <v>4.0619784817692801E-2</v>
      </c>
      <c r="BJ31" s="49">
        <v>0.406197848176928</v>
      </c>
      <c r="BK31" s="49">
        <v>2.6809057979677302</v>
      </c>
      <c r="BL31" s="43">
        <v>-1.25921332934848</v>
      </c>
      <c r="BM31" s="43">
        <v>-16.775971129707099</v>
      </c>
      <c r="BN31" s="43">
        <v>7.2303216975493196</v>
      </c>
      <c r="BO31" s="43">
        <v>4.9962335325762197</v>
      </c>
    </row>
    <row r="32" spans="1:67" ht="15" x14ac:dyDescent="0.2">
      <c r="A32" s="45" t="s">
        <v>141</v>
      </c>
      <c r="B32" s="46" t="s">
        <v>132</v>
      </c>
      <c r="C32" s="47"/>
      <c r="D32" s="43">
        <v>2.6402860131500301</v>
      </c>
      <c r="E32" s="43">
        <v>43260.0708308428</v>
      </c>
      <c r="F32" s="48">
        <v>12815.5421099821</v>
      </c>
      <c r="G32" s="48">
        <v>55852.204124327603</v>
      </c>
      <c r="H32" s="48">
        <v>575.98854871488402</v>
      </c>
      <c r="I32" s="43">
        <v>12770.860346682601</v>
      </c>
      <c r="J32" s="43">
        <v>49596.757262402898</v>
      </c>
      <c r="K32" s="48">
        <v>16430.702958756701</v>
      </c>
      <c r="L32" s="43">
        <v>173741.04811715501</v>
      </c>
      <c r="M32" s="43">
        <v>4.9149939629408301</v>
      </c>
      <c r="N32" s="48">
        <v>2813.3262964733999</v>
      </c>
      <c r="O32" s="48">
        <v>70.840904722056294</v>
      </c>
      <c r="P32" s="48">
        <v>44.519284160191297</v>
      </c>
      <c r="Q32" s="48">
        <v>452.91060071727497</v>
      </c>
      <c r="R32" s="43">
        <v>44397.424805738199</v>
      </c>
      <c r="S32" s="48">
        <v>8.2864361028093292</v>
      </c>
      <c r="T32" s="48">
        <v>20.472371548117199</v>
      </c>
      <c r="U32" s="48">
        <v>16.126054572624</v>
      </c>
      <c r="V32" s="48">
        <v>638.94921518230797</v>
      </c>
      <c r="W32" s="43">
        <v>31.5209530185296</v>
      </c>
      <c r="X32" s="43">
        <v>13.6888674835625</v>
      </c>
      <c r="Y32" s="43">
        <v>67.022644949193094</v>
      </c>
      <c r="Z32" s="49">
        <v>4.7931346084877502</v>
      </c>
      <c r="AA32" s="43">
        <v>153.86774488942001</v>
      </c>
      <c r="AB32" s="48">
        <v>673.06983442916999</v>
      </c>
      <c r="AC32" s="43">
        <v>13.5263883442917</v>
      </c>
      <c r="AD32" s="48">
        <v>48.418783502689799</v>
      </c>
      <c r="AE32" s="50">
        <v>-4.0619784817692801E-2</v>
      </c>
      <c r="AF32" s="48">
        <v>2.4778068738792598</v>
      </c>
      <c r="AG32" s="49">
        <v>0</v>
      </c>
      <c r="AH32" s="49">
        <v>0.24371870890615699</v>
      </c>
      <c r="AI32" s="49">
        <v>3.2089630005977301</v>
      </c>
      <c r="AJ32" s="50">
        <v>-0.16247913927077101</v>
      </c>
      <c r="AK32" s="48">
        <v>-4.0619784817692801E-2</v>
      </c>
      <c r="AL32" s="48">
        <v>2.3559475194261799</v>
      </c>
      <c r="AM32" s="48">
        <v>-0.48743741781231398</v>
      </c>
      <c r="AN32" s="48">
        <v>6.9053634190077799</v>
      </c>
      <c r="AO32" s="43">
        <v>1405.03835684399</v>
      </c>
      <c r="AP32" s="43">
        <v>23.681334548714901</v>
      </c>
      <c r="AQ32" s="43">
        <v>46.9564712492529</v>
      </c>
      <c r="AR32" s="43">
        <v>5.2805720263000602</v>
      </c>
      <c r="AS32" s="43">
        <v>20.391131978481798</v>
      </c>
      <c r="AT32" s="43">
        <v>3.5339212791392698</v>
      </c>
      <c r="AU32" s="43">
        <v>0.812395696353856</v>
      </c>
      <c r="AV32" s="43">
        <v>3.1683432157800402</v>
      </c>
      <c r="AW32" s="43">
        <v>0.406197848176928</v>
      </c>
      <c r="AX32" s="43">
        <v>2.5590464435146498</v>
      </c>
      <c r="AY32" s="43">
        <v>0.44681763299462102</v>
      </c>
      <c r="AZ32" s="43">
        <v>1.2998331141661701</v>
      </c>
      <c r="BA32" s="43">
        <v>0.16247913927077101</v>
      </c>
      <c r="BB32" s="43">
        <v>1.2185935445307801</v>
      </c>
      <c r="BC32" s="43">
        <v>0.203098924088464</v>
      </c>
      <c r="BD32" s="48">
        <v>0.64991655708308504</v>
      </c>
      <c r="BE32" s="48">
        <v>0.36557806335923498</v>
      </c>
      <c r="BF32" s="50">
        <v>7.5552799760908602</v>
      </c>
      <c r="BG32" s="50">
        <v>0</v>
      </c>
      <c r="BH32" s="50">
        <v>-4.0619784817692801E-2</v>
      </c>
      <c r="BI32" s="50">
        <v>-4.0619784817692801E-2</v>
      </c>
      <c r="BJ32" s="49">
        <v>0.28433849372385001</v>
      </c>
      <c r="BK32" s="49">
        <v>2.31532773460849</v>
      </c>
      <c r="BL32" s="43">
        <v>-1.25921332934848</v>
      </c>
      <c r="BM32" s="43">
        <v>-16.816590914524799</v>
      </c>
      <c r="BN32" s="43">
        <v>4.8337543933054397</v>
      </c>
      <c r="BO32" s="43">
        <v>4.7525148236700598</v>
      </c>
    </row>
    <row r="33" spans="1:67" ht="15" x14ac:dyDescent="0.2">
      <c r="A33" s="45" t="s">
        <v>142</v>
      </c>
      <c r="B33" s="46" t="s">
        <v>132</v>
      </c>
      <c r="C33" s="47"/>
      <c r="D33" s="43">
        <v>3.77578970711297</v>
      </c>
      <c r="E33" s="43">
        <v>53265.995665271999</v>
      </c>
      <c r="F33" s="48">
        <v>16651.7798242678</v>
      </c>
      <c r="G33" s="48">
        <v>61342.902343096197</v>
      </c>
      <c r="H33" s="48">
        <v>693.32254476987396</v>
      </c>
      <c r="I33" s="43">
        <v>59154.038744769903</v>
      </c>
      <c r="J33" s="43">
        <v>77157.441841004198</v>
      </c>
      <c r="K33" s="48">
        <v>18840.643422594101</v>
      </c>
      <c r="L33" s="43">
        <v>172263.56518828499</v>
      </c>
      <c r="M33" s="43">
        <v>4.2135624267782399</v>
      </c>
      <c r="N33" s="48">
        <v>2919.9440401673601</v>
      </c>
      <c r="O33" s="48">
        <v>80.823788368200795</v>
      </c>
      <c r="P33" s="48">
        <v>52.642169539748998</v>
      </c>
      <c r="Q33" s="48">
        <v>572.935046861925</v>
      </c>
      <c r="R33" s="43">
        <v>57348.226276150599</v>
      </c>
      <c r="S33" s="48">
        <v>10.5065452719665</v>
      </c>
      <c r="T33" s="48">
        <v>29.111885857740599</v>
      </c>
      <c r="U33" s="48">
        <v>25.6644256903766</v>
      </c>
      <c r="V33" s="48">
        <v>1174.3253205020901</v>
      </c>
      <c r="W33" s="43">
        <v>34.912374393305399</v>
      </c>
      <c r="X33" s="43">
        <v>7.82518736401674</v>
      </c>
      <c r="Y33" s="43">
        <v>126.62575916318001</v>
      </c>
      <c r="Z33" s="49">
        <v>11.929306610878699</v>
      </c>
      <c r="AA33" s="43">
        <v>168.159445941423</v>
      </c>
      <c r="AB33" s="48">
        <v>2170.80547364017</v>
      </c>
      <c r="AC33" s="43">
        <v>14.9937156485356</v>
      </c>
      <c r="AD33" s="48">
        <v>28.291062008368201</v>
      </c>
      <c r="AE33" s="50">
        <v>-5.4721589958158998E-2</v>
      </c>
      <c r="AF33" s="48">
        <v>28.236340418409998</v>
      </c>
      <c r="AG33" s="49">
        <v>0.49249430962343099</v>
      </c>
      <c r="AH33" s="49">
        <v>0.109443179916318</v>
      </c>
      <c r="AI33" s="49">
        <v>6.4024260251046003</v>
      </c>
      <c r="AJ33" s="50">
        <v>-0.109443179916318</v>
      </c>
      <c r="AK33" s="48">
        <v>-5.4721589958158998E-2</v>
      </c>
      <c r="AL33" s="48">
        <v>3.0644090376569002</v>
      </c>
      <c r="AM33" s="48">
        <v>-1.2585965690376599</v>
      </c>
      <c r="AN33" s="48">
        <v>5.5268805857740597</v>
      </c>
      <c r="AO33" s="43">
        <v>1109.75384435146</v>
      </c>
      <c r="AP33" s="43">
        <v>26.649414309623399</v>
      </c>
      <c r="AQ33" s="43">
        <v>51.493016150627597</v>
      </c>
      <c r="AR33" s="43">
        <v>5.6363237656903804</v>
      </c>
      <c r="AS33" s="43">
        <v>21.6150280334728</v>
      </c>
      <c r="AT33" s="43">
        <v>3.9399544769874502</v>
      </c>
      <c r="AU33" s="43">
        <v>0.82082384937238495</v>
      </c>
      <c r="AV33" s="43">
        <v>3.3380169874477001</v>
      </c>
      <c r="AW33" s="43">
        <v>0.43777271966527198</v>
      </c>
      <c r="AX33" s="43">
        <v>2.79080108786611</v>
      </c>
      <c r="AY33" s="43">
        <v>0.49249430962343099</v>
      </c>
      <c r="AZ33" s="43">
        <v>1.47748292887029</v>
      </c>
      <c r="BA33" s="43">
        <v>0.21888635983263599</v>
      </c>
      <c r="BB33" s="43">
        <v>1.36803974895397</v>
      </c>
      <c r="BC33" s="43">
        <v>0.16416476987447701</v>
      </c>
      <c r="BD33" s="48">
        <v>0.109443179916318</v>
      </c>
      <c r="BE33" s="48">
        <v>0.38305112970711303</v>
      </c>
      <c r="BF33" s="50">
        <v>9.0837839330543897</v>
      </c>
      <c r="BG33" s="50">
        <v>5.4721589958158998E-2</v>
      </c>
      <c r="BH33" s="50">
        <v>5.4721589958158998E-2</v>
      </c>
      <c r="BI33" s="50">
        <v>0.109443179916318</v>
      </c>
      <c r="BJ33" s="49">
        <v>0.38305112970711303</v>
      </c>
      <c r="BK33" s="49">
        <v>4.2682840167364002</v>
      </c>
      <c r="BL33" s="43">
        <v>-1.69636928870293</v>
      </c>
      <c r="BM33" s="43">
        <v>-22.654738242677801</v>
      </c>
      <c r="BN33" s="43">
        <v>0.43777271966527198</v>
      </c>
      <c r="BO33" s="43">
        <v>3.9946760669456101</v>
      </c>
    </row>
    <row r="34" spans="1:67" ht="15" x14ac:dyDescent="0.2">
      <c r="A34" s="45" t="s">
        <v>142</v>
      </c>
      <c r="B34" s="46" t="s">
        <v>132</v>
      </c>
      <c r="C34" s="47"/>
      <c r="D34" s="43">
        <v>2.2435851882845199</v>
      </c>
      <c r="E34" s="43">
        <v>52155.147389121303</v>
      </c>
      <c r="F34" s="48">
        <v>16274.2008535565</v>
      </c>
      <c r="G34" s="48">
        <v>59701.254644351502</v>
      </c>
      <c r="H34" s="48">
        <v>639.69538661087904</v>
      </c>
      <c r="I34" s="43">
        <v>54557.425188284498</v>
      </c>
      <c r="J34" s="43">
        <v>80987.953138075303</v>
      </c>
      <c r="K34" s="48">
        <v>18266.0667280335</v>
      </c>
      <c r="L34" s="43">
        <v>175656.30376569001</v>
      </c>
      <c r="M34" s="43">
        <v>5.6363237656903804</v>
      </c>
      <c r="N34" s="48">
        <v>2920.49125606695</v>
      </c>
      <c r="O34" s="48">
        <v>80.331294058577399</v>
      </c>
      <c r="P34" s="48">
        <v>51.274129790795001</v>
      </c>
      <c r="Q34" s="48">
        <v>560.89629707112999</v>
      </c>
      <c r="R34" s="43">
        <v>56910.453556485401</v>
      </c>
      <c r="S34" s="48">
        <v>9.9046077824267797</v>
      </c>
      <c r="T34" s="48">
        <v>26.4305279497908</v>
      </c>
      <c r="U34" s="48">
        <v>24.8983234309623</v>
      </c>
      <c r="V34" s="48">
        <v>1156.81441171548</v>
      </c>
      <c r="W34" s="43">
        <v>36.827630041840997</v>
      </c>
      <c r="X34" s="43">
        <v>8.4818464435146392</v>
      </c>
      <c r="Y34" s="43">
        <v>127.118253472803</v>
      </c>
      <c r="Z34" s="49">
        <v>8.4818464435146392</v>
      </c>
      <c r="AA34" s="43">
        <v>171.27857656903799</v>
      </c>
      <c r="AB34" s="48">
        <v>2121.0088267782398</v>
      </c>
      <c r="AC34" s="43">
        <v>14.7748292887029</v>
      </c>
      <c r="AD34" s="48">
        <v>29.7138233472803</v>
      </c>
      <c r="AE34" s="50">
        <v>0</v>
      </c>
      <c r="AF34" s="48">
        <v>28.6193915481172</v>
      </c>
      <c r="AG34" s="49">
        <v>5.4721589958158998E-2</v>
      </c>
      <c r="AH34" s="49">
        <v>5.4721589958158998E-2</v>
      </c>
      <c r="AI34" s="49">
        <v>7.9893521338912104</v>
      </c>
      <c r="AJ34" s="50">
        <v>-0.32832953974895401</v>
      </c>
      <c r="AK34" s="48">
        <v>-5.4721589958158998E-2</v>
      </c>
      <c r="AL34" s="48">
        <v>3.17385221757322</v>
      </c>
      <c r="AM34" s="48">
        <v>-1.2585965690376599</v>
      </c>
      <c r="AN34" s="48">
        <v>5.2532726359832598</v>
      </c>
      <c r="AO34" s="43">
        <v>1110.84827615063</v>
      </c>
      <c r="AP34" s="43">
        <v>25.0624882008368</v>
      </c>
      <c r="AQ34" s="43">
        <v>49.413595732217601</v>
      </c>
      <c r="AR34" s="43">
        <v>5.2532726359832598</v>
      </c>
      <c r="AS34" s="43">
        <v>20.903647364016699</v>
      </c>
      <c r="AT34" s="43">
        <v>3.4474601673640199</v>
      </c>
      <c r="AU34" s="43">
        <v>0.76610225941422605</v>
      </c>
      <c r="AV34" s="43">
        <v>2.7360794979079501</v>
      </c>
      <c r="AW34" s="43">
        <v>0.43777271966527198</v>
      </c>
      <c r="AX34" s="43">
        <v>2.5171931380753101</v>
      </c>
      <c r="AY34" s="43">
        <v>0.43777271966527198</v>
      </c>
      <c r="AZ34" s="43">
        <v>1.4227613389121301</v>
      </c>
      <c r="BA34" s="43">
        <v>0.16416476987447701</v>
      </c>
      <c r="BB34" s="43">
        <v>1.5322045188284501</v>
      </c>
      <c r="BC34" s="43">
        <v>0.16416476987447701</v>
      </c>
      <c r="BD34" s="48">
        <v>0.109443179916318</v>
      </c>
      <c r="BE34" s="48">
        <v>0.38305112970711303</v>
      </c>
      <c r="BF34" s="50">
        <v>8.4818464435146392</v>
      </c>
      <c r="BG34" s="50">
        <v>0</v>
      </c>
      <c r="BH34" s="50">
        <v>-5.4721589958158998E-2</v>
      </c>
      <c r="BI34" s="50">
        <v>-5.4721589958158998E-2</v>
      </c>
      <c r="BJ34" s="49">
        <v>0.109443179916318</v>
      </c>
      <c r="BK34" s="49">
        <v>5.3627158158995796</v>
      </c>
      <c r="BL34" s="43">
        <v>-1.69636928870293</v>
      </c>
      <c r="BM34" s="43">
        <v>-22.709459832636</v>
      </c>
      <c r="BN34" s="43">
        <v>0.49249430962343099</v>
      </c>
      <c r="BO34" s="43">
        <v>3.9399544769874502</v>
      </c>
    </row>
    <row r="35" spans="1:67" ht="15" x14ac:dyDescent="0.2">
      <c r="A35" s="45" t="s">
        <v>142</v>
      </c>
      <c r="B35" s="46" t="s">
        <v>132</v>
      </c>
      <c r="C35" s="47"/>
      <c r="D35" s="43">
        <v>4.1588408368200804</v>
      </c>
      <c r="E35" s="43">
        <v>52795.389991631797</v>
      </c>
      <c r="F35" s="48">
        <v>16011.5372217573</v>
      </c>
      <c r="G35" s="48">
        <v>59537.089874477002</v>
      </c>
      <c r="H35" s="48">
        <v>760.08288451882902</v>
      </c>
      <c r="I35" s="43">
        <v>56801.010376569</v>
      </c>
      <c r="J35" s="43">
        <v>80057.686108786598</v>
      </c>
      <c r="K35" s="48">
        <v>18342.6769539749</v>
      </c>
      <c r="L35" s="43">
        <v>28516.986351441999</v>
      </c>
      <c r="M35" s="43">
        <v>6.5118692050209201</v>
      </c>
      <c r="N35" s="48">
        <v>2952.2297782426799</v>
      </c>
      <c r="O35" s="48">
        <v>80.714345188284497</v>
      </c>
      <c r="P35" s="48">
        <v>51.0552434309623</v>
      </c>
      <c r="Q35" s="48">
        <v>560.34908117154805</v>
      </c>
      <c r="R35" s="43">
        <v>57238.7830962343</v>
      </c>
      <c r="S35" s="48">
        <v>10.451823682008399</v>
      </c>
      <c r="T35" s="48">
        <v>26.813579079497899</v>
      </c>
      <c r="U35" s="48">
        <v>25.281374560669502</v>
      </c>
      <c r="V35" s="48">
        <v>1159.00327531381</v>
      </c>
      <c r="W35" s="43">
        <v>35.076539163179902</v>
      </c>
      <c r="X35" s="43">
        <v>7.55157941422594</v>
      </c>
      <c r="Y35" s="43">
        <v>132.26208292887</v>
      </c>
      <c r="Z35" s="49">
        <v>35.240703933054398</v>
      </c>
      <c r="AA35" s="43">
        <v>175.38269581590001</v>
      </c>
      <c r="AB35" s="48">
        <v>2147.8224058577398</v>
      </c>
      <c r="AC35" s="43">
        <v>14.337056569037699</v>
      </c>
      <c r="AD35" s="48">
        <v>30.3157608368201</v>
      </c>
      <c r="AE35" s="50">
        <v>-5.4721589958158998E-2</v>
      </c>
      <c r="AF35" s="48">
        <v>29.166607447698699</v>
      </c>
      <c r="AG35" s="49">
        <v>0.109443179916318</v>
      </c>
      <c r="AH35" s="49">
        <v>0.109443179916318</v>
      </c>
      <c r="AI35" s="49">
        <v>5.3079942259414201</v>
      </c>
      <c r="AJ35" s="50">
        <v>-0.21888635983263599</v>
      </c>
      <c r="AK35" s="48">
        <v>-5.4721589958158998E-2</v>
      </c>
      <c r="AL35" s="48">
        <v>3.1191306276150601</v>
      </c>
      <c r="AM35" s="48">
        <v>-1.0397102092050201</v>
      </c>
      <c r="AN35" s="48">
        <v>5.6363237656903804</v>
      </c>
      <c r="AO35" s="43">
        <v>1113.5843556485399</v>
      </c>
      <c r="AP35" s="43">
        <v>25.719147280334699</v>
      </c>
      <c r="AQ35" s="43">
        <v>49.632482092050203</v>
      </c>
      <c r="AR35" s="43">
        <v>5.2532726359832598</v>
      </c>
      <c r="AS35" s="43">
        <v>20.5205962343096</v>
      </c>
      <c r="AT35" s="43">
        <v>3.7210681171548101</v>
      </c>
      <c r="AU35" s="43">
        <v>0.82082384937238495</v>
      </c>
      <c r="AV35" s="43">
        <v>3.2285738075313799</v>
      </c>
      <c r="AW35" s="43">
        <v>0.43777271966527198</v>
      </c>
      <c r="AX35" s="43">
        <v>2.7360794979079501</v>
      </c>
      <c r="AY35" s="43">
        <v>0.49249430962343099</v>
      </c>
      <c r="AZ35" s="43">
        <v>1.4227613389121301</v>
      </c>
      <c r="BA35" s="43">
        <v>0.16416476987447701</v>
      </c>
      <c r="BB35" s="43">
        <v>1.3133181589958201</v>
      </c>
      <c r="BC35" s="43">
        <v>0.16416476987447701</v>
      </c>
      <c r="BD35" s="48">
        <v>0.109443179916318</v>
      </c>
      <c r="BE35" s="48">
        <v>0.38305112970711303</v>
      </c>
      <c r="BF35" s="50">
        <v>7.7157441841004202</v>
      </c>
      <c r="BG35" s="50">
        <v>5.4721589958158998E-2</v>
      </c>
      <c r="BH35" s="50">
        <v>0.21888635983263599</v>
      </c>
      <c r="BI35" s="50">
        <v>0</v>
      </c>
      <c r="BJ35" s="49">
        <v>0.43777271966527198</v>
      </c>
      <c r="BK35" s="49">
        <v>4.2682840167364002</v>
      </c>
      <c r="BL35" s="43">
        <v>-1.69636928870293</v>
      </c>
      <c r="BM35" s="43">
        <v>-22.709459832636</v>
      </c>
      <c r="BN35" s="43">
        <v>0.82082384937238495</v>
      </c>
      <c r="BO35" s="43">
        <v>4.0493976569037704</v>
      </c>
    </row>
    <row r="36" spans="1:67" ht="15" x14ac:dyDescent="0.2">
      <c r="A36" s="54" t="s">
        <v>135</v>
      </c>
      <c r="B36" s="46" t="s">
        <v>132</v>
      </c>
      <c r="C36" s="47"/>
      <c r="D36" s="43">
        <v>1.44667263581489</v>
      </c>
      <c r="E36" s="43">
        <v>3217.7506505700899</v>
      </c>
      <c r="F36" s="48">
        <v>43926.241851106599</v>
      </c>
      <c r="G36" s="48">
        <v>1121.82887122736</v>
      </c>
      <c r="H36" s="48">
        <v>72.026761837692803</v>
      </c>
      <c r="I36" s="43">
        <v>22243.687739772002</v>
      </c>
      <c r="J36" s="43">
        <v>705800.89201877895</v>
      </c>
      <c r="K36" s="48">
        <v>10117.9407377599</v>
      </c>
      <c r="L36" s="43">
        <v>27951.468866532501</v>
      </c>
      <c r="M36" s="43">
        <v>-2.6741524480214598</v>
      </c>
      <c r="N36" s="48">
        <v>40.726026626425202</v>
      </c>
      <c r="O36" s="48">
        <v>13.8968250167673</v>
      </c>
      <c r="P36" s="48">
        <v>10.959641180415799</v>
      </c>
      <c r="Q36" s="48">
        <v>231.73065311871201</v>
      </c>
      <c r="R36" s="43">
        <v>133400.752448021</v>
      </c>
      <c r="S36" s="48">
        <v>4.16466364855801</v>
      </c>
      <c r="T36" s="48">
        <v>16.439461770623701</v>
      </c>
      <c r="U36" s="48">
        <v>8.2416501676727005</v>
      </c>
      <c r="V36" s="48">
        <v>19.858869818913501</v>
      </c>
      <c r="W36" s="43">
        <v>0.48222421193829601</v>
      </c>
      <c r="X36" s="43">
        <v>7.0141703554661303</v>
      </c>
      <c r="Y36" s="43">
        <v>11.529542521797399</v>
      </c>
      <c r="Z36" s="49">
        <v>2.0165739771965101</v>
      </c>
      <c r="AA36" s="43">
        <v>342.81757612340698</v>
      </c>
      <c r="AB36" s="48">
        <v>32.528215023474203</v>
      </c>
      <c r="AC36" s="43">
        <v>0.65757847082495002</v>
      </c>
      <c r="AD36" s="48">
        <v>3.5947623071763899</v>
      </c>
      <c r="AE36" s="50">
        <v>-4.3838564721663302E-2</v>
      </c>
      <c r="AF36" s="48">
        <v>1.0082869885982599</v>
      </c>
      <c r="AG36" s="49">
        <v>0</v>
      </c>
      <c r="AH36" s="49">
        <v>0.17535425888665301</v>
      </c>
      <c r="AI36" s="49">
        <v>2.8933452716297801</v>
      </c>
      <c r="AJ36" s="50">
        <v>-4.3838564721663302E-2</v>
      </c>
      <c r="AK36" s="48">
        <v>4.16466364855801</v>
      </c>
      <c r="AL36" s="48">
        <v>0.92060985915492899</v>
      </c>
      <c r="AM36" s="48">
        <v>-1.0082869885982599</v>
      </c>
      <c r="AN36" s="48">
        <v>4.5592107310529801</v>
      </c>
      <c r="AO36" s="43">
        <v>41.076735144198501</v>
      </c>
      <c r="AP36" s="43">
        <v>1.84121971830986</v>
      </c>
      <c r="AQ36" s="43">
        <v>3.2002152246814202</v>
      </c>
      <c r="AR36" s="43">
        <v>0.35070851777330603</v>
      </c>
      <c r="AS36" s="43">
        <v>1.6220268947015399</v>
      </c>
      <c r="AT36" s="43">
        <v>0.17535425888665301</v>
      </c>
      <c r="AU36" s="43">
        <v>4.3838564721663302E-2</v>
      </c>
      <c r="AV36" s="43">
        <v>0.17535425888665301</v>
      </c>
      <c r="AW36" s="43">
        <v>0</v>
      </c>
      <c r="AX36" s="43">
        <v>0.13151569416499001</v>
      </c>
      <c r="AY36" s="43">
        <v>0</v>
      </c>
      <c r="AZ36" s="43">
        <v>4.3838564721663302E-2</v>
      </c>
      <c r="BA36" s="43">
        <v>0</v>
      </c>
      <c r="BB36" s="43">
        <v>0</v>
      </c>
      <c r="BC36" s="43">
        <v>0</v>
      </c>
      <c r="BD36" s="48">
        <v>-0.39454708249497</v>
      </c>
      <c r="BE36" s="48">
        <v>0</v>
      </c>
      <c r="BF36" s="50">
        <v>0.70141703554661305</v>
      </c>
      <c r="BG36" s="50">
        <v>0</v>
      </c>
      <c r="BH36" s="50">
        <v>-8.7677129443326604E-2</v>
      </c>
      <c r="BI36" s="50">
        <v>-4.3838564721663302E-2</v>
      </c>
      <c r="BJ36" s="49">
        <v>4.3838564721663302E-2</v>
      </c>
      <c r="BK36" s="49">
        <v>2.4549596244131502</v>
      </c>
      <c r="BL36" s="43">
        <v>-1.35899550637156</v>
      </c>
      <c r="BM36" s="43">
        <v>-18.324520053655299</v>
      </c>
      <c r="BN36" s="43">
        <v>-6.7073004024144902</v>
      </c>
      <c r="BO36" s="43">
        <v>-0.83293272971160304</v>
      </c>
    </row>
    <row r="37" spans="1:67" ht="15" x14ac:dyDescent="0.2">
      <c r="A37" s="54" t="s">
        <v>135</v>
      </c>
      <c r="B37" s="46" t="s">
        <v>132</v>
      </c>
      <c r="C37" s="47"/>
      <c r="D37" s="43">
        <v>0.306869953051643</v>
      </c>
      <c r="E37" s="43">
        <v>3221.2577357478199</v>
      </c>
      <c r="F37" s="48">
        <v>43838.564721663301</v>
      </c>
      <c r="G37" s="48">
        <v>1067.0306653252801</v>
      </c>
      <c r="H37" s="48">
        <v>39.279353990610304</v>
      </c>
      <c r="I37" s="43">
        <v>17925.5891146881</v>
      </c>
      <c r="J37" s="43">
        <v>693087.70824949699</v>
      </c>
      <c r="K37" s="48">
        <v>10052.182890677401</v>
      </c>
      <c r="L37" s="43">
        <v>29003.594419852401</v>
      </c>
      <c r="M37" s="43">
        <v>-2.54263675385647</v>
      </c>
      <c r="N37" s="48">
        <v>31.081542387659301</v>
      </c>
      <c r="O37" s="48">
        <v>13.9406635814889</v>
      </c>
      <c r="P37" s="48">
        <v>12.055605298457399</v>
      </c>
      <c r="Q37" s="48">
        <v>230.89772038900099</v>
      </c>
      <c r="R37" s="43">
        <v>132787.012541918</v>
      </c>
      <c r="S37" s="48">
        <v>3.9454708249496999</v>
      </c>
      <c r="T37" s="48">
        <v>17.053201676726999</v>
      </c>
      <c r="U37" s="48">
        <v>7.7155873910127397</v>
      </c>
      <c r="V37" s="48">
        <v>20.910995372233401</v>
      </c>
      <c r="W37" s="43">
        <v>0.43838564721663298</v>
      </c>
      <c r="X37" s="43">
        <v>5.9620448021462096</v>
      </c>
      <c r="Y37" s="43">
        <v>8.0224573440643905</v>
      </c>
      <c r="Z37" s="49">
        <v>1.4028340710932301</v>
      </c>
      <c r="AA37" s="43">
        <v>340.888679275654</v>
      </c>
      <c r="AB37" s="48">
        <v>32.4843764587525</v>
      </c>
      <c r="AC37" s="43">
        <v>0.56990134138162296</v>
      </c>
      <c r="AD37" s="48">
        <v>3.3317309188464099</v>
      </c>
      <c r="AE37" s="50">
        <v>-4.3838564721663302E-2</v>
      </c>
      <c r="AF37" s="48">
        <v>0.78909416498993901</v>
      </c>
      <c r="AG37" s="49">
        <v>0</v>
      </c>
      <c r="AH37" s="49">
        <v>0.21919282360831699</v>
      </c>
      <c r="AI37" s="49">
        <v>2.4987981891348099</v>
      </c>
      <c r="AJ37" s="50">
        <v>8.7677129443326604E-2</v>
      </c>
      <c r="AK37" s="48">
        <v>3.90163226022803</v>
      </c>
      <c r="AL37" s="48">
        <v>0.87677129443326596</v>
      </c>
      <c r="AM37" s="48">
        <v>-0.78909416498993901</v>
      </c>
      <c r="AN37" s="48">
        <v>4.25234077800134</v>
      </c>
      <c r="AO37" s="43">
        <v>40.2438024144869</v>
      </c>
      <c r="AP37" s="43">
        <v>1.84121971830986</v>
      </c>
      <c r="AQ37" s="43">
        <v>3.3317309188464099</v>
      </c>
      <c r="AR37" s="43">
        <v>0.35070851777330603</v>
      </c>
      <c r="AS37" s="43">
        <v>1.35899550637156</v>
      </c>
      <c r="AT37" s="43">
        <v>0.26303138832998002</v>
      </c>
      <c r="AU37" s="43">
        <v>4.3838564721663302E-2</v>
      </c>
      <c r="AV37" s="43">
        <v>0.21919282360831699</v>
      </c>
      <c r="AW37" s="43">
        <v>0</v>
      </c>
      <c r="AX37" s="43">
        <v>0.13151569416499001</v>
      </c>
      <c r="AY37" s="43">
        <v>0</v>
      </c>
      <c r="AZ37" s="43">
        <v>8.7677129443326604E-2</v>
      </c>
      <c r="BA37" s="43">
        <v>0</v>
      </c>
      <c r="BB37" s="43">
        <v>4.3838564721663302E-2</v>
      </c>
      <c r="BC37" s="43">
        <v>0</v>
      </c>
      <c r="BD37" s="48">
        <v>-0.35070851777330603</v>
      </c>
      <c r="BE37" s="48">
        <v>0</v>
      </c>
      <c r="BF37" s="50">
        <v>0.43838564721663298</v>
      </c>
      <c r="BG37" s="50">
        <v>0</v>
      </c>
      <c r="BH37" s="50">
        <v>-8.7677129443326604E-2</v>
      </c>
      <c r="BI37" s="50">
        <v>-4.3838564721663302E-2</v>
      </c>
      <c r="BJ37" s="49">
        <v>0.17535425888665301</v>
      </c>
      <c r="BK37" s="49">
        <v>2.2357668008048299</v>
      </c>
      <c r="BL37" s="43">
        <v>-1.35899550637156</v>
      </c>
      <c r="BM37" s="43">
        <v>-18.324520053655299</v>
      </c>
      <c r="BN37" s="43">
        <v>-6.5319461435278301</v>
      </c>
      <c r="BO37" s="43">
        <v>-0.83293272971160304</v>
      </c>
    </row>
    <row r="38" spans="1:67" ht="15" x14ac:dyDescent="0.2">
      <c r="A38" s="54" t="s">
        <v>135</v>
      </c>
      <c r="B38" s="46" t="s">
        <v>132</v>
      </c>
      <c r="C38" s="47"/>
      <c r="D38" s="43">
        <v>0.70141703554661305</v>
      </c>
      <c r="E38" s="43">
        <v>3188.8171978537898</v>
      </c>
      <c r="F38" s="48">
        <v>43242.360241448703</v>
      </c>
      <c r="G38" s="48">
        <v>1003.46474647887</v>
      </c>
      <c r="H38" s="48">
        <v>16.527138900067101</v>
      </c>
      <c r="I38" s="43">
        <v>18973.3308115359</v>
      </c>
      <c r="J38" s="43">
        <v>625137.93293091899</v>
      </c>
      <c r="K38" s="48">
        <v>10104.789168343401</v>
      </c>
      <c r="L38" s="43" t="e">
        <f>#REF!*#REF!/1000</f>
        <v>#REF!</v>
      </c>
      <c r="M38" s="43">
        <v>-2.7618295774647899</v>
      </c>
      <c r="N38" s="48">
        <v>37.569649966465498</v>
      </c>
      <c r="O38" s="48">
        <v>13.677632193159001</v>
      </c>
      <c r="P38" s="48">
        <v>11.8364124748491</v>
      </c>
      <c r="Q38" s="48">
        <v>232.169038765929</v>
      </c>
      <c r="R38" s="43">
        <v>133488.42957746499</v>
      </c>
      <c r="S38" s="48">
        <v>3.90163226022803</v>
      </c>
      <c r="T38" s="48">
        <v>16.7024931589537</v>
      </c>
      <c r="U38" s="48">
        <v>8.5485201207243406</v>
      </c>
      <c r="V38" s="48">
        <v>21.656250972501699</v>
      </c>
      <c r="W38" s="43">
        <v>0.43838564721663298</v>
      </c>
      <c r="X38" s="43">
        <v>7.8032645204560698</v>
      </c>
      <c r="Y38" s="43">
        <v>6.4881075788061704</v>
      </c>
      <c r="Z38" s="49">
        <v>0.65757847082495002</v>
      </c>
      <c r="AA38" s="43">
        <v>335.27734299128099</v>
      </c>
      <c r="AB38" s="48">
        <v>31.782959423205899</v>
      </c>
      <c r="AC38" s="43">
        <v>0.65757847082495002</v>
      </c>
      <c r="AD38" s="48">
        <v>3.2002152246814202</v>
      </c>
      <c r="AE38" s="50">
        <v>-4.3838564721663302E-2</v>
      </c>
      <c r="AF38" s="48">
        <v>0.65757847082495002</v>
      </c>
      <c r="AG38" s="49">
        <v>0</v>
      </c>
      <c r="AH38" s="49">
        <v>0.17535425888665301</v>
      </c>
      <c r="AI38" s="49">
        <v>2.4549596244131502</v>
      </c>
      <c r="AJ38" s="50">
        <v>0.17535425888665301</v>
      </c>
      <c r="AK38" s="48">
        <v>4.1208250838363503</v>
      </c>
      <c r="AL38" s="48">
        <v>1.0521255533199201</v>
      </c>
      <c r="AM38" s="48">
        <v>-1.0082869885982599</v>
      </c>
      <c r="AN38" s="48">
        <v>4.4715336016096598</v>
      </c>
      <c r="AO38" s="43">
        <v>38.008035613682097</v>
      </c>
      <c r="AP38" s="43">
        <v>1.84121971830986</v>
      </c>
      <c r="AQ38" s="43">
        <v>3.2878923541247498</v>
      </c>
      <c r="AR38" s="43">
        <v>0.35070851777330603</v>
      </c>
      <c r="AS38" s="43">
        <v>1.35899550637156</v>
      </c>
      <c r="AT38" s="43">
        <v>0.26303138832998002</v>
      </c>
      <c r="AU38" s="43">
        <v>0</v>
      </c>
      <c r="AV38" s="43">
        <v>0.17535425888665301</v>
      </c>
      <c r="AW38" s="43">
        <v>0</v>
      </c>
      <c r="AX38" s="43">
        <v>0.17535425888665301</v>
      </c>
      <c r="AY38" s="43">
        <v>0</v>
      </c>
      <c r="AZ38" s="43">
        <v>4.3838564721663302E-2</v>
      </c>
      <c r="BA38" s="43">
        <v>0</v>
      </c>
      <c r="BB38" s="43">
        <v>4.3838564721663302E-2</v>
      </c>
      <c r="BC38" s="43">
        <v>0</v>
      </c>
      <c r="BD38" s="48">
        <v>-0.39454708249497</v>
      </c>
      <c r="BE38" s="48">
        <v>0</v>
      </c>
      <c r="BF38" s="50">
        <v>0.39454708249497</v>
      </c>
      <c r="BG38" s="50">
        <v>0</v>
      </c>
      <c r="BH38" s="50">
        <v>-8.7677129443326604E-2</v>
      </c>
      <c r="BI38" s="50">
        <v>-4.3838564721663302E-2</v>
      </c>
      <c r="BJ38" s="49">
        <v>4.3838564721663302E-2</v>
      </c>
      <c r="BK38" s="49">
        <v>2.1042511066398402</v>
      </c>
      <c r="BL38" s="43">
        <v>-1.35899550637156</v>
      </c>
      <c r="BM38" s="43">
        <v>-18.324520053655299</v>
      </c>
      <c r="BN38" s="43">
        <v>-7.7155873910127397</v>
      </c>
      <c r="BO38" s="43">
        <v>-0.78909416498993901</v>
      </c>
    </row>
    <row r="39" spans="1:67" ht="15" x14ac:dyDescent="0.2">
      <c r="A39" s="55"/>
      <c r="B39" s="56"/>
      <c r="C39" s="47"/>
      <c r="D39" s="43"/>
      <c r="E39" s="43"/>
      <c r="F39" s="48"/>
      <c r="G39" s="48"/>
      <c r="H39" s="48"/>
      <c r="I39" s="43"/>
      <c r="J39" s="43"/>
      <c r="K39" s="48"/>
      <c r="L39" s="43"/>
      <c r="M39" s="43"/>
      <c r="N39" s="48"/>
      <c r="O39" s="48"/>
      <c r="P39" s="48"/>
      <c r="Q39" s="48"/>
      <c r="R39" s="43"/>
      <c r="S39" s="48"/>
      <c r="T39" s="48"/>
      <c r="U39" s="48"/>
      <c r="V39" s="48"/>
      <c r="W39" s="43"/>
      <c r="X39" s="43"/>
      <c r="Y39" s="43"/>
      <c r="Z39" s="43"/>
      <c r="AA39" s="43"/>
      <c r="AB39" s="48"/>
      <c r="AC39" s="43"/>
      <c r="AD39" s="48"/>
      <c r="AE39" s="48"/>
      <c r="AF39" s="48"/>
      <c r="AG39" s="43"/>
      <c r="AH39" s="43"/>
      <c r="AI39" s="43"/>
      <c r="AJ39" s="48"/>
      <c r="AK39" s="48"/>
      <c r="AL39" s="48"/>
      <c r="AM39" s="48"/>
      <c r="AN39" s="48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8"/>
      <c r="BE39" s="48"/>
      <c r="BF39" s="48"/>
      <c r="BG39" s="48"/>
      <c r="BH39" s="48"/>
      <c r="BI39" s="48"/>
      <c r="BJ39" s="43"/>
      <c r="BK39" s="43"/>
      <c r="BL39" s="43"/>
      <c r="BM39" s="43"/>
      <c r="BN39" s="43"/>
      <c r="BO39" s="43"/>
    </row>
    <row r="40" spans="1:67" ht="15" x14ac:dyDescent="0.2">
      <c r="A40" s="5" t="s">
        <v>143</v>
      </c>
      <c r="B40" s="5"/>
      <c r="C40" s="5"/>
      <c r="D40" s="5"/>
      <c r="E40" s="5"/>
      <c r="F40" s="5"/>
      <c r="G40" s="5"/>
      <c r="H40" s="5"/>
      <c r="I40" s="43"/>
      <c r="J40" s="43"/>
      <c r="K40" s="48"/>
      <c r="L40" s="43"/>
      <c r="M40" s="43"/>
      <c r="N40" s="48"/>
      <c r="O40" s="48"/>
      <c r="P40" s="48"/>
      <c r="Q40" s="48"/>
      <c r="R40" s="43"/>
      <c r="S40" s="48"/>
      <c r="T40" s="48"/>
      <c r="U40" s="48"/>
      <c r="V40" s="48"/>
      <c r="W40" s="43"/>
      <c r="X40" s="43"/>
      <c r="Y40" s="43"/>
      <c r="Z40" s="43"/>
      <c r="AA40" s="43"/>
      <c r="AB40" s="48"/>
      <c r="AC40" s="43"/>
      <c r="AD40" s="48"/>
      <c r="AE40" s="48"/>
      <c r="AF40" s="48"/>
      <c r="AG40" s="43"/>
      <c r="AH40" s="43"/>
      <c r="AI40" s="43"/>
      <c r="AJ40" s="48"/>
      <c r="AK40" s="48"/>
      <c r="AL40" s="48"/>
      <c r="AM40" s="48"/>
      <c r="AN40" s="48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8"/>
      <c r="BE40" s="48"/>
      <c r="BF40" s="48"/>
      <c r="BG40" s="48"/>
      <c r="BH40" s="48"/>
      <c r="BI40" s="48"/>
      <c r="BJ40" s="43"/>
      <c r="BK40" s="43"/>
      <c r="BL40" s="43"/>
      <c r="BM40" s="43"/>
      <c r="BN40" s="43"/>
      <c r="BO40" s="43"/>
    </row>
    <row r="41" spans="1:67" ht="15" x14ac:dyDescent="0.2">
      <c r="A41" s="55"/>
      <c r="B41" s="56"/>
      <c r="C41" s="47"/>
      <c r="D41" s="43"/>
      <c r="E41" s="43"/>
      <c r="F41" s="48"/>
      <c r="G41" s="48"/>
      <c r="H41" s="48"/>
      <c r="I41" s="43"/>
      <c r="J41" s="43"/>
      <c r="K41" s="48"/>
      <c r="L41" s="43"/>
      <c r="M41" s="43"/>
      <c r="N41" s="48"/>
      <c r="O41" s="48"/>
      <c r="P41" s="48"/>
      <c r="Q41" s="48"/>
      <c r="R41" s="43"/>
      <c r="S41" s="48"/>
      <c r="T41" s="48"/>
      <c r="U41" s="48"/>
      <c r="V41" s="48"/>
      <c r="W41" s="43"/>
      <c r="X41" s="43"/>
      <c r="Y41" s="43"/>
      <c r="Z41" s="57"/>
      <c r="AA41" s="43"/>
      <c r="AB41" s="48"/>
      <c r="AC41" s="43"/>
      <c r="AD41" s="52"/>
      <c r="AE41" s="48"/>
      <c r="AF41" s="48"/>
      <c r="AG41" s="43"/>
      <c r="AH41" s="43"/>
      <c r="AI41" s="43"/>
      <c r="AJ41" s="52"/>
      <c r="AK41" s="52"/>
      <c r="AL41" s="52"/>
      <c r="AM41" s="52"/>
      <c r="AN41" s="52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52"/>
      <c r="BE41" s="52"/>
      <c r="BF41" s="52"/>
      <c r="BG41" s="52"/>
      <c r="BH41" s="52"/>
      <c r="BI41" s="52"/>
      <c r="BJ41" s="43"/>
      <c r="BK41" s="43"/>
      <c r="BL41" s="57"/>
      <c r="BM41" s="57"/>
      <c r="BN41" s="43"/>
      <c r="BO41" s="43"/>
    </row>
    <row r="42" spans="1:67" ht="15" x14ac:dyDescent="0.2">
      <c r="A42" s="55"/>
      <c r="B42" s="56"/>
      <c r="C42" s="47"/>
      <c r="D42" s="57"/>
      <c r="E42" s="43"/>
      <c r="F42" s="48"/>
      <c r="G42" s="48"/>
      <c r="H42" s="48"/>
      <c r="I42" s="43"/>
      <c r="J42" s="43"/>
      <c r="K42" s="48"/>
      <c r="L42" s="43"/>
      <c r="M42" s="43"/>
      <c r="N42" s="48"/>
      <c r="O42" s="52"/>
      <c r="P42" s="52"/>
      <c r="Q42" s="48"/>
      <c r="R42" s="43"/>
      <c r="S42" s="52"/>
      <c r="T42" s="52"/>
      <c r="U42" s="52"/>
      <c r="V42" s="52"/>
      <c r="W42" s="43"/>
      <c r="X42" s="43"/>
      <c r="Y42" s="43"/>
      <c r="Z42" s="43"/>
      <c r="AA42" s="43"/>
      <c r="AB42" s="48"/>
      <c r="AC42" s="43"/>
      <c r="AD42" s="48"/>
      <c r="AE42" s="48"/>
      <c r="AF42" s="48"/>
      <c r="AG42" s="43"/>
      <c r="AH42" s="43"/>
      <c r="AI42" s="43"/>
      <c r="AJ42" s="48"/>
      <c r="AK42" s="48"/>
      <c r="AL42" s="48"/>
      <c r="AM42" s="48"/>
      <c r="AN42" s="48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8"/>
      <c r="BE42" s="48"/>
      <c r="BF42" s="48"/>
      <c r="BG42" s="48"/>
      <c r="BH42" s="48"/>
      <c r="BI42" s="48"/>
      <c r="BJ42" s="43"/>
      <c r="BK42" s="43"/>
      <c r="BL42" s="43"/>
      <c r="BM42" s="43"/>
      <c r="BN42" s="43"/>
      <c r="BO42" s="43"/>
    </row>
    <row r="43" spans="1:67" ht="15" x14ac:dyDescent="0.2">
      <c r="A43" s="55"/>
      <c r="B43" s="56"/>
      <c r="C43" s="47"/>
      <c r="D43" s="43"/>
      <c r="E43" s="43"/>
      <c r="F43" s="48"/>
      <c r="G43" s="48"/>
      <c r="H43" s="48"/>
      <c r="I43" s="43"/>
      <c r="J43" s="43"/>
      <c r="K43" s="48"/>
      <c r="L43" s="43"/>
      <c r="M43" s="43"/>
      <c r="N43" s="48"/>
      <c r="O43" s="48"/>
      <c r="P43" s="48"/>
      <c r="Q43" s="48"/>
      <c r="R43" s="43"/>
      <c r="S43" s="48"/>
      <c r="T43" s="48"/>
      <c r="U43" s="48"/>
      <c r="V43" s="48"/>
      <c r="W43" s="43"/>
      <c r="X43" s="43"/>
      <c r="Y43" s="43"/>
      <c r="Z43" s="43"/>
      <c r="AA43" s="43"/>
      <c r="AB43" s="48"/>
      <c r="AC43" s="43"/>
      <c r="AD43" s="48"/>
      <c r="AE43" s="48"/>
      <c r="AF43" s="48"/>
      <c r="AG43" s="43"/>
      <c r="AH43" s="43"/>
      <c r="AI43" s="43"/>
      <c r="AJ43" s="48"/>
      <c r="AK43" s="48"/>
      <c r="AL43" s="48"/>
      <c r="AM43" s="48"/>
      <c r="AN43" s="48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8"/>
      <c r="BE43" s="48"/>
      <c r="BF43" s="48"/>
      <c r="BG43" s="48"/>
      <c r="BH43" s="48"/>
      <c r="BI43" s="48"/>
      <c r="BJ43" s="43"/>
      <c r="BK43" s="43"/>
      <c r="BL43" s="43"/>
      <c r="BM43" s="43"/>
      <c r="BN43" s="43"/>
      <c r="BO43" s="43"/>
    </row>
    <row r="44" spans="1:67" ht="15" x14ac:dyDescent="0.2">
      <c r="A44" s="55"/>
      <c r="B44" s="56"/>
      <c r="C44" s="47"/>
      <c r="D44" s="43"/>
      <c r="E44" s="43"/>
      <c r="F44" s="48"/>
      <c r="G44" s="48"/>
      <c r="H44" s="48"/>
      <c r="I44" s="43"/>
      <c r="J44" s="43"/>
      <c r="K44" s="48"/>
      <c r="L44" s="43"/>
      <c r="M44" s="43"/>
      <c r="N44" s="48"/>
      <c r="O44" s="48"/>
      <c r="P44" s="48"/>
      <c r="Q44" s="48"/>
      <c r="R44" s="43"/>
      <c r="S44" s="48"/>
      <c r="T44" s="48"/>
      <c r="U44" s="48"/>
      <c r="V44" s="48"/>
      <c r="W44" s="43"/>
      <c r="X44" s="43"/>
      <c r="Y44" s="43"/>
      <c r="Z44" s="43"/>
      <c r="AA44" s="43"/>
      <c r="AB44" s="48"/>
      <c r="AC44" s="43"/>
      <c r="AD44" s="48"/>
      <c r="AE44" s="48"/>
      <c r="AF44" s="48"/>
      <c r="AG44" s="43"/>
      <c r="AH44" s="43"/>
      <c r="AI44" s="43"/>
      <c r="AJ44" s="48"/>
      <c r="AK44" s="48"/>
      <c r="AL44" s="48"/>
      <c r="AM44" s="48"/>
      <c r="AN44" s="48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8"/>
      <c r="BE44" s="48"/>
      <c r="BF44" s="48"/>
      <c r="BG44" s="48"/>
      <c r="BH44" s="48"/>
      <c r="BI44" s="48"/>
      <c r="BJ44" s="43"/>
      <c r="BK44" s="43"/>
      <c r="BL44" s="43"/>
      <c r="BM44" s="43"/>
      <c r="BN44" s="43"/>
      <c r="BO44" s="43"/>
    </row>
    <row r="45" spans="1:67" ht="15" x14ac:dyDescent="0.2">
      <c r="A45" s="55"/>
      <c r="B45" s="56"/>
      <c r="C45" s="47"/>
      <c r="D45" s="43"/>
      <c r="E45" s="43"/>
      <c r="F45" s="48"/>
      <c r="G45" s="48"/>
      <c r="H45" s="48"/>
      <c r="I45" s="43"/>
      <c r="J45" s="43"/>
      <c r="K45" s="48"/>
      <c r="L45" s="43"/>
      <c r="M45" s="43"/>
      <c r="N45" s="48"/>
      <c r="O45" s="48"/>
      <c r="P45" s="48"/>
      <c r="Q45" s="48"/>
      <c r="R45" s="43"/>
      <c r="S45" s="48"/>
      <c r="T45" s="48"/>
      <c r="U45" s="48"/>
      <c r="V45" s="48"/>
      <c r="W45" s="43"/>
      <c r="X45" s="43"/>
      <c r="Y45" s="43"/>
      <c r="Z45" s="43"/>
      <c r="AA45" s="43"/>
      <c r="AB45" s="48"/>
      <c r="AC45" s="43"/>
      <c r="AD45" s="48"/>
      <c r="AE45" s="48"/>
      <c r="AF45" s="48"/>
      <c r="AG45" s="43"/>
      <c r="AH45" s="43"/>
      <c r="AI45" s="43"/>
      <c r="AJ45" s="48"/>
      <c r="AK45" s="48"/>
      <c r="AL45" s="48"/>
      <c r="AM45" s="48"/>
      <c r="AN45" s="48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8"/>
      <c r="BE45" s="48"/>
      <c r="BF45" s="48"/>
      <c r="BG45" s="48"/>
      <c r="BH45" s="48"/>
      <c r="BI45" s="48"/>
      <c r="BJ45" s="43"/>
      <c r="BK45" s="43"/>
      <c r="BL45" s="43"/>
      <c r="BM45" s="43"/>
      <c r="BN45" s="43"/>
      <c r="BO45" s="43"/>
    </row>
    <row r="46" spans="1:67" ht="15" x14ac:dyDescent="0.2">
      <c r="A46" s="55"/>
      <c r="B46" s="56"/>
      <c r="C46" s="47"/>
      <c r="D46" s="43"/>
      <c r="E46" s="43"/>
      <c r="F46" s="48"/>
      <c r="G46" s="48"/>
      <c r="H46" s="48"/>
      <c r="I46" s="43"/>
      <c r="J46" s="43"/>
      <c r="K46" s="48"/>
      <c r="L46" s="43"/>
      <c r="M46" s="43"/>
      <c r="N46" s="48"/>
      <c r="O46" s="48"/>
      <c r="P46" s="48"/>
      <c r="Q46" s="48"/>
      <c r="R46" s="43"/>
      <c r="S46" s="48"/>
      <c r="T46" s="48"/>
      <c r="U46" s="48"/>
      <c r="V46" s="48"/>
      <c r="W46" s="43"/>
      <c r="X46" s="43"/>
      <c r="Y46" s="43"/>
      <c r="Z46" s="43"/>
      <c r="AA46" s="43"/>
      <c r="AB46" s="48"/>
      <c r="AC46" s="43"/>
      <c r="AD46" s="48"/>
      <c r="AE46" s="48"/>
      <c r="AF46" s="48"/>
      <c r="AG46" s="43"/>
      <c r="AH46" s="43"/>
      <c r="AI46" s="43"/>
      <c r="AJ46" s="48"/>
      <c r="AK46" s="48"/>
      <c r="AL46" s="48"/>
      <c r="AM46" s="48"/>
      <c r="AN46" s="48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8"/>
      <c r="BE46" s="48"/>
      <c r="BF46" s="48"/>
      <c r="BG46" s="48"/>
      <c r="BH46" s="48"/>
      <c r="BI46" s="48"/>
      <c r="BJ46" s="43"/>
      <c r="BK46" s="43"/>
      <c r="BL46" s="43"/>
      <c r="BM46" s="43"/>
      <c r="BN46" s="43"/>
      <c r="BO46" s="43"/>
    </row>
    <row r="47" spans="1:67" ht="15" x14ac:dyDescent="0.2">
      <c r="A47" s="55"/>
      <c r="B47" s="56"/>
      <c r="C47" s="47"/>
      <c r="D47" s="43"/>
      <c r="E47" s="43"/>
      <c r="F47" s="48"/>
      <c r="G47" s="48"/>
      <c r="H47" s="48"/>
      <c r="I47" s="43"/>
      <c r="J47" s="43"/>
      <c r="K47" s="48"/>
      <c r="L47" s="43"/>
      <c r="M47" s="43"/>
      <c r="N47" s="48"/>
      <c r="O47" s="48"/>
      <c r="P47" s="48"/>
      <c r="Q47" s="48"/>
      <c r="R47" s="43"/>
      <c r="S47" s="48"/>
      <c r="T47" s="48"/>
      <c r="U47" s="48"/>
      <c r="V47" s="48"/>
      <c r="W47" s="43"/>
      <c r="X47" s="43"/>
      <c r="Y47" s="43"/>
      <c r="Z47" s="43"/>
      <c r="AA47" s="43"/>
      <c r="AB47" s="48"/>
      <c r="AC47" s="43"/>
      <c r="AD47" s="48"/>
      <c r="AE47" s="48"/>
      <c r="AF47" s="48"/>
      <c r="AG47" s="43"/>
      <c r="AH47" s="43"/>
      <c r="AI47" s="43"/>
      <c r="AJ47" s="48"/>
      <c r="AK47" s="48"/>
      <c r="AL47" s="48"/>
      <c r="AM47" s="48"/>
      <c r="AN47" s="48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8"/>
      <c r="BE47" s="48"/>
      <c r="BF47" s="48"/>
      <c r="BG47" s="48"/>
      <c r="BH47" s="48"/>
      <c r="BI47" s="48"/>
      <c r="BJ47" s="43"/>
      <c r="BK47" s="43"/>
      <c r="BL47" s="48"/>
      <c r="BM47" s="48"/>
      <c r="BN47" s="43"/>
      <c r="BO47" s="43"/>
    </row>
    <row r="48" spans="1:67" ht="15" x14ac:dyDescent="0.2">
      <c r="A48" s="55"/>
      <c r="B48" s="56"/>
      <c r="C48" s="47"/>
      <c r="D48" s="43"/>
      <c r="E48" s="43"/>
      <c r="F48" s="48"/>
      <c r="G48" s="48"/>
      <c r="H48" s="48"/>
      <c r="I48" s="43"/>
      <c r="J48" s="43"/>
      <c r="K48" s="48"/>
      <c r="L48" s="43"/>
      <c r="M48" s="43"/>
      <c r="N48" s="48"/>
      <c r="O48" s="48"/>
      <c r="P48" s="48"/>
      <c r="Q48" s="48"/>
      <c r="R48" s="43"/>
      <c r="S48" s="48"/>
      <c r="T48" s="48"/>
      <c r="U48" s="48"/>
      <c r="V48" s="48"/>
      <c r="W48" s="43"/>
      <c r="X48" s="43"/>
      <c r="Y48" s="43"/>
      <c r="Z48" s="43"/>
      <c r="AA48" s="43"/>
      <c r="AB48" s="48"/>
      <c r="AC48" s="43"/>
      <c r="AD48" s="48"/>
      <c r="AE48" s="48"/>
      <c r="AF48" s="48"/>
      <c r="AG48" s="43"/>
      <c r="AH48" s="43"/>
      <c r="AI48" s="43"/>
      <c r="AJ48" s="48"/>
      <c r="AK48" s="48"/>
      <c r="AL48" s="48"/>
      <c r="AM48" s="48"/>
      <c r="AN48" s="48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8"/>
      <c r="BE48" s="48"/>
      <c r="BF48" s="48"/>
      <c r="BG48" s="48"/>
      <c r="BH48" s="48"/>
      <c r="BI48" s="48"/>
      <c r="BJ48" s="43"/>
      <c r="BK48" s="43"/>
      <c r="BL48" s="48"/>
      <c r="BM48" s="48"/>
      <c r="BN48" s="43"/>
      <c r="BO48" s="43"/>
    </row>
    <row r="49" spans="1:67" ht="15" x14ac:dyDescent="0.2">
      <c r="A49" s="55"/>
      <c r="B49" s="56"/>
      <c r="C49" s="47"/>
      <c r="D49" s="43"/>
      <c r="E49" s="43"/>
      <c r="F49" s="48"/>
      <c r="G49" s="48"/>
      <c r="H49" s="48"/>
      <c r="I49" s="43"/>
      <c r="J49" s="43"/>
      <c r="K49" s="48"/>
      <c r="L49" s="43"/>
      <c r="M49" s="43"/>
      <c r="N49" s="48"/>
      <c r="O49" s="48"/>
      <c r="P49" s="48"/>
      <c r="Q49" s="48"/>
      <c r="R49" s="43"/>
      <c r="S49" s="48"/>
      <c r="T49" s="48"/>
      <c r="U49" s="48"/>
      <c r="V49" s="48"/>
      <c r="W49" s="43"/>
      <c r="X49" s="43"/>
      <c r="Y49" s="43"/>
      <c r="Z49" s="43"/>
      <c r="AA49" s="43"/>
      <c r="AB49" s="48"/>
      <c r="AC49" s="43"/>
      <c r="AD49" s="48"/>
      <c r="AE49" s="48"/>
      <c r="AF49" s="48"/>
      <c r="AG49" s="43"/>
      <c r="AH49" s="43"/>
      <c r="AI49" s="43"/>
      <c r="AJ49" s="48"/>
      <c r="AK49" s="48"/>
      <c r="AL49" s="48"/>
      <c r="AM49" s="48"/>
      <c r="AN49" s="48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8"/>
      <c r="BE49" s="48"/>
      <c r="BF49" s="48"/>
      <c r="BG49" s="48"/>
      <c r="BH49" s="48"/>
      <c r="BI49" s="48"/>
      <c r="BJ49" s="43"/>
      <c r="BK49" s="43"/>
      <c r="BL49" s="48"/>
      <c r="BM49" s="48"/>
      <c r="BN49" s="43"/>
      <c r="BO49" s="43"/>
    </row>
    <row r="50" spans="1:67" ht="15" x14ac:dyDescent="0.2">
      <c r="A50" s="55"/>
      <c r="B50" s="56"/>
      <c r="C50" s="47"/>
      <c r="D50" s="43"/>
      <c r="E50" s="43"/>
      <c r="F50" s="48"/>
      <c r="G50" s="48"/>
      <c r="H50" s="48"/>
      <c r="I50" s="43"/>
      <c r="J50" s="43"/>
      <c r="K50" s="48"/>
      <c r="L50" s="43"/>
      <c r="M50" s="43"/>
      <c r="N50" s="48"/>
      <c r="O50" s="48"/>
      <c r="P50" s="48"/>
      <c r="Q50" s="48"/>
      <c r="R50" s="43"/>
      <c r="S50" s="48"/>
      <c r="T50" s="48"/>
      <c r="U50" s="48"/>
      <c r="V50" s="48"/>
      <c r="W50" s="43"/>
      <c r="X50" s="43"/>
      <c r="Y50" s="43"/>
      <c r="Z50" s="43"/>
      <c r="AA50" s="43"/>
      <c r="AB50" s="48"/>
      <c r="AC50" s="43"/>
      <c r="AD50" s="48"/>
      <c r="AE50" s="48"/>
      <c r="AF50" s="48"/>
      <c r="AG50" s="43"/>
      <c r="AH50" s="43"/>
      <c r="AI50" s="43"/>
      <c r="AJ50" s="48"/>
      <c r="AK50" s="48"/>
      <c r="AL50" s="48"/>
      <c r="AM50" s="48"/>
      <c r="AN50" s="48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8"/>
      <c r="BE50" s="48"/>
      <c r="BF50" s="48"/>
      <c r="BG50" s="48"/>
      <c r="BH50" s="48"/>
      <c r="BI50" s="48"/>
      <c r="BJ50" s="43"/>
      <c r="BK50" s="43"/>
      <c r="BL50" s="48"/>
      <c r="BM50" s="48"/>
      <c r="BN50" s="43"/>
      <c r="BO50" s="43"/>
    </row>
    <row r="51" spans="1:67" ht="15" x14ac:dyDescent="0.2">
      <c r="A51" s="55"/>
      <c r="B51" s="56"/>
      <c r="C51" s="47"/>
      <c r="D51" s="43"/>
      <c r="E51" s="43"/>
      <c r="F51" s="48"/>
      <c r="G51" s="48"/>
      <c r="H51" s="48"/>
      <c r="I51" s="43"/>
      <c r="J51" s="43"/>
      <c r="K51" s="48"/>
      <c r="L51" s="43"/>
      <c r="M51" s="43"/>
      <c r="N51" s="48"/>
      <c r="O51" s="48"/>
      <c r="P51" s="48"/>
      <c r="Q51" s="48"/>
      <c r="R51" s="43"/>
      <c r="S51" s="48"/>
      <c r="T51" s="48"/>
      <c r="U51" s="48"/>
      <c r="V51" s="48"/>
      <c r="W51" s="43"/>
      <c r="X51" s="43"/>
      <c r="Y51" s="43"/>
      <c r="Z51" s="43"/>
      <c r="AA51" s="43"/>
      <c r="AB51" s="48"/>
      <c r="AC51" s="43"/>
      <c r="AD51" s="48"/>
      <c r="AE51" s="48"/>
      <c r="AF51" s="48"/>
      <c r="AG51" s="43"/>
      <c r="AH51" s="43"/>
      <c r="AI51" s="43"/>
      <c r="AJ51" s="48"/>
      <c r="AK51" s="48"/>
      <c r="AL51" s="48"/>
      <c r="AM51" s="48"/>
      <c r="AN51" s="48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8"/>
      <c r="BE51" s="48"/>
      <c r="BF51" s="48"/>
      <c r="BG51" s="48"/>
      <c r="BH51" s="48"/>
      <c r="BI51" s="48"/>
      <c r="BJ51" s="43"/>
      <c r="BK51" s="43"/>
      <c r="BL51" s="48"/>
      <c r="BM51" s="48"/>
      <c r="BN51" s="43"/>
      <c r="BO51" s="43"/>
    </row>
    <row r="52" spans="1:67" ht="15" x14ac:dyDescent="0.2">
      <c r="A52" s="55"/>
      <c r="B52" s="56"/>
      <c r="C52" s="47"/>
      <c r="D52" s="43"/>
      <c r="E52" s="43"/>
      <c r="F52" s="48"/>
      <c r="G52" s="48"/>
      <c r="H52" s="48"/>
      <c r="I52" s="43"/>
      <c r="J52" s="43"/>
      <c r="K52" s="48"/>
      <c r="L52" s="43"/>
      <c r="M52" s="43"/>
      <c r="N52" s="48"/>
      <c r="O52" s="48"/>
      <c r="P52" s="48"/>
      <c r="Q52" s="48"/>
      <c r="R52" s="43"/>
      <c r="S52" s="48"/>
      <c r="T52" s="48"/>
      <c r="U52" s="48"/>
      <c r="V52" s="48"/>
      <c r="W52" s="43"/>
      <c r="X52" s="43"/>
      <c r="Y52" s="43"/>
      <c r="Z52" s="43"/>
      <c r="AA52" s="43"/>
      <c r="AB52" s="48"/>
      <c r="AC52" s="43"/>
      <c r="AD52" s="48"/>
      <c r="AE52" s="48"/>
      <c r="AF52" s="48"/>
      <c r="AG52" s="43"/>
      <c r="AH52" s="43"/>
      <c r="AI52" s="43"/>
      <c r="AJ52" s="48"/>
      <c r="AK52" s="48"/>
      <c r="AL52" s="48"/>
      <c r="AM52" s="48"/>
      <c r="AN52" s="48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8"/>
      <c r="BE52" s="48"/>
      <c r="BF52" s="48"/>
      <c r="BG52" s="48"/>
      <c r="BH52" s="48"/>
      <c r="BI52" s="48"/>
      <c r="BJ52" s="43"/>
      <c r="BK52" s="43"/>
      <c r="BL52" s="48"/>
      <c r="BM52" s="48"/>
      <c r="BN52" s="43"/>
      <c r="BO52" s="43"/>
    </row>
    <row r="53" spans="1:67" ht="15" x14ac:dyDescent="0.2">
      <c r="A53" s="55"/>
      <c r="B53" s="56"/>
      <c r="C53" s="47"/>
      <c r="D53" s="43"/>
      <c r="E53" s="43"/>
      <c r="F53" s="48"/>
      <c r="G53" s="48"/>
      <c r="H53" s="48"/>
      <c r="I53" s="43"/>
      <c r="J53" s="43"/>
      <c r="K53" s="48"/>
      <c r="L53" s="43"/>
      <c r="M53" s="43"/>
      <c r="N53" s="48"/>
      <c r="O53" s="48"/>
      <c r="P53" s="48"/>
      <c r="Q53" s="48"/>
      <c r="R53" s="43"/>
      <c r="S53" s="48"/>
      <c r="T53" s="48"/>
      <c r="U53" s="48"/>
      <c r="V53" s="48"/>
      <c r="W53" s="43"/>
      <c r="X53" s="43"/>
      <c r="Y53" s="43"/>
      <c r="Z53" s="43"/>
      <c r="AA53" s="43"/>
      <c r="AB53" s="48"/>
      <c r="AC53" s="43"/>
      <c r="AD53" s="48"/>
      <c r="AE53" s="48"/>
      <c r="AF53" s="48"/>
      <c r="AG53" s="43"/>
      <c r="AH53" s="43"/>
      <c r="AI53" s="43"/>
      <c r="AJ53" s="48"/>
      <c r="AK53" s="48"/>
      <c r="AL53" s="48"/>
      <c r="AM53" s="48"/>
      <c r="AN53" s="48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8"/>
      <c r="BE53" s="48"/>
      <c r="BF53" s="48"/>
      <c r="BG53" s="48"/>
      <c r="BH53" s="48"/>
      <c r="BI53" s="48"/>
      <c r="BJ53" s="43"/>
      <c r="BK53" s="43"/>
      <c r="BL53" s="48"/>
      <c r="BM53" s="48"/>
      <c r="BN53" s="43"/>
      <c r="BO53" s="43"/>
    </row>
    <row r="54" spans="1:67" ht="15" x14ac:dyDescent="0.2">
      <c r="A54" s="55"/>
      <c r="B54" s="46"/>
      <c r="C54" s="47"/>
      <c r="D54" s="43"/>
      <c r="E54" s="43"/>
      <c r="F54" s="48"/>
      <c r="G54" s="48"/>
      <c r="H54" s="48"/>
      <c r="I54" s="43"/>
      <c r="J54" s="43"/>
      <c r="K54" s="48"/>
      <c r="L54" s="43"/>
      <c r="M54" s="43"/>
      <c r="N54" s="48"/>
      <c r="O54" s="48"/>
      <c r="P54" s="48"/>
      <c r="Q54" s="48"/>
      <c r="R54" s="43"/>
      <c r="S54" s="48"/>
      <c r="T54" s="48"/>
      <c r="U54" s="48"/>
      <c r="V54" s="48"/>
      <c r="W54" s="43"/>
      <c r="X54" s="43"/>
      <c r="Y54" s="43"/>
      <c r="Z54" s="43"/>
      <c r="AA54" s="43"/>
      <c r="AB54" s="48"/>
      <c r="AC54" s="43"/>
      <c r="AD54" s="48"/>
      <c r="AE54" s="48"/>
      <c r="AF54" s="48"/>
      <c r="AG54" s="43"/>
      <c r="AH54" s="43"/>
      <c r="AI54" s="43"/>
      <c r="AJ54" s="48"/>
      <c r="AK54" s="48"/>
      <c r="AL54" s="48"/>
      <c r="AM54" s="48"/>
      <c r="AN54" s="48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8"/>
      <c r="BE54" s="48"/>
      <c r="BF54" s="48"/>
      <c r="BG54" s="48"/>
      <c r="BH54" s="48"/>
      <c r="BI54" s="48"/>
      <c r="BJ54" s="43"/>
      <c r="BK54" s="43"/>
      <c r="BL54" s="48"/>
      <c r="BM54" s="48"/>
      <c r="BN54" s="43"/>
      <c r="BO54" s="43"/>
    </row>
    <row r="55" spans="1:67" ht="15" x14ac:dyDescent="0.2">
      <c r="A55" s="55"/>
      <c r="B55" s="46"/>
      <c r="C55" s="47"/>
      <c r="D55" s="43"/>
      <c r="E55" s="43"/>
      <c r="F55" s="48"/>
      <c r="G55" s="48"/>
      <c r="H55" s="48"/>
      <c r="I55" s="43"/>
      <c r="J55" s="43"/>
      <c r="K55" s="48"/>
      <c r="L55" s="43"/>
      <c r="M55" s="43"/>
      <c r="N55" s="48"/>
      <c r="O55" s="48"/>
      <c r="P55" s="48"/>
      <c r="Q55" s="48"/>
      <c r="R55" s="43"/>
      <c r="S55" s="48"/>
      <c r="T55" s="48"/>
      <c r="U55" s="48"/>
      <c r="V55" s="48"/>
      <c r="W55" s="43"/>
      <c r="X55" s="43"/>
      <c r="Y55" s="43"/>
      <c r="Z55" s="43"/>
      <c r="AA55" s="43"/>
      <c r="AB55" s="48"/>
      <c r="AC55" s="43"/>
      <c r="AD55" s="48"/>
      <c r="AE55" s="48"/>
      <c r="AF55" s="48"/>
      <c r="AG55" s="43"/>
      <c r="AH55" s="43"/>
      <c r="AI55" s="43"/>
      <c r="AJ55" s="48"/>
      <c r="AK55" s="48"/>
      <c r="AL55" s="48"/>
      <c r="AM55" s="48"/>
      <c r="AN55" s="48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8"/>
      <c r="BE55" s="48"/>
      <c r="BF55" s="48"/>
      <c r="BG55" s="48"/>
      <c r="BH55" s="48"/>
      <c r="BI55" s="48"/>
      <c r="BJ55" s="43"/>
      <c r="BK55" s="43"/>
      <c r="BL55" s="48"/>
      <c r="BM55" s="48"/>
      <c r="BN55" s="43"/>
      <c r="BO55" s="43"/>
    </row>
    <row r="56" spans="1:67" ht="15" x14ac:dyDescent="0.2">
      <c r="A56" s="55"/>
      <c r="B56" s="46"/>
      <c r="C56" s="47"/>
      <c r="D56" s="43"/>
      <c r="E56" s="43"/>
      <c r="F56" s="48"/>
      <c r="G56" s="48"/>
      <c r="H56" s="48"/>
      <c r="I56" s="43"/>
      <c r="J56" s="43"/>
      <c r="K56" s="48"/>
      <c r="L56" s="43"/>
      <c r="M56" s="43"/>
      <c r="N56" s="48"/>
      <c r="O56" s="48"/>
      <c r="P56" s="48"/>
      <c r="Q56" s="48"/>
      <c r="R56" s="43"/>
      <c r="S56" s="48"/>
      <c r="T56" s="48"/>
      <c r="U56" s="48"/>
      <c r="V56" s="48"/>
      <c r="W56" s="43"/>
      <c r="X56" s="43"/>
      <c r="Y56" s="43"/>
      <c r="Z56" s="43"/>
      <c r="AA56" s="43"/>
      <c r="AB56" s="48"/>
      <c r="AC56" s="43"/>
      <c r="AD56" s="48"/>
      <c r="AE56" s="48"/>
      <c r="AF56" s="48"/>
      <c r="AG56" s="43"/>
      <c r="AH56" s="43"/>
      <c r="AI56" s="43"/>
      <c r="AJ56" s="48"/>
      <c r="AK56" s="48"/>
      <c r="AL56" s="48"/>
      <c r="AM56" s="48"/>
      <c r="AN56" s="48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8"/>
      <c r="BE56" s="48"/>
      <c r="BF56" s="48"/>
      <c r="BG56" s="48"/>
      <c r="BH56" s="48"/>
      <c r="BI56" s="48"/>
      <c r="BJ56" s="43"/>
      <c r="BK56" s="43"/>
      <c r="BL56" s="48"/>
      <c r="BM56" s="48"/>
      <c r="BN56" s="43"/>
      <c r="BO56" s="43"/>
    </row>
    <row r="57" spans="1:67" ht="15" x14ac:dyDescent="0.2">
      <c r="A57" s="55"/>
      <c r="B57" s="46"/>
      <c r="C57" s="47"/>
      <c r="D57" s="43"/>
      <c r="E57" s="43"/>
      <c r="F57" s="48"/>
      <c r="G57" s="48"/>
      <c r="H57" s="48"/>
      <c r="I57" s="43"/>
      <c r="J57" s="43"/>
      <c r="K57" s="48"/>
      <c r="L57" s="43"/>
      <c r="M57" s="43"/>
      <c r="N57" s="48"/>
      <c r="O57" s="48"/>
      <c r="P57" s="48"/>
      <c r="Q57" s="48"/>
      <c r="R57" s="43"/>
      <c r="S57" s="48"/>
      <c r="T57" s="48"/>
      <c r="U57" s="48"/>
      <c r="V57" s="48"/>
      <c r="W57" s="43"/>
      <c r="X57" s="43"/>
      <c r="Y57" s="43"/>
      <c r="Z57" s="43"/>
      <c r="AA57" s="43"/>
      <c r="AB57" s="48"/>
      <c r="AC57" s="43"/>
      <c r="AD57" s="48"/>
      <c r="AE57" s="48"/>
      <c r="AF57" s="48"/>
      <c r="AG57" s="43"/>
      <c r="AH57" s="43"/>
      <c r="AI57" s="43"/>
      <c r="AJ57" s="48"/>
      <c r="AK57" s="48"/>
      <c r="AL57" s="48"/>
      <c r="AM57" s="48"/>
      <c r="AN57" s="48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8"/>
      <c r="BE57" s="48"/>
      <c r="BF57" s="48"/>
      <c r="BG57" s="48"/>
      <c r="BH57" s="48"/>
      <c r="BI57" s="48"/>
      <c r="BJ57" s="43"/>
      <c r="BK57" s="43"/>
      <c r="BL57" s="48"/>
      <c r="BM57" s="48"/>
      <c r="BN57" s="43"/>
      <c r="BO57" s="43"/>
    </row>
    <row r="58" spans="1:67" ht="15" x14ac:dyDescent="0.2">
      <c r="A58" s="55"/>
      <c r="B58" s="46"/>
      <c r="C58" s="47"/>
      <c r="D58" s="43"/>
      <c r="E58" s="43"/>
      <c r="F58" s="48"/>
      <c r="G58" s="48"/>
      <c r="H58" s="48"/>
      <c r="I58" s="43"/>
      <c r="J58" s="43"/>
      <c r="K58" s="48"/>
      <c r="L58" s="43"/>
      <c r="M58" s="43"/>
      <c r="N58" s="48"/>
      <c r="O58" s="48"/>
      <c r="P58" s="48"/>
      <c r="Q58" s="48"/>
      <c r="R58" s="43"/>
      <c r="S58" s="48"/>
      <c r="T58" s="48"/>
      <c r="U58" s="48"/>
      <c r="V58" s="48"/>
      <c r="W58" s="43"/>
      <c r="X58" s="43"/>
      <c r="Y58" s="43"/>
      <c r="Z58" s="43"/>
      <c r="AA58" s="43"/>
      <c r="AB58" s="48"/>
      <c r="AC58" s="43"/>
      <c r="AD58" s="48"/>
      <c r="AE58" s="48"/>
      <c r="AF58" s="48"/>
      <c r="AG58" s="43"/>
      <c r="AH58" s="43"/>
      <c r="AI58" s="43"/>
      <c r="AJ58" s="48"/>
      <c r="AK58" s="48"/>
      <c r="AL58" s="48"/>
      <c r="AM58" s="48"/>
      <c r="AN58" s="48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8"/>
      <c r="BE58" s="48"/>
      <c r="BF58" s="48"/>
      <c r="BG58" s="48"/>
      <c r="BH58" s="48"/>
      <c r="BI58" s="48"/>
      <c r="BJ58" s="43"/>
      <c r="BK58" s="43"/>
      <c r="BL58" s="48"/>
      <c r="BM58" s="48"/>
      <c r="BN58" s="43"/>
      <c r="BO58" s="43"/>
    </row>
    <row r="59" spans="1:67" ht="15" x14ac:dyDescent="0.2">
      <c r="A59" s="55"/>
      <c r="B59" s="46"/>
      <c r="C59" s="47"/>
      <c r="D59" s="43"/>
      <c r="E59" s="43"/>
      <c r="F59" s="48"/>
      <c r="G59" s="48"/>
      <c r="H59" s="48"/>
      <c r="I59" s="43"/>
      <c r="J59" s="43"/>
      <c r="K59" s="48"/>
      <c r="L59" s="43"/>
      <c r="M59" s="43"/>
      <c r="N59" s="48"/>
      <c r="O59" s="48"/>
      <c r="P59" s="48"/>
      <c r="Q59" s="48"/>
      <c r="R59" s="43"/>
      <c r="S59" s="48"/>
      <c r="T59" s="48"/>
      <c r="U59" s="48"/>
      <c r="V59" s="48"/>
      <c r="W59" s="43"/>
      <c r="X59" s="43"/>
      <c r="Y59" s="43"/>
      <c r="Z59" s="43"/>
      <c r="AA59" s="43"/>
      <c r="AB59" s="48"/>
      <c r="AC59" s="43"/>
      <c r="AD59" s="48"/>
      <c r="AE59" s="48"/>
      <c r="AF59" s="48"/>
      <c r="AG59" s="43"/>
      <c r="AH59" s="43"/>
      <c r="AI59" s="43"/>
      <c r="AJ59" s="48"/>
      <c r="AK59" s="48"/>
      <c r="AL59" s="48"/>
      <c r="AM59" s="48"/>
      <c r="AN59" s="48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8"/>
      <c r="BE59" s="48"/>
      <c r="BF59" s="48"/>
      <c r="BG59" s="48"/>
      <c r="BH59" s="48"/>
      <c r="BI59" s="48"/>
      <c r="BJ59" s="43"/>
      <c r="BK59" s="43"/>
      <c r="BL59" s="48"/>
      <c r="BM59" s="48"/>
      <c r="BN59" s="43"/>
      <c r="BO59" s="43"/>
    </row>
    <row r="60" spans="1:67" ht="15" x14ac:dyDescent="0.2">
      <c r="A60" s="55"/>
      <c r="B60" s="46"/>
      <c r="C60" s="47"/>
      <c r="D60" s="43"/>
      <c r="E60" s="43"/>
      <c r="F60" s="48"/>
      <c r="G60" s="48"/>
      <c r="H60" s="48"/>
      <c r="I60" s="43"/>
      <c r="J60" s="43"/>
      <c r="K60" s="48"/>
      <c r="L60" s="43"/>
      <c r="M60" s="43"/>
      <c r="N60" s="48"/>
      <c r="O60" s="48"/>
      <c r="P60" s="48"/>
      <c r="Q60" s="48"/>
      <c r="R60" s="43"/>
      <c r="S60" s="48"/>
      <c r="T60" s="48"/>
      <c r="U60" s="48"/>
      <c r="V60" s="48"/>
      <c r="W60" s="43"/>
      <c r="X60" s="43"/>
      <c r="Y60" s="43"/>
      <c r="Z60" s="43"/>
      <c r="AA60" s="43"/>
      <c r="AB60" s="48"/>
      <c r="AC60" s="43"/>
      <c r="AD60" s="48"/>
      <c r="AE60" s="48"/>
      <c r="AF60" s="48"/>
      <c r="AG60" s="43"/>
      <c r="AH60" s="43"/>
      <c r="AI60" s="43"/>
      <c r="AJ60" s="48"/>
      <c r="AK60" s="48"/>
      <c r="AL60" s="48"/>
      <c r="AM60" s="48"/>
      <c r="AN60" s="48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8"/>
      <c r="BE60" s="48"/>
      <c r="BF60" s="48"/>
      <c r="BG60" s="48"/>
      <c r="BH60" s="48"/>
      <c r="BI60" s="48"/>
      <c r="BJ60" s="43"/>
      <c r="BK60" s="43"/>
      <c r="BL60" s="48"/>
      <c r="BM60" s="48"/>
      <c r="BN60" s="43"/>
      <c r="BO60" s="43"/>
    </row>
    <row r="61" spans="1:67" ht="15" x14ac:dyDescent="0.2">
      <c r="A61" s="55"/>
      <c r="B61" s="46"/>
      <c r="C61" s="47"/>
      <c r="D61" s="43"/>
      <c r="E61" s="43"/>
      <c r="F61" s="48"/>
      <c r="G61" s="48"/>
      <c r="H61" s="48"/>
      <c r="I61" s="43"/>
      <c r="J61" s="43"/>
      <c r="K61" s="48"/>
      <c r="L61" s="43"/>
      <c r="M61" s="43"/>
      <c r="N61" s="48"/>
      <c r="O61" s="48"/>
      <c r="P61" s="48"/>
      <c r="Q61" s="48"/>
      <c r="R61" s="43"/>
      <c r="S61" s="48"/>
      <c r="T61" s="48"/>
      <c r="U61" s="48"/>
      <c r="V61" s="48"/>
      <c r="W61" s="43"/>
      <c r="X61" s="43"/>
      <c r="Y61" s="43"/>
      <c r="Z61" s="43"/>
      <c r="AA61" s="43"/>
      <c r="AB61" s="48"/>
      <c r="AC61" s="43"/>
      <c r="AD61" s="48"/>
      <c r="AE61" s="48"/>
      <c r="AF61" s="48"/>
      <c r="AG61" s="43"/>
      <c r="AH61" s="43"/>
      <c r="AI61" s="43"/>
      <c r="AJ61" s="48"/>
      <c r="AK61" s="48"/>
      <c r="AL61" s="48"/>
      <c r="AM61" s="48"/>
      <c r="AN61" s="48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8"/>
      <c r="BE61" s="48"/>
      <c r="BF61" s="48"/>
      <c r="BG61" s="48"/>
      <c r="BH61" s="48"/>
      <c r="BI61" s="48"/>
      <c r="BJ61" s="43"/>
      <c r="BK61" s="43"/>
      <c r="BL61" s="48"/>
      <c r="BM61" s="48"/>
      <c r="BN61" s="43"/>
      <c r="BO61" s="43"/>
    </row>
    <row r="62" spans="1:67" ht="15" x14ac:dyDescent="0.2">
      <c r="A62" s="55"/>
      <c r="B62" s="46"/>
      <c r="C62" s="47"/>
      <c r="D62" s="43"/>
      <c r="E62" s="43"/>
      <c r="F62" s="48"/>
      <c r="G62" s="48"/>
      <c r="H62" s="48"/>
      <c r="I62" s="43"/>
      <c r="J62" s="43"/>
      <c r="K62" s="48"/>
      <c r="L62" s="43"/>
      <c r="M62" s="43"/>
      <c r="N62" s="48"/>
      <c r="O62" s="48"/>
      <c r="P62" s="48"/>
      <c r="Q62" s="48"/>
      <c r="R62" s="43"/>
      <c r="S62" s="48"/>
      <c r="T62" s="48"/>
      <c r="U62" s="48"/>
      <c r="V62" s="48"/>
      <c r="W62" s="43"/>
      <c r="X62" s="43"/>
      <c r="Y62" s="43"/>
      <c r="Z62" s="43"/>
      <c r="AA62" s="43"/>
      <c r="AB62" s="48"/>
      <c r="AC62" s="43"/>
      <c r="AD62" s="48"/>
      <c r="AE62" s="48"/>
      <c r="AF62" s="48"/>
      <c r="AG62" s="43"/>
      <c r="AH62" s="43"/>
      <c r="AI62" s="43"/>
      <c r="AJ62" s="48"/>
      <c r="AK62" s="48"/>
      <c r="AL62" s="48"/>
      <c r="AM62" s="48"/>
      <c r="AN62" s="48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8"/>
      <c r="BE62" s="48"/>
      <c r="BF62" s="48"/>
      <c r="BG62" s="48"/>
      <c r="BH62" s="48"/>
      <c r="BI62" s="48"/>
      <c r="BJ62" s="43"/>
      <c r="BK62" s="43"/>
      <c r="BL62" s="48"/>
      <c r="BM62" s="48"/>
      <c r="BN62" s="43"/>
      <c r="BO62" s="43"/>
    </row>
    <row r="63" spans="1:67" ht="15" x14ac:dyDescent="0.2">
      <c r="A63" s="55"/>
      <c r="B63" s="46"/>
      <c r="C63" s="47"/>
      <c r="D63" s="43"/>
      <c r="E63" s="43"/>
      <c r="F63" s="48"/>
      <c r="G63" s="48"/>
      <c r="H63" s="48"/>
      <c r="I63" s="43"/>
      <c r="J63" s="43"/>
      <c r="K63" s="48"/>
      <c r="L63" s="43"/>
      <c r="M63" s="43"/>
      <c r="N63" s="48"/>
      <c r="O63" s="48"/>
      <c r="P63" s="48"/>
      <c r="Q63" s="48"/>
      <c r="R63" s="43"/>
      <c r="S63" s="48"/>
      <c r="T63" s="48"/>
      <c r="U63" s="48"/>
      <c r="V63" s="48"/>
      <c r="W63" s="43"/>
      <c r="X63" s="43"/>
      <c r="Y63" s="43"/>
      <c r="Z63" s="43"/>
      <c r="AA63" s="43"/>
      <c r="AB63" s="48"/>
      <c r="AC63" s="43"/>
      <c r="AD63" s="48"/>
      <c r="AE63" s="48"/>
      <c r="AF63" s="48"/>
      <c r="AG63" s="43"/>
      <c r="AH63" s="43"/>
      <c r="AI63" s="43"/>
      <c r="AJ63" s="48"/>
      <c r="AK63" s="48"/>
      <c r="AL63" s="48"/>
      <c r="AM63" s="48"/>
      <c r="AN63" s="48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8"/>
      <c r="BE63" s="48"/>
      <c r="BF63" s="48"/>
      <c r="BG63" s="48"/>
      <c r="BH63" s="48"/>
      <c r="BI63" s="48"/>
      <c r="BJ63" s="43"/>
      <c r="BK63" s="43"/>
      <c r="BL63" s="48"/>
      <c r="BM63" s="48"/>
      <c r="BN63" s="43"/>
      <c r="BO63" s="43"/>
    </row>
    <row r="64" spans="1:67" ht="15" x14ac:dyDescent="0.2">
      <c r="A64" s="55"/>
      <c r="B64" s="46"/>
      <c r="C64" s="47"/>
      <c r="D64" s="43"/>
      <c r="E64" s="43"/>
      <c r="F64" s="48"/>
      <c r="G64" s="48"/>
      <c r="H64" s="48"/>
      <c r="I64" s="43"/>
      <c r="J64" s="43"/>
      <c r="K64" s="48"/>
      <c r="L64" s="43"/>
      <c r="M64" s="43"/>
      <c r="N64" s="48"/>
      <c r="O64" s="48"/>
      <c r="P64" s="48"/>
      <c r="Q64" s="48"/>
      <c r="R64" s="43"/>
      <c r="S64" s="48"/>
      <c r="T64" s="48"/>
      <c r="U64" s="48"/>
      <c r="V64" s="48"/>
      <c r="W64" s="43"/>
      <c r="X64" s="43"/>
      <c r="Y64" s="43"/>
      <c r="Z64" s="43"/>
      <c r="AA64" s="43"/>
      <c r="AB64" s="48"/>
      <c r="AC64" s="43"/>
      <c r="AD64" s="48"/>
      <c r="AE64" s="48"/>
      <c r="AF64" s="48"/>
      <c r="AG64" s="43"/>
      <c r="AH64" s="43"/>
      <c r="AI64" s="43"/>
      <c r="AJ64" s="48"/>
      <c r="AK64" s="48"/>
      <c r="AL64" s="48"/>
      <c r="AM64" s="48"/>
      <c r="AN64" s="48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8"/>
      <c r="BE64" s="48"/>
      <c r="BF64" s="48"/>
      <c r="BG64" s="48"/>
      <c r="BH64" s="48"/>
      <c r="BI64" s="48"/>
      <c r="BJ64" s="43"/>
      <c r="BK64" s="43"/>
      <c r="BL64" s="48"/>
      <c r="BM64" s="48"/>
      <c r="BN64" s="43"/>
      <c r="BO64" s="43"/>
    </row>
    <row r="65" spans="1:67" ht="15" x14ac:dyDescent="0.2">
      <c r="A65" s="55"/>
      <c r="B65" s="46"/>
      <c r="C65" s="47"/>
      <c r="D65" s="43"/>
      <c r="E65" s="43"/>
      <c r="F65" s="48"/>
      <c r="G65" s="48"/>
      <c r="H65" s="48"/>
      <c r="I65" s="43"/>
      <c r="J65" s="43"/>
      <c r="K65" s="48"/>
      <c r="L65" s="43"/>
      <c r="M65" s="43"/>
      <c r="N65" s="48"/>
      <c r="O65" s="48"/>
      <c r="P65" s="48"/>
      <c r="Q65" s="48"/>
      <c r="R65" s="43"/>
      <c r="S65" s="48"/>
      <c r="T65" s="48"/>
      <c r="U65" s="48"/>
      <c r="V65" s="48"/>
      <c r="W65" s="43"/>
      <c r="X65" s="43"/>
      <c r="Y65" s="43"/>
      <c r="Z65" s="43"/>
      <c r="AA65" s="43"/>
      <c r="AB65" s="48"/>
      <c r="AC65" s="43"/>
      <c r="AD65" s="48"/>
      <c r="AE65" s="48"/>
      <c r="AF65" s="48"/>
      <c r="AG65" s="43"/>
      <c r="AH65" s="43"/>
      <c r="AI65" s="43"/>
      <c r="AJ65" s="48"/>
      <c r="AK65" s="48"/>
      <c r="AL65" s="48"/>
      <c r="AM65" s="48"/>
      <c r="AN65" s="48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8"/>
      <c r="BE65" s="48"/>
      <c r="BF65" s="48"/>
      <c r="BG65" s="48"/>
      <c r="BH65" s="48"/>
      <c r="BI65" s="48"/>
      <c r="BJ65" s="43"/>
      <c r="BK65" s="43"/>
      <c r="BL65" s="48"/>
      <c r="BM65" s="48"/>
      <c r="BN65" s="43"/>
      <c r="BO65" s="43"/>
    </row>
    <row r="66" spans="1:67" ht="15" x14ac:dyDescent="0.2">
      <c r="A66" s="55"/>
      <c r="B66" s="46"/>
      <c r="C66" s="47"/>
      <c r="D66" s="43"/>
      <c r="E66" s="43"/>
      <c r="F66" s="48"/>
      <c r="G66" s="48"/>
      <c r="H66" s="48"/>
      <c r="I66" s="43"/>
      <c r="J66" s="43"/>
      <c r="K66" s="48"/>
      <c r="L66" s="43"/>
      <c r="M66" s="43"/>
      <c r="N66" s="48"/>
      <c r="O66" s="48"/>
      <c r="P66" s="48"/>
      <c r="Q66" s="48"/>
      <c r="R66" s="43"/>
      <c r="S66" s="48"/>
      <c r="T66" s="48"/>
      <c r="U66" s="48"/>
      <c r="V66" s="48"/>
      <c r="W66" s="43"/>
      <c r="X66" s="43"/>
      <c r="Y66" s="43"/>
      <c r="Z66" s="43"/>
      <c r="AA66" s="43"/>
      <c r="AB66" s="48"/>
      <c r="AC66" s="43"/>
      <c r="AD66" s="48"/>
      <c r="AE66" s="48"/>
      <c r="AF66" s="48"/>
      <c r="AG66" s="43"/>
      <c r="AH66" s="43"/>
      <c r="AI66" s="43"/>
      <c r="AJ66" s="48"/>
      <c r="AK66" s="48"/>
      <c r="AL66" s="48"/>
      <c r="AM66" s="48"/>
      <c r="AN66" s="48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8"/>
      <c r="BE66" s="48"/>
      <c r="BF66" s="48"/>
      <c r="BG66" s="48"/>
      <c r="BH66" s="48"/>
      <c r="BI66" s="48"/>
      <c r="BJ66" s="43"/>
      <c r="BK66" s="43"/>
      <c r="BL66" s="48"/>
      <c r="BM66" s="48"/>
      <c r="BN66" s="43"/>
      <c r="BO66" s="43"/>
    </row>
    <row r="67" spans="1:67" ht="15" x14ac:dyDescent="0.2">
      <c r="A67" s="55"/>
      <c r="B67" s="46"/>
      <c r="C67" s="47"/>
      <c r="D67" s="43"/>
      <c r="E67" s="43"/>
      <c r="F67" s="48"/>
      <c r="G67" s="48"/>
      <c r="H67" s="48"/>
      <c r="I67" s="43"/>
      <c r="J67" s="43"/>
      <c r="K67" s="48"/>
      <c r="L67" s="43"/>
      <c r="M67" s="43"/>
      <c r="N67" s="48"/>
      <c r="O67" s="48"/>
      <c r="P67" s="48"/>
      <c r="Q67" s="48"/>
      <c r="R67" s="43"/>
      <c r="S67" s="48"/>
      <c r="T67" s="48"/>
      <c r="U67" s="48"/>
      <c r="V67" s="48"/>
      <c r="W67" s="43"/>
      <c r="X67" s="43"/>
      <c r="Y67" s="43"/>
      <c r="Z67" s="43"/>
      <c r="AA67" s="43"/>
      <c r="AB67" s="48"/>
      <c r="AC67" s="43"/>
      <c r="AD67" s="48"/>
      <c r="AE67" s="48"/>
      <c r="AF67" s="48"/>
      <c r="AG67" s="43"/>
      <c r="AH67" s="43"/>
      <c r="AI67" s="43"/>
      <c r="AJ67" s="48"/>
      <c r="AK67" s="48"/>
      <c r="AL67" s="48"/>
      <c r="AM67" s="48"/>
      <c r="AN67" s="48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8"/>
      <c r="BE67" s="48"/>
      <c r="BF67" s="48"/>
      <c r="BG67" s="48"/>
      <c r="BH67" s="48"/>
      <c r="BI67" s="48"/>
      <c r="BJ67" s="43"/>
      <c r="BK67" s="43"/>
      <c r="BL67" s="48"/>
      <c r="BM67" s="48"/>
      <c r="BN67" s="43"/>
      <c r="BO67" s="43"/>
    </row>
    <row r="68" spans="1:67" ht="15" x14ac:dyDescent="0.2">
      <c r="A68" s="55"/>
      <c r="B68" s="46"/>
      <c r="C68" s="47"/>
      <c r="D68" s="43"/>
      <c r="E68" s="43"/>
      <c r="F68" s="48"/>
      <c r="G68" s="48"/>
      <c r="H68" s="48"/>
      <c r="I68" s="43"/>
      <c r="J68" s="43"/>
      <c r="K68" s="48"/>
      <c r="L68" s="43"/>
      <c r="M68" s="43"/>
      <c r="N68" s="48"/>
      <c r="O68" s="48"/>
      <c r="P68" s="48"/>
      <c r="Q68" s="48"/>
      <c r="R68" s="43"/>
      <c r="S68" s="48"/>
      <c r="T68" s="48"/>
      <c r="U68" s="48"/>
      <c r="V68" s="48"/>
      <c r="W68" s="43"/>
      <c r="X68" s="43"/>
      <c r="Y68" s="43"/>
      <c r="Z68" s="43"/>
      <c r="AA68" s="43"/>
      <c r="AB68" s="48"/>
      <c r="AC68" s="43"/>
      <c r="AD68" s="48"/>
      <c r="AE68" s="48"/>
      <c r="AF68" s="48"/>
      <c r="AG68" s="43"/>
      <c r="AH68" s="43"/>
      <c r="AI68" s="43"/>
      <c r="AJ68" s="48"/>
      <c r="AK68" s="48"/>
      <c r="AL68" s="48"/>
      <c r="AM68" s="48"/>
      <c r="AN68" s="48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8"/>
      <c r="BE68" s="48"/>
      <c r="BF68" s="48"/>
      <c r="BG68" s="48"/>
      <c r="BH68" s="48"/>
      <c r="BI68" s="48"/>
      <c r="BJ68" s="43"/>
      <c r="BK68" s="43"/>
      <c r="BL68" s="48"/>
      <c r="BM68" s="48"/>
      <c r="BN68" s="43"/>
      <c r="BO68" s="43"/>
    </row>
    <row r="69" spans="1:67" ht="15" x14ac:dyDescent="0.2">
      <c r="A69" s="55"/>
      <c r="B69" s="46"/>
      <c r="C69" s="47"/>
      <c r="D69" s="43"/>
      <c r="E69" s="43"/>
      <c r="F69" s="48"/>
      <c r="G69" s="48"/>
      <c r="H69" s="48"/>
      <c r="I69" s="43"/>
      <c r="J69" s="43"/>
      <c r="K69" s="48"/>
      <c r="L69" s="43"/>
      <c r="M69" s="43"/>
      <c r="N69" s="48"/>
      <c r="O69" s="48"/>
      <c r="P69" s="48"/>
      <c r="Q69" s="48"/>
      <c r="R69" s="43"/>
      <c r="S69" s="48"/>
      <c r="T69" s="48"/>
      <c r="U69" s="48"/>
      <c r="V69" s="48"/>
      <c r="W69" s="43"/>
      <c r="X69" s="43"/>
      <c r="Y69" s="43"/>
      <c r="Z69" s="43"/>
      <c r="AA69" s="43"/>
      <c r="AB69" s="48"/>
      <c r="AC69" s="43"/>
      <c r="AD69" s="48"/>
      <c r="AE69" s="48"/>
      <c r="AF69" s="48"/>
      <c r="AG69" s="43"/>
      <c r="AH69" s="43"/>
      <c r="AI69" s="43"/>
      <c r="AJ69" s="48"/>
      <c r="AK69" s="48"/>
      <c r="AL69" s="48"/>
      <c r="AM69" s="48"/>
      <c r="AN69" s="48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8"/>
      <c r="BE69" s="48"/>
      <c r="BF69" s="48"/>
      <c r="BG69" s="48"/>
      <c r="BH69" s="48"/>
      <c r="BI69" s="48"/>
      <c r="BJ69" s="43"/>
      <c r="BK69" s="43"/>
      <c r="BL69" s="48"/>
      <c r="BM69" s="48"/>
      <c r="BN69" s="43"/>
      <c r="BO69" s="43"/>
    </row>
    <row r="70" spans="1:67" ht="15" x14ac:dyDescent="0.2">
      <c r="A70" s="55"/>
      <c r="B70" s="46"/>
      <c r="C70" s="47"/>
      <c r="D70" s="43"/>
      <c r="E70" s="43"/>
      <c r="F70" s="48"/>
      <c r="G70" s="48"/>
      <c r="H70" s="48"/>
      <c r="I70" s="43"/>
      <c r="J70" s="43"/>
      <c r="K70" s="48"/>
      <c r="L70" s="43"/>
      <c r="M70" s="43"/>
      <c r="N70" s="48"/>
      <c r="O70" s="48"/>
      <c r="P70" s="48"/>
      <c r="Q70" s="48"/>
      <c r="R70" s="43"/>
      <c r="S70" s="48"/>
      <c r="T70" s="48"/>
      <c r="U70" s="48"/>
      <c r="V70" s="48"/>
      <c r="W70" s="43"/>
      <c r="X70" s="43"/>
      <c r="Y70" s="43"/>
      <c r="Z70" s="43"/>
      <c r="AA70" s="43"/>
      <c r="AB70" s="48"/>
      <c r="AC70" s="43"/>
      <c r="AD70" s="48"/>
      <c r="AE70" s="48"/>
      <c r="AF70" s="48"/>
      <c r="AG70" s="43"/>
      <c r="AH70" s="43"/>
      <c r="AI70" s="43"/>
      <c r="AJ70" s="48"/>
      <c r="AK70" s="48"/>
      <c r="AL70" s="48"/>
      <c r="AM70" s="48"/>
      <c r="AN70" s="48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8"/>
      <c r="BE70" s="48"/>
      <c r="BF70" s="48"/>
      <c r="BG70" s="48"/>
      <c r="BH70" s="48"/>
      <c r="BI70" s="48"/>
      <c r="BJ70" s="43"/>
      <c r="BK70" s="43"/>
      <c r="BL70" s="48"/>
      <c r="BM70" s="48"/>
      <c r="BN70" s="43"/>
      <c r="BO70" s="43"/>
    </row>
    <row r="71" spans="1:67" ht="15" x14ac:dyDescent="0.2">
      <c r="A71" s="55"/>
      <c r="B71" s="46"/>
      <c r="C71" s="47"/>
      <c r="D71" s="43"/>
      <c r="E71" s="43"/>
      <c r="F71" s="48"/>
      <c r="G71" s="48"/>
      <c r="H71" s="48"/>
      <c r="I71" s="43"/>
      <c r="J71" s="43"/>
      <c r="K71" s="48"/>
      <c r="L71" s="43"/>
      <c r="M71" s="43"/>
      <c r="N71" s="48"/>
      <c r="O71" s="48"/>
      <c r="P71" s="48"/>
      <c r="Q71" s="48"/>
      <c r="R71" s="43"/>
      <c r="S71" s="48"/>
      <c r="T71" s="48"/>
      <c r="U71" s="48"/>
      <c r="V71" s="48"/>
      <c r="W71" s="43"/>
      <c r="X71" s="43"/>
      <c r="Y71" s="43"/>
      <c r="Z71" s="43"/>
      <c r="AA71" s="43"/>
      <c r="AB71" s="48"/>
      <c r="AC71" s="43"/>
      <c r="AD71" s="48"/>
      <c r="AE71" s="48"/>
      <c r="AF71" s="48"/>
      <c r="AG71" s="43"/>
      <c r="AH71" s="43"/>
      <c r="AI71" s="43"/>
      <c r="AJ71" s="48"/>
      <c r="AK71" s="48"/>
      <c r="AL71" s="48"/>
      <c r="AM71" s="48"/>
      <c r="AN71" s="48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8"/>
      <c r="BE71" s="48"/>
      <c r="BF71" s="48"/>
      <c r="BG71" s="48"/>
      <c r="BH71" s="48"/>
      <c r="BI71" s="48"/>
      <c r="BJ71" s="43"/>
      <c r="BK71" s="43"/>
      <c r="BL71" s="48"/>
      <c r="BM71" s="48"/>
      <c r="BN71" s="43"/>
      <c r="BO71" s="43"/>
    </row>
    <row r="72" spans="1:67" ht="15" x14ac:dyDescent="0.2">
      <c r="A72" s="55"/>
      <c r="B72" s="46"/>
      <c r="C72" s="47"/>
      <c r="D72" s="43"/>
      <c r="E72" s="43"/>
      <c r="F72" s="48"/>
      <c r="G72" s="48"/>
      <c r="H72" s="48"/>
      <c r="I72" s="43"/>
      <c r="J72" s="43"/>
      <c r="K72" s="48"/>
      <c r="L72" s="43"/>
      <c r="M72" s="43"/>
      <c r="N72" s="48"/>
      <c r="O72" s="48"/>
      <c r="P72" s="48"/>
      <c r="Q72" s="48"/>
      <c r="R72" s="43"/>
      <c r="S72" s="48"/>
      <c r="T72" s="48"/>
      <c r="U72" s="48"/>
      <c r="V72" s="48"/>
      <c r="W72" s="43"/>
      <c r="X72" s="43"/>
      <c r="Y72" s="43"/>
      <c r="Z72" s="43"/>
      <c r="AA72" s="43"/>
      <c r="AB72" s="48"/>
      <c r="AC72" s="43"/>
      <c r="AD72" s="48"/>
      <c r="AE72" s="48"/>
      <c r="AF72" s="48"/>
      <c r="AG72" s="43"/>
      <c r="AH72" s="43"/>
      <c r="AI72" s="43"/>
      <c r="AJ72" s="48"/>
      <c r="AK72" s="48"/>
      <c r="AL72" s="48"/>
      <c r="AM72" s="48"/>
      <c r="AN72" s="48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8"/>
      <c r="BE72" s="48"/>
      <c r="BF72" s="48"/>
      <c r="BG72" s="48"/>
      <c r="BH72" s="48"/>
      <c r="BI72" s="48"/>
      <c r="BJ72" s="43"/>
      <c r="BK72" s="43"/>
      <c r="BL72" s="48"/>
      <c r="BM72" s="48"/>
      <c r="BN72" s="43"/>
      <c r="BO72" s="43"/>
    </row>
    <row r="73" spans="1:67" ht="15" x14ac:dyDescent="0.2">
      <c r="A73" s="55"/>
      <c r="B73" s="46"/>
      <c r="C73" s="47"/>
      <c r="D73" s="43"/>
      <c r="E73" s="43"/>
      <c r="F73" s="48"/>
      <c r="G73" s="48"/>
      <c r="H73" s="48"/>
      <c r="I73" s="43"/>
      <c r="J73" s="43"/>
      <c r="K73" s="48"/>
      <c r="L73" s="43"/>
      <c r="M73" s="43"/>
      <c r="N73" s="48"/>
      <c r="O73" s="48"/>
      <c r="P73" s="48"/>
      <c r="Q73" s="48"/>
      <c r="R73" s="43"/>
      <c r="S73" s="48"/>
      <c r="T73" s="48"/>
      <c r="U73" s="48"/>
      <c r="V73" s="48"/>
      <c r="W73" s="43"/>
      <c r="X73" s="43"/>
      <c r="Y73" s="43"/>
      <c r="Z73" s="43"/>
      <c r="AA73" s="43"/>
      <c r="AB73" s="48"/>
      <c r="AC73" s="43"/>
      <c r="AD73" s="48"/>
      <c r="AE73" s="48"/>
      <c r="AF73" s="48"/>
      <c r="AG73" s="43"/>
      <c r="AH73" s="43"/>
      <c r="AI73" s="43"/>
      <c r="AJ73" s="48"/>
      <c r="AK73" s="48"/>
      <c r="AL73" s="48"/>
      <c r="AM73" s="48"/>
      <c r="AN73" s="48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8"/>
      <c r="BE73" s="48"/>
      <c r="BF73" s="48"/>
      <c r="BG73" s="48"/>
      <c r="BH73" s="48"/>
      <c r="BI73" s="48"/>
      <c r="BJ73" s="43"/>
      <c r="BK73" s="43"/>
      <c r="BL73" s="48"/>
      <c r="BM73" s="48"/>
      <c r="BN73" s="43"/>
      <c r="BO73" s="43"/>
    </row>
    <row r="74" spans="1:67" ht="15" x14ac:dyDescent="0.2">
      <c r="A74" s="55"/>
      <c r="B74" s="46"/>
      <c r="C74" s="47"/>
      <c r="D74" s="43"/>
      <c r="E74" s="43"/>
      <c r="F74" s="48"/>
      <c r="G74" s="48"/>
      <c r="H74" s="48"/>
      <c r="I74" s="43"/>
      <c r="J74" s="43"/>
      <c r="K74" s="48"/>
      <c r="L74" s="43"/>
      <c r="M74" s="43"/>
      <c r="N74" s="48"/>
      <c r="O74" s="48"/>
      <c r="P74" s="48"/>
      <c r="Q74" s="48"/>
      <c r="R74" s="43"/>
      <c r="S74" s="48"/>
      <c r="T74" s="48"/>
      <c r="U74" s="48"/>
      <c r="V74" s="48"/>
      <c r="W74" s="43"/>
      <c r="X74" s="43"/>
      <c r="Y74" s="43"/>
      <c r="Z74" s="43"/>
      <c r="AA74" s="43"/>
      <c r="AB74" s="48"/>
      <c r="AC74" s="43"/>
      <c r="AD74" s="48"/>
      <c r="AE74" s="48"/>
      <c r="AF74" s="48"/>
      <c r="AG74" s="43"/>
      <c r="AH74" s="43"/>
      <c r="AI74" s="43"/>
      <c r="AJ74" s="48"/>
      <c r="AK74" s="48"/>
      <c r="AL74" s="48"/>
      <c r="AM74" s="48"/>
      <c r="AN74" s="48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8"/>
      <c r="BE74" s="48"/>
      <c r="BF74" s="48"/>
      <c r="BG74" s="48"/>
      <c r="BH74" s="48"/>
      <c r="BI74" s="48"/>
      <c r="BJ74" s="43"/>
      <c r="BK74" s="43"/>
      <c r="BL74" s="48"/>
      <c r="BM74" s="48"/>
      <c r="BN74" s="43"/>
      <c r="BO74" s="43"/>
    </row>
    <row r="75" spans="1:67" ht="15" x14ac:dyDescent="0.2">
      <c r="A75" s="55"/>
      <c r="B75" s="46"/>
      <c r="C75" s="47"/>
      <c r="D75" s="43"/>
      <c r="E75" s="43"/>
      <c r="F75" s="48"/>
      <c r="G75" s="48"/>
      <c r="H75" s="48"/>
      <c r="I75" s="43"/>
      <c r="J75" s="43"/>
      <c r="K75" s="48"/>
      <c r="L75" s="43"/>
      <c r="M75" s="43"/>
      <c r="N75" s="48"/>
      <c r="O75" s="48"/>
      <c r="P75" s="48"/>
      <c r="Q75" s="48"/>
      <c r="R75" s="43"/>
      <c r="S75" s="48"/>
      <c r="T75" s="48"/>
      <c r="U75" s="48"/>
      <c r="V75" s="48"/>
      <c r="W75" s="43"/>
      <c r="X75" s="43"/>
      <c r="Y75" s="43"/>
      <c r="Z75" s="43"/>
      <c r="AA75" s="43"/>
      <c r="AB75" s="48"/>
      <c r="AC75" s="43"/>
      <c r="AD75" s="48"/>
      <c r="AE75" s="48"/>
      <c r="AF75" s="48"/>
      <c r="AG75" s="43"/>
      <c r="AH75" s="43"/>
      <c r="AI75" s="43"/>
      <c r="AJ75" s="48"/>
      <c r="AK75" s="48"/>
      <c r="AL75" s="48"/>
      <c r="AM75" s="48"/>
      <c r="AN75" s="48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8"/>
      <c r="BE75" s="48"/>
      <c r="BF75" s="48"/>
      <c r="BG75" s="48"/>
      <c r="BH75" s="48"/>
      <c r="BI75" s="48"/>
      <c r="BJ75" s="43"/>
      <c r="BK75" s="43"/>
      <c r="BL75" s="48"/>
      <c r="BM75" s="48"/>
      <c r="BN75" s="43"/>
      <c r="BO75" s="43"/>
    </row>
    <row r="76" spans="1:67" ht="15" x14ac:dyDescent="0.2">
      <c r="A76" s="55"/>
      <c r="B76" s="46"/>
      <c r="C76" s="47"/>
      <c r="D76" s="43"/>
      <c r="E76" s="43"/>
      <c r="F76" s="48"/>
      <c r="G76" s="48"/>
      <c r="H76" s="48"/>
      <c r="I76" s="43"/>
      <c r="J76" s="43"/>
      <c r="K76" s="48"/>
      <c r="L76" s="43"/>
      <c r="M76" s="43"/>
      <c r="N76" s="48"/>
      <c r="O76" s="48"/>
      <c r="P76" s="48"/>
      <c r="Q76" s="48"/>
      <c r="R76" s="43"/>
      <c r="S76" s="48"/>
      <c r="T76" s="48"/>
      <c r="U76" s="48"/>
      <c r="V76" s="48"/>
      <c r="W76" s="43"/>
      <c r="X76" s="43"/>
      <c r="Y76" s="43"/>
      <c r="Z76" s="43"/>
      <c r="AA76" s="43"/>
      <c r="AB76" s="48"/>
      <c r="AC76" s="43"/>
      <c r="AD76" s="48"/>
      <c r="AE76" s="48"/>
      <c r="AF76" s="48"/>
      <c r="AG76" s="43"/>
      <c r="AH76" s="43"/>
      <c r="AI76" s="43"/>
      <c r="AJ76" s="48"/>
      <c r="AK76" s="48"/>
      <c r="AL76" s="48"/>
      <c r="AM76" s="48"/>
      <c r="AN76" s="48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8"/>
      <c r="BE76" s="48"/>
      <c r="BF76" s="48"/>
      <c r="BG76" s="48"/>
      <c r="BH76" s="48"/>
      <c r="BI76" s="48"/>
      <c r="BJ76" s="43"/>
      <c r="BK76" s="43"/>
      <c r="BL76" s="48"/>
      <c r="BM76" s="48"/>
      <c r="BN76" s="43"/>
      <c r="BO76" s="43"/>
    </row>
    <row r="77" spans="1:67" ht="15" x14ac:dyDescent="0.2">
      <c r="A77" s="55"/>
      <c r="B77" s="46"/>
      <c r="C77" s="47"/>
      <c r="D77" s="43"/>
      <c r="E77" s="43"/>
      <c r="F77" s="48"/>
      <c r="G77" s="48"/>
      <c r="H77" s="48"/>
      <c r="I77" s="43"/>
      <c r="J77" s="43"/>
      <c r="K77" s="48"/>
      <c r="L77" s="43"/>
      <c r="M77" s="43"/>
      <c r="N77" s="48"/>
      <c r="O77" s="48"/>
      <c r="P77" s="48"/>
      <c r="Q77" s="48"/>
      <c r="R77" s="43"/>
      <c r="S77" s="48"/>
      <c r="T77" s="48"/>
      <c r="U77" s="48"/>
      <c r="V77" s="48"/>
      <c r="W77" s="43"/>
      <c r="X77" s="43"/>
      <c r="Y77" s="43"/>
      <c r="Z77" s="43"/>
      <c r="AA77" s="43"/>
      <c r="AB77" s="48"/>
      <c r="AC77" s="43"/>
      <c r="AD77" s="48"/>
      <c r="AE77" s="48"/>
      <c r="AF77" s="48"/>
      <c r="AG77" s="43"/>
      <c r="AH77" s="43"/>
      <c r="AI77" s="43"/>
      <c r="AJ77" s="48"/>
      <c r="AK77" s="48"/>
      <c r="AL77" s="48"/>
      <c r="AM77" s="48"/>
      <c r="AN77" s="48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8"/>
      <c r="BE77" s="48"/>
      <c r="BF77" s="48"/>
      <c r="BG77" s="48"/>
      <c r="BH77" s="48"/>
      <c r="BI77" s="48"/>
      <c r="BJ77" s="43"/>
      <c r="BK77" s="43"/>
      <c r="BL77" s="48"/>
      <c r="BM77" s="48"/>
      <c r="BN77" s="43"/>
      <c r="BO77" s="43"/>
    </row>
    <row r="78" spans="1:67" ht="15" x14ac:dyDescent="0.2">
      <c r="A78" s="55"/>
      <c r="B78" s="46"/>
      <c r="C78" s="47"/>
      <c r="D78" s="43"/>
      <c r="E78" s="43"/>
      <c r="F78" s="48"/>
      <c r="G78" s="48"/>
      <c r="H78" s="48"/>
      <c r="I78" s="43"/>
      <c r="J78" s="43"/>
      <c r="K78" s="48"/>
      <c r="L78" s="43"/>
      <c r="M78" s="43"/>
      <c r="N78" s="48"/>
      <c r="O78" s="48"/>
      <c r="P78" s="48"/>
      <c r="Q78" s="48"/>
      <c r="R78" s="43"/>
      <c r="S78" s="48"/>
      <c r="T78" s="48"/>
      <c r="U78" s="48"/>
      <c r="V78" s="48"/>
      <c r="W78" s="43"/>
      <c r="X78" s="43"/>
      <c r="Y78" s="43"/>
      <c r="Z78" s="43"/>
      <c r="AA78" s="43"/>
      <c r="AB78" s="48"/>
      <c r="AC78" s="43"/>
      <c r="AD78" s="48"/>
      <c r="AE78" s="48"/>
      <c r="AF78" s="48"/>
      <c r="AG78" s="43"/>
      <c r="AH78" s="43"/>
      <c r="AI78" s="43"/>
      <c r="AJ78" s="48"/>
      <c r="AK78" s="48"/>
      <c r="AL78" s="48"/>
      <c r="AM78" s="48"/>
      <c r="AN78" s="48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8"/>
      <c r="BE78" s="48"/>
      <c r="BF78" s="48"/>
      <c r="BG78" s="48"/>
      <c r="BH78" s="48"/>
      <c r="BI78" s="48"/>
      <c r="BJ78" s="43"/>
      <c r="BK78" s="43"/>
      <c r="BL78" s="48"/>
      <c r="BM78" s="48"/>
      <c r="BN78" s="43"/>
      <c r="BO78" s="43"/>
    </row>
    <row r="79" spans="1:67" ht="15" x14ac:dyDescent="0.2">
      <c r="A79" s="55"/>
      <c r="B79" s="46"/>
      <c r="C79" s="47"/>
      <c r="D79" s="43"/>
      <c r="E79" s="43"/>
      <c r="F79" s="48"/>
      <c r="G79" s="48"/>
      <c r="H79" s="48"/>
      <c r="I79" s="43"/>
      <c r="J79" s="43"/>
      <c r="K79" s="48"/>
      <c r="L79" s="43"/>
      <c r="M79" s="43"/>
      <c r="N79" s="48"/>
      <c r="O79" s="48"/>
      <c r="P79" s="48"/>
      <c r="Q79" s="48"/>
      <c r="R79" s="43"/>
      <c r="S79" s="48"/>
      <c r="T79" s="48"/>
      <c r="U79" s="48"/>
      <c r="V79" s="48"/>
      <c r="W79" s="43"/>
      <c r="X79" s="43"/>
      <c r="Y79" s="43"/>
      <c r="Z79" s="43"/>
      <c r="AA79" s="43"/>
      <c r="AB79" s="48"/>
      <c r="AC79" s="43"/>
      <c r="AD79" s="48"/>
      <c r="AE79" s="48"/>
      <c r="AF79" s="48"/>
      <c r="AG79" s="43"/>
      <c r="AH79" s="43"/>
      <c r="AI79" s="43"/>
      <c r="AJ79" s="48"/>
      <c r="AK79" s="48"/>
      <c r="AL79" s="48"/>
      <c r="AM79" s="48"/>
      <c r="AN79" s="48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8"/>
      <c r="BE79" s="48"/>
      <c r="BF79" s="48"/>
      <c r="BG79" s="48"/>
      <c r="BH79" s="48"/>
      <c r="BI79" s="48"/>
      <c r="BJ79" s="43"/>
      <c r="BK79" s="43"/>
      <c r="BL79" s="48"/>
      <c r="BM79" s="48"/>
      <c r="BN79" s="43"/>
      <c r="BO79" s="43"/>
    </row>
    <row r="80" spans="1:67" ht="15" x14ac:dyDescent="0.2">
      <c r="A80" s="55"/>
      <c r="B80" s="46"/>
      <c r="C80" s="47"/>
      <c r="D80" s="43"/>
      <c r="E80" s="43"/>
      <c r="F80" s="48"/>
      <c r="G80" s="48"/>
      <c r="H80" s="48"/>
      <c r="I80" s="43"/>
      <c r="J80" s="43"/>
      <c r="K80" s="48"/>
      <c r="L80" s="43"/>
      <c r="M80" s="43"/>
      <c r="N80" s="48"/>
      <c r="O80" s="48"/>
      <c r="P80" s="48"/>
      <c r="Q80" s="48"/>
      <c r="R80" s="43"/>
      <c r="S80" s="48"/>
      <c r="T80" s="48"/>
      <c r="U80" s="48"/>
      <c r="V80" s="48"/>
      <c r="W80" s="43"/>
      <c r="X80" s="43"/>
      <c r="Y80" s="43"/>
      <c r="Z80" s="43"/>
      <c r="AA80" s="43"/>
      <c r="AB80" s="48"/>
      <c r="AC80" s="43"/>
      <c r="AD80" s="48"/>
      <c r="AE80" s="48"/>
      <c r="AF80" s="48"/>
      <c r="AG80" s="43"/>
      <c r="AH80" s="43"/>
      <c r="AI80" s="43"/>
      <c r="AJ80" s="48"/>
      <c r="AK80" s="48"/>
      <c r="AL80" s="48"/>
      <c r="AM80" s="48"/>
      <c r="AN80" s="48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8"/>
      <c r="BE80" s="48"/>
      <c r="BF80" s="48"/>
      <c r="BG80" s="48"/>
      <c r="BH80" s="48"/>
      <c r="BI80" s="48"/>
      <c r="BJ80" s="43"/>
      <c r="BK80" s="43"/>
      <c r="BL80" s="48"/>
      <c r="BM80" s="48"/>
      <c r="BN80" s="43"/>
      <c r="BO80" s="43"/>
    </row>
    <row r="81" spans="1:67" ht="15" x14ac:dyDescent="0.2">
      <c r="A81" s="55"/>
      <c r="B81" s="46"/>
      <c r="C81" s="47"/>
      <c r="D81" s="43"/>
      <c r="E81" s="43"/>
      <c r="F81" s="48"/>
      <c r="G81" s="48"/>
      <c r="H81" s="48"/>
      <c r="I81" s="43"/>
      <c r="J81" s="43"/>
      <c r="K81" s="48"/>
      <c r="L81" s="43"/>
      <c r="M81" s="43"/>
      <c r="N81" s="48"/>
      <c r="O81" s="48"/>
      <c r="P81" s="48"/>
      <c r="Q81" s="48"/>
      <c r="R81" s="43"/>
      <c r="S81" s="48"/>
      <c r="T81" s="48"/>
      <c r="U81" s="48"/>
      <c r="V81" s="48"/>
      <c r="W81" s="43"/>
      <c r="X81" s="43"/>
      <c r="Y81" s="43"/>
      <c r="Z81" s="43"/>
      <c r="AA81" s="43"/>
      <c r="AB81" s="48"/>
      <c r="AC81" s="43"/>
      <c r="AD81" s="48"/>
      <c r="AE81" s="48"/>
      <c r="AF81" s="48"/>
      <c r="AG81" s="43"/>
      <c r="AH81" s="43"/>
      <c r="AI81" s="43"/>
      <c r="AJ81" s="48"/>
      <c r="AK81" s="48"/>
      <c r="AL81" s="48"/>
      <c r="AM81" s="48"/>
      <c r="AN81" s="48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8"/>
      <c r="BE81" s="48"/>
      <c r="BF81" s="48"/>
      <c r="BG81" s="48"/>
      <c r="BH81" s="48"/>
      <c r="BI81" s="48"/>
      <c r="BJ81" s="43"/>
      <c r="BK81" s="43"/>
      <c r="BL81" s="48"/>
      <c r="BM81" s="48"/>
      <c r="BN81" s="43"/>
      <c r="BO81" s="43"/>
    </row>
    <row r="82" spans="1:67" ht="15" x14ac:dyDescent="0.2">
      <c r="A82" s="55"/>
      <c r="B82" s="46"/>
      <c r="C82" s="47"/>
      <c r="D82" s="43"/>
      <c r="E82" s="43"/>
      <c r="F82" s="48"/>
      <c r="G82" s="48"/>
      <c r="H82" s="48"/>
      <c r="I82" s="43"/>
      <c r="J82" s="43"/>
      <c r="K82" s="48"/>
      <c r="L82" s="43"/>
      <c r="M82" s="43"/>
      <c r="N82" s="48"/>
      <c r="O82" s="48"/>
      <c r="P82" s="48"/>
      <c r="Q82" s="48"/>
      <c r="R82" s="43"/>
      <c r="S82" s="48"/>
      <c r="T82" s="48"/>
      <c r="U82" s="48"/>
      <c r="V82" s="48"/>
      <c r="W82" s="43"/>
      <c r="X82" s="43"/>
      <c r="Y82" s="43"/>
      <c r="Z82" s="43"/>
      <c r="AA82" s="43"/>
      <c r="AB82" s="48"/>
      <c r="AC82" s="43"/>
      <c r="AD82" s="48"/>
      <c r="AE82" s="48"/>
      <c r="AF82" s="48"/>
      <c r="AG82" s="43"/>
      <c r="AH82" s="43"/>
      <c r="AI82" s="43"/>
      <c r="AJ82" s="48"/>
      <c r="AK82" s="48"/>
      <c r="AL82" s="48"/>
      <c r="AM82" s="48"/>
      <c r="AN82" s="48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8"/>
      <c r="BE82" s="48"/>
      <c r="BF82" s="48"/>
      <c r="BG82" s="48"/>
      <c r="BH82" s="48"/>
      <c r="BI82" s="48"/>
      <c r="BJ82" s="43"/>
      <c r="BK82" s="43"/>
      <c r="BL82" s="48"/>
      <c r="BM82" s="48"/>
      <c r="BN82" s="43"/>
      <c r="BO82" s="43"/>
    </row>
    <row r="83" spans="1:67" ht="15" x14ac:dyDescent="0.2">
      <c r="A83" s="55"/>
      <c r="B83" s="46"/>
      <c r="C83" s="47"/>
      <c r="D83" s="43"/>
      <c r="E83" s="43"/>
      <c r="F83" s="48"/>
      <c r="G83" s="48"/>
      <c r="H83" s="48"/>
      <c r="I83" s="43"/>
      <c r="J83" s="43"/>
      <c r="K83" s="48"/>
      <c r="L83" s="43"/>
      <c r="M83" s="43"/>
      <c r="N83" s="48"/>
      <c r="O83" s="48"/>
      <c r="P83" s="48"/>
      <c r="Q83" s="48"/>
      <c r="R83" s="43"/>
      <c r="S83" s="48"/>
      <c r="T83" s="48"/>
      <c r="U83" s="48"/>
      <c r="V83" s="48"/>
      <c r="W83" s="43"/>
      <c r="X83" s="43"/>
      <c r="Y83" s="43"/>
      <c r="Z83" s="43"/>
      <c r="AA83" s="43"/>
      <c r="AB83" s="48"/>
      <c r="AC83" s="43"/>
      <c r="AD83" s="48"/>
      <c r="AE83" s="48"/>
      <c r="AF83" s="48"/>
      <c r="AG83" s="43"/>
      <c r="AH83" s="43"/>
      <c r="AI83" s="43"/>
      <c r="AJ83" s="48"/>
      <c r="AK83" s="48"/>
      <c r="AL83" s="48"/>
      <c r="AM83" s="48"/>
      <c r="AN83" s="48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8"/>
      <c r="BE83" s="48"/>
      <c r="BF83" s="48"/>
      <c r="BG83" s="48"/>
      <c r="BH83" s="48"/>
      <c r="BI83" s="48"/>
      <c r="BJ83" s="43"/>
      <c r="BK83" s="43"/>
      <c r="BL83" s="48"/>
      <c r="BM83" s="48"/>
      <c r="BN83" s="43"/>
      <c r="BO83" s="43"/>
    </row>
    <row r="84" spans="1:67" ht="15" x14ac:dyDescent="0.2">
      <c r="A84" s="55"/>
      <c r="B84" s="46"/>
      <c r="C84" s="47"/>
      <c r="D84" s="43"/>
      <c r="E84" s="43"/>
      <c r="F84" s="48"/>
      <c r="G84" s="48"/>
      <c r="H84" s="48"/>
      <c r="I84" s="43"/>
      <c r="J84" s="43"/>
      <c r="K84" s="48"/>
      <c r="L84" s="43"/>
      <c r="M84" s="43"/>
      <c r="N84" s="48"/>
      <c r="O84" s="48"/>
      <c r="P84" s="48"/>
      <c r="Q84" s="48"/>
      <c r="R84" s="43"/>
      <c r="S84" s="48"/>
      <c r="T84" s="48"/>
      <c r="U84" s="48"/>
      <c r="V84" s="48"/>
      <c r="W84" s="43"/>
      <c r="X84" s="43"/>
      <c r="Y84" s="43"/>
      <c r="Z84" s="43"/>
      <c r="AA84" s="43"/>
      <c r="AB84" s="48"/>
      <c r="AC84" s="43"/>
      <c r="AD84" s="48"/>
      <c r="AE84" s="48"/>
      <c r="AF84" s="48"/>
      <c r="AG84" s="43"/>
      <c r="AH84" s="43"/>
      <c r="AI84" s="43"/>
      <c r="AJ84" s="48"/>
      <c r="AK84" s="48"/>
      <c r="AL84" s="48"/>
      <c r="AM84" s="48"/>
      <c r="AN84" s="48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8"/>
      <c r="BE84" s="48"/>
      <c r="BF84" s="48"/>
      <c r="BG84" s="48"/>
      <c r="BH84" s="48"/>
      <c r="BI84" s="48"/>
      <c r="BJ84" s="43"/>
      <c r="BK84" s="43"/>
      <c r="BL84" s="48"/>
      <c r="BM84" s="48"/>
      <c r="BN84" s="43"/>
      <c r="BO84" s="43"/>
    </row>
    <row r="85" spans="1:67" ht="15" x14ac:dyDescent="0.2">
      <c r="A85" s="55"/>
      <c r="B85" s="46"/>
      <c r="C85" s="47"/>
      <c r="D85" s="43"/>
      <c r="E85" s="43"/>
      <c r="F85" s="48"/>
      <c r="G85" s="48"/>
      <c r="H85" s="48"/>
      <c r="I85" s="43"/>
      <c r="J85" s="43"/>
      <c r="K85" s="48"/>
      <c r="L85" s="43"/>
      <c r="M85" s="43"/>
      <c r="N85" s="48"/>
      <c r="O85" s="48"/>
      <c r="P85" s="48"/>
      <c r="Q85" s="48"/>
      <c r="R85" s="43"/>
      <c r="S85" s="48"/>
      <c r="T85" s="48"/>
      <c r="U85" s="48"/>
      <c r="V85" s="48"/>
      <c r="W85" s="43"/>
      <c r="X85" s="43"/>
      <c r="Y85" s="43"/>
      <c r="Z85" s="43"/>
      <c r="AA85" s="43"/>
      <c r="AB85" s="48"/>
      <c r="AC85" s="43"/>
      <c r="AD85" s="48"/>
      <c r="AE85" s="48"/>
      <c r="AF85" s="48"/>
      <c r="AG85" s="43"/>
      <c r="AH85" s="43"/>
      <c r="AI85" s="43"/>
      <c r="AJ85" s="48"/>
      <c r="AK85" s="48"/>
      <c r="AL85" s="48"/>
      <c r="AM85" s="48"/>
      <c r="AN85" s="48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8"/>
      <c r="BE85" s="48"/>
      <c r="BF85" s="48"/>
      <c r="BG85" s="48"/>
      <c r="BH85" s="48"/>
      <c r="BI85" s="48"/>
      <c r="BJ85" s="43"/>
      <c r="BK85" s="43"/>
      <c r="BL85" s="48"/>
      <c r="BM85" s="48"/>
      <c r="BN85" s="43"/>
      <c r="BO85" s="43"/>
    </row>
    <row r="86" spans="1:67" ht="15" x14ac:dyDescent="0.2">
      <c r="A86" s="55"/>
      <c r="B86" s="46"/>
      <c r="C86" s="47"/>
      <c r="D86" s="43"/>
      <c r="E86" s="43"/>
      <c r="F86" s="48"/>
      <c r="G86" s="48"/>
      <c r="H86" s="48"/>
      <c r="I86" s="43"/>
      <c r="J86" s="43"/>
      <c r="K86" s="48"/>
      <c r="L86" s="43"/>
      <c r="M86" s="43"/>
      <c r="N86" s="48"/>
      <c r="O86" s="48"/>
      <c r="P86" s="48"/>
      <c r="Q86" s="48"/>
      <c r="R86" s="43"/>
      <c r="S86" s="48"/>
      <c r="T86" s="48"/>
      <c r="U86" s="48"/>
      <c r="V86" s="48"/>
      <c r="W86" s="43"/>
      <c r="X86" s="43"/>
      <c r="Y86" s="43"/>
      <c r="Z86" s="43"/>
      <c r="AA86" s="43"/>
      <c r="AB86" s="48"/>
      <c r="AC86" s="43"/>
      <c r="AD86" s="48"/>
      <c r="AE86" s="48"/>
      <c r="AF86" s="48"/>
      <c r="AG86" s="43"/>
      <c r="AH86" s="43"/>
      <c r="AI86" s="43"/>
      <c r="AJ86" s="48"/>
      <c r="AK86" s="48"/>
      <c r="AL86" s="48"/>
      <c r="AM86" s="48"/>
      <c r="AN86" s="48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8"/>
      <c r="BE86" s="48"/>
      <c r="BF86" s="48"/>
      <c r="BG86" s="48"/>
      <c r="BH86" s="48"/>
      <c r="BI86" s="48"/>
      <c r="BJ86" s="43"/>
      <c r="BK86" s="43"/>
      <c r="BL86" s="48"/>
      <c r="BM86" s="48"/>
      <c r="BN86" s="43"/>
      <c r="BO86" s="43"/>
    </row>
    <row r="87" spans="1:67" ht="15" x14ac:dyDescent="0.2">
      <c r="A87" s="55"/>
      <c r="B87" s="46"/>
      <c r="C87" s="47"/>
      <c r="D87" s="43"/>
      <c r="E87" s="43"/>
      <c r="F87" s="48"/>
      <c r="G87" s="48"/>
      <c r="H87" s="48"/>
      <c r="I87" s="43"/>
      <c r="J87" s="43"/>
      <c r="K87" s="48"/>
      <c r="L87" s="43"/>
      <c r="M87" s="43"/>
      <c r="N87" s="48"/>
      <c r="O87" s="48"/>
      <c r="P87" s="48"/>
      <c r="Q87" s="48"/>
      <c r="R87" s="43"/>
      <c r="S87" s="48"/>
      <c r="T87" s="48"/>
      <c r="U87" s="48"/>
      <c r="V87" s="48"/>
      <c r="W87" s="43"/>
      <c r="X87" s="43"/>
      <c r="Y87" s="43"/>
      <c r="Z87" s="43"/>
      <c r="AA87" s="43"/>
      <c r="AB87" s="48"/>
      <c r="AC87" s="43"/>
      <c r="AD87" s="48"/>
      <c r="AE87" s="48"/>
      <c r="AF87" s="48"/>
      <c r="AG87" s="43"/>
      <c r="AH87" s="43"/>
      <c r="AI87" s="43"/>
      <c r="AJ87" s="48"/>
      <c r="AK87" s="48"/>
      <c r="AL87" s="48"/>
      <c r="AM87" s="48"/>
      <c r="AN87" s="48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8"/>
      <c r="BE87" s="48"/>
      <c r="BF87" s="48"/>
      <c r="BG87" s="48"/>
      <c r="BH87" s="48"/>
      <c r="BI87" s="48"/>
      <c r="BJ87" s="43"/>
      <c r="BK87" s="43"/>
      <c r="BL87" s="48"/>
      <c r="BM87" s="48"/>
      <c r="BN87" s="43"/>
      <c r="BO87" s="43"/>
    </row>
    <row r="88" spans="1:67" ht="15" x14ac:dyDescent="0.2">
      <c r="A88" s="55"/>
      <c r="B88" s="46"/>
      <c r="C88" s="47"/>
      <c r="D88" s="43"/>
      <c r="E88" s="43"/>
      <c r="F88" s="48"/>
      <c r="G88" s="48"/>
      <c r="H88" s="48"/>
      <c r="I88" s="43"/>
      <c r="J88" s="43"/>
      <c r="K88" s="48"/>
      <c r="L88" s="43"/>
      <c r="M88" s="43"/>
      <c r="N88" s="48"/>
      <c r="O88" s="48"/>
      <c r="P88" s="48"/>
      <c r="Q88" s="48"/>
      <c r="R88" s="43"/>
      <c r="S88" s="48"/>
      <c r="T88" s="48"/>
      <c r="U88" s="48"/>
      <c r="V88" s="48"/>
      <c r="W88" s="43"/>
      <c r="X88" s="43"/>
      <c r="Y88" s="43"/>
      <c r="Z88" s="43"/>
      <c r="AA88" s="43"/>
      <c r="AB88" s="48"/>
      <c r="AC88" s="43"/>
      <c r="AD88" s="48"/>
      <c r="AE88" s="48"/>
      <c r="AF88" s="48"/>
      <c r="AG88" s="43"/>
      <c r="AH88" s="43"/>
      <c r="AI88" s="43"/>
      <c r="AJ88" s="48"/>
      <c r="AK88" s="48"/>
      <c r="AL88" s="48"/>
      <c r="AM88" s="48"/>
      <c r="AN88" s="48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8"/>
      <c r="BE88" s="48"/>
      <c r="BF88" s="48"/>
      <c r="BG88" s="48"/>
      <c r="BH88" s="48"/>
      <c r="BI88" s="48"/>
      <c r="BJ88" s="43"/>
      <c r="BK88" s="43"/>
      <c r="BL88" s="48"/>
      <c r="BM88" s="48"/>
      <c r="BN88" s="43"/>
      <c r="BO88" s="43"/>
    </row>
    <row r="89" spans="1:67" ht="15" x14ac:dyDescent="0.2">
      <c r="A89" s="55"/>
      <c r="B89" s="46"/>
      <c r="C89" s="47"/>
      <c r="D89" s="43"/>
      <c r="E89" s="43"/>
      <c r="F89" s="48"/>
      <c r="G89" s="48"/>
      <c r="H89" s="48"/>
      <c r="I89" s="43"/>
      <c r="J89" s="43"/>
      <c r="K89" s="48"/>
      <c r="L89" s="43"/>
      <c r="M89" s="43"/>
      <c r="N89" s="48"/>
      <c r="O89" s="48"/>
      <c r="P89" s="48"/>
      <c r="Q89" s="48"/>
      <c r="R89" s="43"/>
      <c r="S89" s="48"/>
      <c r="T89" s="48"/>
      <c r="U89" s="48"/>
      <c r="V89" s="48"/>
      <c r="W89" s="43"/>
      <c r="X89" s="43"/>
      <c r="Y89" s="43"/>
      <c r="Z89" s="43"/>
      <c r="AA89" s="43"/>
      <c r="AB89" s="48"/>
      <c r="AC89" s="43"/>
      <c r="AD89" s="48"/>
      <c r="AE89" s="48"/>
      <c r="AF89" s="48"/>
      <c r="AG89" s="43"/>
      <c r="AH89" s="43"/>
      <c r="AI89" s="43"/>
      <c r="AJ89" s="48"/>
      <c r="AK89" s="48"/>
      <c r="AL89" s="48"/>
      <c r="AM89" s="48"/>
      <c r="AN89" s="48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8"/>
      <c r="BE89" s="48"/>
      <c r="BF89" s="48"/>
      <c r="BG89" s="48"/>
      <c r="BH89" s="48"/>
      <c r="BI89" s="48"/>
      <c r="BJ89" s="43"/>
      <c r="BK89" s="43"/>
      <c r="BL89" s="48"/>
      <c r="BM89" s="48"/>
      <c r="BN89" s="43"/>
      <c r="BO89" s="43"/>
    </row>
    <row r="90" spans="1:67" ht="15" x14ac:dyDescent="0.2">
      <c r="A90" s="55"/>
      <c r="B90" s="46"/>
      <c r="C90" s="47"/>
      <c r="D90" s="43"/>
      <c r="E90" s="43"/>
      <c r="F90" s="48"/>
      <c r="G90" s="48"/>
      <c r="H90" s="48"/>
      <c r="I90" s="43"/>
      <c r="J90" s="43"/>
      <c r="K90" s="48"/>
      <c r="L90" s="43"/>
      <c r="M90" s="43"/>
      <c r="N90" s="48"/>
      <c r="O90" s="48"/>
      <c r="P90" s="48"/>
      <c r="Q90" s="48"/>
      <c r="R90" s="43"/>
      <c r="S90" s="48"/>
      <c r="T90" s="48"/>
      <c r="U90" s="48"/>
      <c r="V90" s="48"/>
      <c r="W90" s="43"/>
      <c r="X90" s="43"/>
      <c r="Y90" s="43"/>
      <c r="Z90" s="43"/>
      <c r="AA90" s="43"/>
      <c r="AB90" s="48"/>
      <c r="AC90" s="43"/>
      <c r="AD90" s="48"/>
      <c r="AE90" s="48"/>
      <c r="AF90" s="48"/>
      <c r="AG90" s="43"/>
      <c r="AH90" s="43"/>
      <c r="AI90" s="43"/>
      <c r="AJ90" s="48"/>
      <c r="AK90" s="48"/>
      <c r="AL90" s="48"/>
      <c r="AM90" s="48"/>
      <c r="AN90" s="48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8"/>
      <c r="BE90" s="48"/>
      <c r="BF90" s="48"/>
      <c r="BG90" s="48"/>
      <c r="BH90" s="48"/>
      <c r="BI90" s="48"/>
      <c r="BJ90" s="43"/>
      <c r="BK90" s="43"/>
      <c r="BL90" s="48"/>
      <c r="BM90" s="48"/>
      <c r="BN90" s="43"/>
      <c r="BO90" s="43"/>
    </row>
    <row r="91" spans="1:67" ht="15" x14ac:dyDescent="0.2">
      <c r="A91" s="55"/>
      <c r="B91" s="46"/>
      <c r="C91" s="47"/>
      <c r="D91" s="43"/>
      <c r="E91" s="43"/>
      <c r="F91" s="48"/>
      <c r="G91" s="48"/>
      <c r="H91" s="48"/>
      <c r="I91" s="43"/>
      <c r="J91" s="43"/>
      <c r="K91" s="48"/>
      <c r="L91" s="43"/>
      <c r="M91" s="43"/>
      <c r="N91" s="48"/>
      <c r="O91" s="48"/>
      <c r="P91" s="48"/>
      <c r="Q91" s="48"/>
      <c r="R91" s="43"/>
      <c r="S91" s="48"/>
      <c r="T91" s="48"/>
      <c r="U91" s="48"/>
      <c r="V91" s="48"/>
      <c r="W91" s="43"/>
      <c r="X91" s="43"/>
      <c r="Y91" s="43"/>
      <c r="Z91" s="43"/>
      <c r="AA91" s="43"/>
      <c r="AB91" s="48"/>
      <c r="AC91" s="43"/>
      <c r="AD91" s="48"/>
      <c r="AE91" s="48"/>
      <c r="AF91" s="48"/>
      <c r="AG91" s="43"/>
      <c r="AH91" s="43"/>
      <c r="AI91" s="43"/>
      <c r="AJ91" s="48"/>
      <c r="AK91" s="48"/>
      <c r="AL91" s="48"/>
      <c r="AM91" s="48"/>
      <c r="AN91" s="48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8"/>
      <c r="BE91" s="48"/>
      <c r="BF91" s="48"/>
      <c r="BG91" s="48"/>
      <c r="BH91" s="48"/>
      <c r="BI91" s="48"/>
      <c r="BJ91" s="43"/>
      <c r="BK91" s="43"/>
      <c r="BL91" s="48"/>
      <c r="BM91" s="48"/>
      <c r="BN91" s="43"/>
      <c r="BO91" s="43"/>
    </row>
    <row r="92" spans="1:67" ht="15" x14ac:dyDescent="0.2">
      <c r="A92" s="55"/>
      <c r="B92" s="46"/>
      <c r="C92" s="47"/>
      <c r="D92" s="43"/>
      <c r="E92" s="43"/>
      <c r="F92" s="48"/>
      <c r="G92" s="48"/>
      <c r="H92" s="48"/>
      <c r="I92" s="43"/>
      <c r="J92" s="43"/>
      <c r="K92" s="48"/>
      <c r="L92" s="43"/>
      <c r="M92" s="43"/>
      <c r="N92" s="48"/>
      <c r="O92" s="48"/>
      <c r="P92" s="48"/>
      <c r="Q92" s="48"/>
      <c r="R92" s="43"/>
      <c r="S92" s="48"/>
      <c r="T92" s="48"/>
      <c r="U92" s="48"/>
      <c r="V92" s="48"/>
      <c r="W92" s="43"/>
      <c r="X92" s="43"/>
      <c r="Y92" s="43"/>
      <c r="Z92" s="43"/>
      <c r="AA92" s="43"/>
      <c r="AB92" s="48"/>
      <c r="AC92" s="43"/>
      <c r="AD92" s="48"/>
      <c r="AE92" s="48"/>
      <c r="AF92" s="48"/>
      <c r="AG92" s="43"/>
      <c r="AH92" s="43"/>
      <c r="AI92" s="43"/>
      <c r="AJ92" s="48"/>
      <c r="AK92" s="48"/>
      <c r="AL92" s="48"/>
      <c r="AM92" s="48"/>
      <c r="AN92" s="48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8"/>
      <c r="BE92" s="48"/>
      <c r="BF92" s="48"/>
      <c r="BG92" s="48"/>
      <c r="BH92" s="48"/>
      <c r="BI92" s="48"/>
      <c r="BJ92" s="43"/>
      <c r="BK92" s="43"/>
      <c r="BL92" s="48"/>
      <c r="BM92" s="48"/>
      <c r="BN92" s="43"/>
      <c r="BO92" s="43"/>
    </row>
    <row r="93" spans="1:67" ht="15" x14ac:dyDescent="0.2">
      <c r="A93" s="55"/>
      <c r="B93" s="46"/>
      <c r="C93" s="47"/>
      <c r="D93" s="43"/>
      <c r="E93" s="43"/>
      <c r="F93" s="48"/>
      <c r="G93" s="48"/>
      <c r="H93" s="48"/>
      <c r="I93" s="43"/>
      <c r="J93" s="43"/>
      <c r="K93" s="48"/>
      <c r="L93" s="43"/>
      <c r="M93" s="43"/>
      <c r="N93" s="48"/>
      <c r="O93" s="48"/>
      <c r="P93" s="48"/>
      <c r="Q93" s="48"/>
      <c r="R93" s="43"/>
      <c r="S93" s="48"/>
      <c r="T93" s="48"/>
      <c r="U93" s="48"/>
      <c r="V93" s="48"/>
      <c r="W93" s="43"/>
      <c r="X93" s="43"/>
      <c r="Y93" s="43"/>
      <c r="Z93" s="43"/>
      <c r="AA93" s="43"/>
      <c r="AB93" s="48"/>
      <c r="AC93" s="43"/>
      <c r="AD93" s="48"/>
      <c r="AE93" s="48"/>
      <c r="AF93" s="48"/>
      <c r="AG93" s="43"/>
      <c r="AH93" s="43"/>
      <c r="AI93" s="43"/>
      <c r="AJ93" s="48"/>
      <c r="AK93" s="48"/>
      <c r="AL93" s="48"/>
      <c r="AM93" s="48"/>
      <c r="AN93" s="48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8"/>
      <c r="BE93" s="48"/>
      <c r="BF93" s="48"/>
      <c r="BG93" s="48"/>
      <c r="BH93" s="48"/>
      <c r="BI93" s="48"/>
      <c r="BJ93" s="43"/>
      <c r="BK93" s="43"/>
      <c r="BL93" s="48"/>
      <c r="BM93" s="48"/>
      <c r="BN93" s="43"/>
      <c r="BO93" s="43"/>
    </row>
    <row r="94" spans="1:67" ht="15" x14ac:dyDescent="0.2">
      <c r="A94" s="55"/>
      <c r="B94" s="46"/>
      <c r="C94" s="47"/>
      <c r="D94" s="43"/>
      <c r="E94" s="43"/>
      <c r="F94" s="48"/>
      <c r="G94" s="48"/>
      <c r="H94" s="48"/>
      <c r="I94" s="43"/>
      <c r="J94" s="43"/>
      <c r="K94" s="48"/>
      <c r="L94" s="43"/>
      <c r="M94" s="43"/>
      <c r="N94" s="48"/>
      <c r="O94" s="48"/>
      <c r="P94" s="48"/>
      <c r="Q94" s="48"/>
      <c r="R94" s="43"/>
      <c r="S94" s="48"/>
      <c r="T94" s="48"/>
      <c r="U94" s="48"/>
      <c r="V94" s="48"/>
      <c r="W94" s="43"/>
      <c r="X94" s="43"/>
      <c r="Y94" s="43"/>
      <c r="Z94" s="43"/>
      <c r="AA94" s="43"/>
      <c r="AB94" s="48"/>
      <c r="AC94" s="43"/>
      <c r="AD94" s="48"/>
      <c r="AE94" s="48"/>
      <c r="AF94" s="48"/>
      <c r="AG94" s="43"/>
      <c r="AH94" s="43"/>
      <c r="AI94" s="43"/>
      <c r="AJ94" s="48"/>
      <c r="AK94" s="48"/>
      <c r="AL94" s="48"/>
      <c r="AM94" s="48"/>
      <c r="AN94" s="48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8"/>
      <c r="BE94" s="48"/>
      <c r="BF94" s="48"/>
      <c r="BG94" s="48"/>
      <c r="BH94" s="48"/>
      <c r="BI94" s="48"/>
      <c r="BJ94" s="43"/>
      <c r="BK94" s="43"/>
      <c r="BL94" s="48"/>
      <c r="BM94" s="48"/>
      <c r="BN94" s="43"/>
      <c r="BO94" s="43"/>
    </row>
    <row r="95" spans="1:67" ht="15" x14ac:dyDescent="0.2">
      <c r="A95" s="55"/>
      <c r="B95" s="46"/>
      <c r="C95" s="47"/>
      <c r="D95" s="43"/>
      <c r="E95" s="43"/>
      <c r="F95" s="48"/>
      <c r="G95" s="48"/>
      <c r="H95" s="48"/>
      <c r="I95" s="43"/>
      <c r="J95" s="43"/>
      <c r="K95" s="48"/>
      <c r="L95" s="43"/>
      <c r="M95" s="43"/>
      <c r="N95" s="48"/>
      <c r="O95" s="48"/>
      <c r="P95" s="48"/>
      <c r="Q95" s="48"/>
      <c r="R95" s="43"/>
      <c r="S95" s="48"/>
      <c r="T95" s="48"/>
      <c r="U95" s="48"/>
      <c r="V95" s="48"/>
      <c r="W95" s="43"/>
      <c r="X95" s="43"/>
      <c r="Y95" s="43"/>
      <c r="Z95" s="43"/>
      <c r="AA95" s="43"/>
      <c r="AB95" s="48"/>
      <c r="AC95" s="43"/>
      <c r="AD95" s="48"/>
      <c r="AE95" s="48"/>
      <c r="AF95" s="48"/>
      <c r="AG95" s="43"/>
      <c r="AH95" s="43"/>
      <c r="AI95" s="43"/>
      <c r="AJ95" s="48"/>
      <c r="AK95" s="48"/>
      <c r="AL95" s="48"/>
      <c r="AM95" s="48"/>
      <c r="AN95" s="48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8"/>
      <c r="BE95" s="48"/>
      <c r="BF95" s="48"/>
      <c r="BG95" s="48"/>
      <c r="BH95" s="48"/>
      <c r="BI95" s="48"/>
      <c r="BJ95" s="43"/>
      <c r="BK95" s="43"/>
      <c r="BL95" s="48"/>
      <c r="BM95" s="48"/>
      <c r="BN95" s="43"/>
      <c r="BO95" s="43"/>
    </row>
    <row r="96" spans="1:67" ht="15" x14ac:dyDescent="0.2">
      <c r="A96" s="55"/>
      <c r="B96" s="46"/>
      <c r="C96" s="47"/>
      <c r="D96" s="43"/>
      <c r="E96" s="43"/>
      <c r="F96" s="48"/>
      <c r="G96" s="48"/>
      <c r="H96" s="48"/>
      <c r="I96" s="43"/>
      <c r="J96" s="43"/>
      <c r="K96" s="48"/>
      <c r="L96" s="43"/>
      <c r="M96" s="43"/>
      <c r="N96" s="48"/>
      <c r="O96" s="48"/>
      <c r="P96" s="48"/>
      <c r="Q96" s="48"/>
      <c r="R96" s="43"/>
      <c r="S96" s="48"/>
      <c r="T96" s="48"/>
      <c r="U96" s="48"/>
      <c r="V96" s="48"/>
      <c r="W96" s="43"/>
      <c r="X96" s="43"/>
      <c r="Y96" s="43"/>
      <c r="Z96" s="43"/>
      <c r="AA96" s="43"/>
      <c r="AB96" s="48"/>
      <c r="AC96" s="43"/>
      <c r="AD96" s="48"/>
      <c r="AE96" s="48"/>
      <c r="AF96" s="48"/>
      <c r="AG96" s="43"/>
      <c r="AH96" s="43"/>
      <c r="AI96" s="43"/>
      <c r="AJ96" s="48"/>
      <c r="AK96" s="48"/>
      <c r="AL96" s="48"/>
      <c r="AM96" s="48"/>
      <c r="AN96" s="48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8"/>
      <c r="BE96" s="48"/>
      <c r="BF96" s="48"/>
      <c r="BG96" s="48"/>
      <c r="BH96" s="48"/>
      <c r="BI96" s="48"/>
      <c r="BJ96" s="43"/>
      <c r="BK96" s="43"/>
      <c r="BL96" s="48"/>
      <c r="BM96" s="48"/>
      <c r="BN96" s="43"/>
      <c r="BO96" s="43"/>
    </row>
    <row r="97" spans="1:67" ht="15" x14ac:dyDescent="0.2">
      <c r="A97" s="55"/>
      <c r="B97" s="46"/>
      <c r="C97" s="47"/>
      <c r="D97" s="43"/>
      <c r="E97" s="43"/>
      <c r="F97" s="48"/>
      <c r="G97" s="48"/>
      <c r="H97" s="48"/>
      <c r="I97" s="43"/>
      <c r="J97" s="43"/>
      <c r="K97" s="48"/>
      <c r="L97" s="43"/>
      <c r="M97" s="43"/>
      <c r="N97" s="48"/>
      <c r="O97" s="48"/>
      <c r="P97" s="48"/>
      <c r="Q97" s="48"/>
      <c r="R97" s="43"/>
      <c r="S97" s="48"/>
      <c r="T97" s="48"/>
      <c r="U97" s="48"/>
      <c r="V97" s="48"/>
      <c r="W97" s="43"/>
      <c r="X97" s="43"/>
      <c r="Y97" s="43"/>
      <c r="Z97" s="43"/>
      <c r="AA97" s="43"/>
      <c r="AB97" s="48"/>
      <c r="AC97" s="43"/>
      <c r="AD97" s="48"/>
      <c r="AE97" s="48"/>
      <c r="AF97" s="48"/>
      <c r="AG97" s="43"/>
      <c r="AH97" s="43"/>
      <c r="AI97" s="43"/>
      <c r="AJ97" s="48"/>
      <c r="AK97" s="48"/>
      <c r="AL97" s="48"/>
      <c r="AM97" s="48"/>
      <c r="AN97" s="48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8"/>
      <c r="BE97" s="48"/>
      <c r="BF97" s="48"/>
      <c r="BG97" s="48"/>
      <c r="BH97" s="48"/>
      <c r="BI97" s="48"/>
      <c r="BJ97" s="43"/>
      <c r="BK97" s="43"/>
      <c r="BL97" s="48"/>
      <c r="BM97" s="48"/>
      <c r="BN97" s="43"/>
      <c r="BO97" s="43"/>
    </row>
    <row r="98" spans="1:67" ht="15" x14ac:dyDescent="0.2">
      <c r="A98" s="55"/>
      <c r="B98" s="46"/>
      <c r="C98" s="47"/>
      <c r="D98" s="43"/>
      <c r="E98" s="43"/>
      <c r="F98" s="48"/>
      <c r="G98" s="48"/>
      <c r="H98" s="48"/>
      <c r="I98" s="43"/>
      <c r="J98" s="43"/>
      <c r="K98" s="48"/>
      <c r="L98" s="43"/>
      <c r="M98" s="43"/>
      <c r="N98" s="48"/>
      <c r="O98" s="48"/>
      <c r="P98" s="48"/>
      <c r="Q98" s="48"/>
      <c r="R98" s="43"/>
      <c r="S98" s="48"/>
      <c r="T98" s="48"/>
      <c r="U98" s="48"/>
      <c r="V98" s="48"/>
      <c r="W98" s="43"/>
      <c r="X98" s="43"/>
      <c r="Y98" s="43"/>
      <c r="Z98" s="43"/>
      <c r="AA98" s="43"/>
      <c r="AB98" s="48"/>
      <c r="AC98" s="43"/>
      <c r="AD98" s="48"/>
      <c r="AE98" s="48"/>
      <c r="AF98" s="48"/>
      <c r="AG98" s="43"/>
      <c r="AH98" s="43"/>
      <c r="AI98" s="43"/>
      <c r="AJ98" s="48"/>
      <c r="AK98" s="48"/>
      <c r="AL98" s="48"/>
      <c r="AM98" s="48"/>
      <c r="AN98" s="48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8"/>
      <c r="BE98" s="48"/>
      <c r="BF98" s="48"/>
      <c r="BG98" s="48"/>
      <c r="BH98" s="48"/>
      <c r="BI98" s="48"/>
      <c r="BJ98" s="43"/>
      <c r="BK98" s="43"/>
      <c r="BL98" s="48"/>
      <c r="BM98" s="48"/>
      <c r="BN98" s="43"/>
      <c r="BO98" s="43"/>
    </row>
    <row r="99" spans="1:67" ht="15" x14ac:dyDescent="0.2">
      <c r="A99" s="55"/>
      <c r="B99" s="46"/>
      <c r="C99" s="47"/>
      <c r="D99" s="43"/>
      <c r="E99" s="43"/>
      <c r="F99" s="48"/>
      <c r="G99" s="48"/>
      <c r="H99" s="48"/>
      <c r="I99" s="43"/>
      <c r="J99" s="43"/>
      <c r="K99" s="48"/>
      <c r="L99" s="43"/>
      <c r="M99" s="43"/>
      <c r="N99" s="48"/>
      <c r="O99" s="48"/>
      <c r="P99" s="48"/>
      <c r="Q99" s="48"/>
      <c r="R99" s="43"/>
      <c r="S99" s="48"/>
      <c r="T99" s="48"/>
      <c r="U99" s="48"/>
      <c r="V99" s="48"/>
      <c r="W99" s="43"/>
      <c r="X99" s="43"/>
      <c r="Y99" s="43"/>
      <c r="Z99" s="43"/>
      <c r="AA99" s="43"/>
      <c r="AB99" s="48"/>
      <c r="AC99" s="43"/>
      <c r="AD99" s="48"/>
      <c r="AE99" s="48"/>
      <c r="AF99" s="48"/>
      <c r="AG99" s="43"/>
      <c r="AH99" s="43"/>
      <c r="AI99" s="43"/>
      <c r="AJ99" s="48"/>
      <c r="AK99" s="48"/>
      <c r="AL99" s="48"/>
      <c r="AM99" s="48"/>
      <c r="AN99" s="48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8"/>
      <c r="BE99" s="48"/>
      <c r="BF99" s="48"/>
      <c r="BG99" s="48"/>
      <c r="BH99" s="48"/>
      <c r="BI99" s="48"/>
      <c r="BJ99" s="43"/>
      <c r="BK99" s="43"/>
      <c r="BL99" s="48"/>
      <c r="BM99" s="48"/>
      <c r="BN99" s="43"/>
      <c r="BO99" s="43"/>
    </row>
    <row r="100" spans="1:67" ht="15" x14ac:dyDescent="0.2">
      <c r="A100" s="55"/>
      <c r="B100" s="46"/>
      <c r="C100" s="47"/>
      <c r="D100" s="43"/>
      <c r="E100" s="43"/>
      <c r="F100" s="48"/>
      <c r="G100" s="48"/>
      <c r="H100" s="48"/>
      <c r="I100" s="43"/>
      <c r="J100" s="43"/>
      <c r="K100" s="48"/>
      <c r="L100" s="43"/>
      <c r="M100" s="43"/>
      <c r="N100" s="48"/>
      <c r="O100" s="48"/>
      <c r="P100" s="48"/>
      <c r="Q100" s="48"/>
      <c r="R100" s="43"/>
      <c r="S100" s="48"/>
      <c r="T100" s="48"/>
      <c r="U100" s="48"/>
      <c r="V100" s="48"/>
      <c r="W100" s="43"/>
      <c r="X100" s="43"/>
      <c r="Y100" s="43"/>
      <c r="Z100" s="43"/>
      <c r="AA100" s="43"/>
      <c r="AB100" s="48"/>
      <c r="AC100" s="43"/>
      <c r="AD100" s="48"/>
      <c r="AE100" s="48"/>
      <c r="AF100" s="48"/>
      <c r="AG100" s="43"/>
      <c r="AH100" s="43"/>
      <c r="AI100" s="43"/>
      <c r="AJ100" s="48"/>
      <c r="AK100" s="48"/>
      <c r="AL100" s="48"/>
      <c r="AM100" s="48"/>
      <c r="AN100" s="48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8"/>
      <c r="BE100" s="48"/>
      <c r="BF100" s="48"/>
      <c r="BG100" s="48"/>
      <c r="BH100" s="48"/>
      <c r="BI100" s="48"/>
      <c r="BJ100" s="43"/>
      <c r="BK100" s="43"/>
      <c r="BL100" s="48"/>
      <c r="BM100" s="48"/>
      <c r="BN100" s="43"/>
      <c r="BO100" s="43"/>
    </row>
    <row r="101" spans="1:67" ht="15" x14ac:dyDescent="0.2">
      <c r="A101" s="55"/>
      <c r="B101" s="46"/>
      <c r="C101" s="47"/>
      <c r="D101" s="43"/>
      <c r="E101" s="43"/>
      <c r="F101" s="48"/>
      <c r="G101" s="48"/>
      <c r="H101" s="48"/>
      <c r="I101" s="43"/>
      <c r="J101" s="43"/>
      <c r="K101" s="48"/>
      <c r="L101" s="43"/>
      <c r="M101" s="43"/>
      <c r="N101" s="48"/>
      <c r="O101" s="48"/>
      <c r="P101" s="48"/>
      <c r="Q101" s="48"/>
      <c r="R101" s="43"/>
      <c r="S101" s="48"/>
      <c r="T101" s="48"/>
      <c r="U101" s="48"/>
      <c r="V101" s="48"/>
      <c r="W101" s="43"/>
      <c r="X101" s="43"/>
      <c r="Y101" s="43"/>
      <c r="Z101" s="43"/>
      <c r="AA101" s="43"/>
      <c r="AB101" s="48"/>
      <c r="AC101" s="43"/>
      <c r="AD101" s="48"/>
      <c r="AE101" s="48"/>
      <c r="AF101" s="48"/>
      <c r="AG101" s="43"/>
      <c r="AH101" s="43"/>
      <c r="AI101" s="43"/>
      <c r="AJ101" s="48"/>
      <c r="AK101" s="48"/>
      <c r="AL101" s="48"/>
      <c r="AM101" s="48"/>
      <c r="AN101" s="48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8"/>
      <c r="BE101" s="48"/>
      <c r="BF101" s="48"/>
      <c r="BG101" s="48"/>
      <c r="BH101" s="48"/>
      <c r="BI101" s="48"/>
      <c r="BJ101" s="43"/>
      <c r="BK101" s="43"/>
      <c r="BL101" s="48"/>
      <c r="BM101" s="48"/>
      <c r="BN101" s="43"/>
      <c r="BO101" s="43"/>
    </row>
    <row r="102" spans="1:67" ht="15" x14ac:dyDescent="0.2">
      <c r="A102" s="55"/>
      <c r="B102" s="46"/>
      <c r="C102" s="47"/>
      <c r="D102" s="43"/>
      <c r="E102" s="43"/>
      <c r="F102" s="48"/>
      <c r="G102" s="48"/>
      <c r="H102" s="48"/>
      <c r="I102" s="43"/>
      <c r="J102" s="43"/>
      <c r="K102" s="48"/>
      <c r="L102" s="43"/>
      <c r="M102" s="43"/>
      <c r="N102" s="48"/>
      <c r="O102" s="48"/>
      <c r="P102" s="48"/>
      <c r="Q102" s="48"/>
      <c r="R102" s="43"/>
      <c r="S102" s="48"/>
      <c r="T102" s="48"/>
      <c r="U102" s="48"/>
      <c r="V102" s="48"/>
      <c r="W102" s="43"/>
      <c r="X102" s="43"/>
      <c r="Y102" s="43"/>
      <c r="Z102" s="43"/>
      <c r="AA102" s="43"/>
      <c r="AB102" s="48"/>
      <c r="AC102" s="43"/>
      <c r="AD102" s="48"/>
      <c r="AE102" s="48"/>
      <c r="AF102" s="48"/>
      <c r="AG102" s="43"/>
      <c r="AH102" s="43"/>
      <c r="AI102" s="43"/>
      <c r="AJ102" s="48"/>
      <c r="AK102" s="48"/>
      <c r="AL102" s="48"/>
      <c r="AM102" s="48"/>
      <c r="AN102" s="48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8"/>
      <c r="BE102" s="48"/>
      <c r="BF102" s="48"/>
      <c r="BG102" s="48"/>
      <c r="BH102" s="48"/>
      <c r="BI102" s="48"/>
      <c r="BJ102" s="43"/>
      <c r="BK102" s="43"/>
      <c r="BL102" s="48"/>
      <c r="BM102" s="48"/>
      <c r="BN102" s="43"/>
      <c r="BO102" s="43"/>
    </row>
    <row r="103" spans="1:67" ht="15" x14ac:dyDescent="0.2">
      <c r="A103" s="55"/>
      <c r="B103" s="46"/>
      <c r="C103" s="47"/>
      <c r="D103" s="43"/>
      <c r="E103" s="43"/>
      <c r="F103" s="48"/>
      <c r="G103" s="48"/>
      <c r="H103" s="48"/>
      <c r="I103" s="43"/>
      <c r="J103" s="43"/>
      <c r="K103" s="48"/>
      <c r="L103" s="43"/>
      <c r="M103" s="43"/>
      <c r="N103" s="48"/>
      <c r="O103" s="48"/>
      <c r="P103" s="48"/>
      <c r="Q103" s="48"/>
      <c r="R103" s="43"/>
      <c r="S103" s="48"/>
      <c r="T103" s="48"/>
      <c r="U103" s="48"/>
      <c r="V103" s="48"/>
      <c r="W103" s="43"/>
      <c r="X103" s="43"/>
      <c r="Y103" s="43"/>
      <c r="Z103" s="43"/>
      <c r="AA103" s="43"/>
      <c r="AB103" s="48"/>
      <c r="AC103" s="43"/>
      <c r="AD103" s="48"/>
      <c r="AE103" s="48"/>
      <c r="AF103" s="48"/>
      <c r="AG103" s="43"/>
      <c r="AH103" s="43"/>
      <c r="AI103" s="43"/>
      <c r="AJ103" s="48"/>
      <c r="AK103" s="48"/>
      <c r="AL103" s="48"/>
      <c r="AM103" s="48"/>
      <c r="AN103" s="48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8"/>
      <c r="BE103" s="48"/>
      <c r="BF103" s="48"/>
      <c r="BG103" s="48"/>
      <c r="BH103" s="48"/>
      <c r="BI103" s="48"/>
      <c r="BJ103" s="43"/>
      <c r="BK103" s="43"/>
      <c r="BL103" s="48"/>
      <c r="BM103" s="48"/>
      <c r="BN103" s="43"/>
      <c r="BO103" s="43"/>
    </row>
    <row r="104" spans="1:67" ht="15" x14ac:dyDescent="0.2">
      <c r="A104" s="55"/>
      <c r="B104" s="46"/>
      <c r="C104" s="47"/>
      <c r="D104" s="43"/>
      <c r="E104" s="43"/>
      <c r="F104" s="48"/>
      <c r="G104" s="48"/>
      <c r="H104" s="48"/>
      <c r="I104" s="43"/>
      <c r="J104" s="43"/>
      <c r="K104" s="48"/>
      <c r="L104" s="43"/>
      <c r="M104" s="43"/>
      <c r="N104" s="48"/>
      <c r="O104" s="48"/>
      <c r="P104" s="48"/>
      <c r="Q104" s="48"/>
      <c r="R104" s="43"/>
      <c r="S104" s="48"/>
      <c r="T104" s="48"/>
      <c r="U104" s="48"/>
      <c r="V104" s="48"/>
      <c r="W104" s="43"/>
      <c r="X104" s="43"/>
      <c r="Y104" s="43"/>
      <c r="Z104" s="43"/>
      <c r="AA104" s="43"/>
      <c r="AB104" s="48"/>
      <c r="AC104" s="43"/>
      <c r="AD104" s="48"/>
      <c r="AE104" s="48"/>
      <c r="AF104" s="48"/>
      <c r="AG104" s="43"/>
      <c r="AH104" s="43"/>
      <c r="AI104" s="43"/>
      <c r="AJ104" s="48"/>
      <c r="AK104" s="48"/>
      <c r="AL104" s="48"/>
      <c r="AM104" s="48"/>
      <c r="AN104" s="48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8"/>
      <c r="BE104" s="48"/>
      <c r="BF104" s="48"/>
      <c r="BG104" s="48"/>
      <c r="BH104" s="48"/>
      <c r="BI104" s="48"/>
      <c r="BJ104" s="43"/>
      <c r="BK104" s="43"/>
      <c r="BL104" s="48"/>
      <c r="BM104" s="48"/>
      <c r="BN104" s="43"/>
      <c r="BO104" s="43"/>
    </row>
    <row r="105" spans="1:67" ht="15" x14ac:dyDescent="0.2">
      <c r="A105" s="55"/>
      <c r="B105" s="46"/>
      <c r="C105" s="47"/>
      <c r="D105" s="43"/>
      <c r="E105" s="43"/>
      <c r="F105" s="48"/>
      <c r="G105" s="48"/>
      <c r="H105" s="48"/>
      <c r="I105" s="43"/>
      <c r="J105" s="43"/>
      <c r="K105" s="48"/>
      <c r="L105" s="43"/>
      <c r="M105" s="43"/>
      <c r="N105" s="48"/>
      <c r="O105" s="48"/>
      <c r="P105" s="48"/>
      <c r="Q105" s="48"/>
      <c r="R105" s="43"/>
      <c r="S105" s="48"/>
      <c r="T105" s="48"/>
      <c r="U105" s="48"/>
      <c r="V105" s="48"/>
      <c r="W105" s="43"/>
      <c r="X105" s="43"/>
      <c r="Y105" s="43"/>
      <c r="Z105" s="43"/>
      <c r="AA105" s="43"/>
      <c r="AB105" s="48"/>
      <c r="AC105" s="43"/>
      <c r="AD105" s="48"/>
      <c r="AE105" s="48"/>
      <c r="AF105" s="48"/>
      <c r="AG105" s="43"/>
      <c r="AH105" s="43"/>
      <c r="AI105" s="43"/>
      <c r="AJ105" s="48"/>
      <c r="AK105" s="48"/>
      <c r="AL105" s="48"/>
      <c r="AM105" s="48"/>
      <c r="AN105" s="48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8"/>
      <c r="BE105" s="48"/>
      <c r="BF105" s="48"/>
      <c r="BG105" s="48"/>
      <c r="BH105" s="48"/>
      <c r="BI105" s="48"/>
      <c r="BJ105" s="43"/>
      <c r="BK105" s="43"/>
      <c r="BL105" s="48"/>
      <c r="BM105" s="48"/>
      <c r="BN105" s="43"/>
      <c r="BO105" s="43"/>
    </row>
    <row r="106" spans="1:67" ht="15" x14ac:dyDescent="0.2">
      <c r="A106" s="55"/>
      <c r="B106" s="46"/>
      <c r="C106" s="47"/>
      <c r="D106" s="43"/>
      <c r="E106" s="43"/>
      <c r="F106" s="48"/>
      <c r="G106" s="48"/>
      <c r="H106" s="48"/>
      <c r="I106" s="43"/>
      <c r="J106" s="43"/>
      <c r="K106" s="48"/>
      <c r="L106" s="43"/>
      <c r="M106" s="43"/>
      <c r="N106" s="48"/>
      <c r="O106" s="48"/>
      <c r="P106" s="48"/>
      <c r="Q106" s="48"/>
      <c r="R106" s="43"/>
      <c r="S106" s="48"/>
      <c r="T106" s="48"/>
      <c r="U106" s="48"/>
      <c r="V106" s="48"/>
      <c r="W106" s="43"/>
      <c r="X106" s="43"/>
      <c r="Y106" s="43"/>
      <c r="Z106" s="43"/>
      <c r="AA106" s="43"/>
      <c r="AB106" s="48"/>
      <c r="AC106" s="43"/>
      <c r="AD106" s="48"/>
      <c r="AE106" s="48"/>
      <c r="AF106" s="48"/>
      <c r="AG106" s="43"/>
      <c r="AH106" s="43"/>
      <c r="AI106" s="43"/>
      <c r="AJ106" s="48"/>
      <c r="AK106" s="48"/>
      <c r="AL106" s="48"/>
      <c r="AM106" s="48"/>
      <c r="AN106" s="48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8"/>
      <c r="BE106" s="48"/>
      <c r="BF106" s="48"/>
      <c r="BG106" s="48"/>
      <c r="BH106" s="48"/>
      <c r="BI106" s="48"/>
      <c r="BJ106" s="43"/>
      <c r="BK106" s="43"/>
      <c r="BL106" s="48"/>
      <c r="BM106" s="48"/>
      <c r="BN106" s="43"/>
      <c r="BO106" s="43"/>
    </row>
    <row r="107" spans="1:67" ht="15" x14ac:dyDescent="0.2">
      <c r="A107" s="55"/>
      <c r="B107" s="46"/>
      <c r="C107" s="47"/>
      <c r="D107" s="43"/>
      <c r="E107" s="43"/>
      <c r="F107" s="48"/>
      <c r="G107" s="48"/>
      <c r="H107" s="48"/>
      <c r="I107" s="43"/>
      <c r="J107" s="43"/>
      <c r="K107" s="48"/>
      <c r="L107" s="43"/>
      <c r="M107" s="43"/>
      <c r="N107" s="48"/>
      <c r="O107" s="48"/>
      <c r="P107" s="48"/>
      <c r="Q107" s="48"/>
      <c r="R107" s="43"/>
      <c r="S107" s="48"/>
      <c r="T107" s="48"/>
      <c r="U107" s="48"/>
      <c r="V107" s="48"/>
      <c r="W107" s="43"/>
      <c r="X107" s="43"/>
      <c r="Y107" s="43"/>
      <c r="Z107" s="43"/>
      <c r="AA107" s="43"/>
      <c r="AB107" s="48"/>
      <c r="AC107" s="43"/>
      <c r="AD107" s="48"/>
      <c r="AE107" s="48"/>
      <c r="AF107" s="48"/>
      <c r="AG107" s="43"/>
      <c r="AH107" s="43"/>
      <c r="AI107" s="43"/>
      <c r="AJ107" s="48"/>
      <c r="AK107" s="48"/>
      <c r="AL107" s="48"/>
      <c r="AM107" s="48"/>
      <c r="AN107" s="48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8"/>
      <c r="BE107" s="48"/>
      <c r="BF107" s="48"/>
      <c r="BG107" s="48"/>
      <c r="BH107" s="48"/>
      <c r="BI107" s="48"/>
      <c r="BJ107" s="43"/>
      <c r="BK107" s="43"/>
      <c r="BL107" s="48"/>
      <c r="BM107" s="48"/>
      <c r="BN107" s="43"/>
      <c r="BO107" s="43"/>
    </row>
    <row r="108" spans="1:67" ht="15" x14ac:dyDescent="0.2">
      <c r="A108" s="55"/>
      <c r="B108" s="46"/>
      <c r="C108" s="47"/>
      <c r="D108" s="43"/>
      <c r="E108" s="43"/>
      <c r="F108" s="48"/>
      <c r="G108" s="48"/>
      <c r="H108" s="48"/>
      <c r="I108" s="43"/>
      <c r="J108" s="43"/>
      <c r="K108" s="48"/>
      <c r="L108" s="43"/>
      <c r="M108" s="43"/>
      <c r="N108" s="48"/>
      <c r="O108" s="48"/>
      <c r="P108" s="48"/>
      <c r="Q108" s="48"/>
      <c r="R108" s="43"/>
      <c r="S108" s="48"/>
      <c r="T108" s="48"/>
      <c r="U108" s="48"/>
      <c r="V108" s="48"/>
      <c r="W108" s="43"/>
      <c r="X108" s="43"/>
      <c r="Y108" s="43"/>
      <c r="Z108" s="43"/>
      <c r="AA108" s="43"/>
      <c r="AB108" s="48"/>
      <c r="AC108" s="43"/>
      <c r="AD108" s="48"/>
      <c r="AE108" s="48"/>
      <c r="AF108" s="48"/>
      <c r="AG108" s="43"/>
      <c r="AH108" s="43"/>
      <c r="AI108" s="43"/>
      <c r="AJ108" s="48"/>
      <c r="AK108" s="48"/>
      <c r="AL108" s="48"/>
      <c r="AM108" s="48"/>
      <c r="AN108" s="48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8"/>
      <c r="BE108" s="48"/>
      <c r="BF108" s="48"/>
      <c r="BG108" s="48"/>
      <c r="BH108" s="48"/>
      <c r="BI108" s="48"/>
      <c r="BJ108" s="43"/>
      <c r="BK108" s="43"/>
      <c r="BL108" s="48"/>
      <c r="BM108" s="48"/>
      <c r="BN108" s="43"/>
      <c r="BO108" s="43"/>
    </row>
    <row r="109" spans="1:67" x14ac:dyDescent="0.15">
      <c r="A109" s="58"/>
      <c r="B109" s="46"/>
      <c r="C109" s="47"/>
      <c r="D109" s="43"/>
      <c r="E109" s="43"/>
      <c r="F109" s="48"/>
      <c r="G109" s="48"/>
      <c r="H109" s="48"/>
      <c r="I109" s="43"/>
      <c r="J109" s="43"/>
      <c r="K109" s="48"/>
      <c r="L109" s="43"/>
      <c r="M109" s="43"/>
      <c r="N109" s="48"/>
      <c r="O109" s="48"/>
      <c r="P109" s="48"/>
      <c r="Q109" s="48"/>
      <c r="R109" s="43"/>
      <c r="S109" s="48"/>
      <c r="T109" s="48"/>
      <c r="U109" s="48"/>
      <c r="V109" s="48"/>
      <c r="W109" s="43"/>
      <c r="X109" s="43"/>
      <c r="Y109" s="43"/>
      <c r="Z109" s="43"/>
      <c r="AA109" s="43"/>
      <c r="AB109" s="48"/>
      <c r="AC109" s="43"/>
      <c r="AD109" s="48"/>
      <c r="AE109" s="48"/>
      <c r="AF109" s="48"/>
      <c r="AG109" s="43"/>
      <c r="AH109" s="43"/>
      <c r="AI109" s="43"/>
      <c r="AJ109" s="48"/>
      <c r="AK109" s="48"/>
      <c r="AL109" s="48"/>
      <c r="AM109" s="48"/>
      <c r="AN109" s="48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8"/>
      <c r="BE109" s="48"/>
      <c r="BF109" s="48"/>
      <c r="BG109" s="48"/>
      <c r="BH109" s="48"/>
      <c r="BI109" s="48"/>
      <c r="BJ109" s="43"/>
      <c r="BK109" s="43"/>
      <c r="BL109" s="48"/>
      <c r="BM109" s="48"/>
      <c r="BN109" s="43"/>
      <c r="BO109" s="43"/>
    </row>
    <row r="110" spans="1:67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8"/>
      <c r="O110" s="48"/>
      <c r="P110" s="48"/>
      <c r="Q110" s="48"/>
      <c r="R110" s="43"/>
      <c r="S110" s="48"/>
      <c r="T110" s="48"/>
      <c r="U110" s="48"/>
      <c r="V110" s="48"/>
      <c r="W110" s="43"/>
      <c r="X110" s="43"/>
      <c r="Y110" s="43"/>
      <c r="Z110" s="43"/>
      <c r="AA110" s="43"/>
      <c r="AB110" s="48"/>
      <c r="AC110" s="43"/>
      <c r="AD110" s="48"/>
      <c r="AE110" s="48"/>
      <c r="AF110" s="48"/>
      <c r="AG110" s="43"/>
      <c r="AH110" s="43"/>
      <c r="AI110" s="43"/>
      <c r="AJ110" s="48"/>
      <c r="AK110" s="48"/>
      <c r="AL110" s="48"/>
      <c r="AM110" s="48"/>
      <c r="AN110" s="48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8"/>
      <c r="BE110" s="48"/>
      <c r="BF110" s="48"/>
      <c r="BG110" s="48"/>
      <c r="BH110" s="48"/>
      <c r="BI110" s="48"/>
      <c r="BJ110" s="43"/>
      <c r="BK110" s="43"/>
      <c r="BL110" s="48"/>
      <c r="BM110" s="48"/>
      <c r="BN110" s="43"/>
      <c r="BO110" s="43"/>
    </row>
    <row r="111" spans="1:67" ht="15" x14ac:dyDescent="0.2">
      <c r="A111" s="55"/>
      <c r="B111" s="46"/>
      <c r="C111" s="47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</row>
    <row r="112" spans="1:67" ht="15" x14ac:dyDescent="0.2">
      <c r="A112" s="55"/>
      <c r="B112" s="46"/>
      <c r="C112" s="47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</row>
    <row r="113" spans="1:67" ht="15" x14ac:dyDescent="0.2">
      <c r="A113" s="55"/>
      <c r="B113" s="46"/>
      <c r="C113" s="47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</row>
    <row r="114" spans="1:67" ht="15" x14ac:dyDescent="0.2">
      <c r="A114" s="55"/>
      <c r="B114" s="46"/>
      <c r="C114" s="47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</row>
    <row r="115" spans="1:67" ht="15" x14ac:dyDescent="0.2">
      <c r="A115" s="55"/>
      <c r="B115" s="46"/>
      <c r="C115" s="47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</row>
    <row r="116" spans="1:67" ht="15" x14ac:dyDescent="0.2">
      <c r="A116" s="55"/>
      <c r="B116" s="46"/>
      <c r="C116" s="47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2"/>
      <c r="BK116" s="42"/>
      <c r="BL116" s="43"/>
      <c r="BM116" s="43"/>
      <c r="BN116" s="43"/>
      <c r="BO116" s="43"/>
    </row>
    <row r="117" spans="1:67" ht="23.25" customHeight="1" x14ac:dyDescent="0.15">
      <c r="A117" s="3"/>
      <c r="B117" s="2"/>
      <c r="C117" s="41"/>
      <c r="D117" s="42"/>
      <c r="E117" s="42"/>
      <c r="F117" s="42"/>
      <c r="G117" s="42"/>
      <c r="H117" s="42"/>
      <c r="I117" s="42"/>
      <c r="J117" s="42"/>
      <c r="K117" s="43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3"/>
      <c r="BK117" s="43"/>
      <c r="BL117" s="42"/>
      <c r="BM117" s="42"/>
      <c r="BN117" s="42"/>
      <c r="BO117" s="42"/>
    </row>
    <row r="118" spans="1:67" ht="23.25" customHeight="1" x14ac:dyDescent="0.15">
      <c r="A118" s="3"/>
      <c r="B118" s="2"/>
      <c r="C118" s="41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</row>
    <row r="119" spans="1:67" x14ac:dyDescent="0.2">
      <c r="A119" s="59"/>
      <c r="B119" s="47"/>
      <c r="C119" s="47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</row>
    <row r="120" spans="1:67" ht="12.75" customHeight="1" x14ac:dyDescent="0.15">
      <c r="A120" s="1"/>
      <c r="B120" s="1"/>
      <c r="C120" s="1"/>
      <c r="D120" s="1"/>
      <c r="E120" s="1"/>
      <c r="F120" s="1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</row>
    <row r="121" spans="1:67" ht="13" x14ac:dyDescent="0.15">
      <c r="A121" s="1"/>
      <c r="B121" s="1"/>
      <c r="C121" s="1"/>
      <c r="D121" s="1"/>
      <c r="E121" s="1"/>
      <c r="F121" s="1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</row>
    <row r="122" spans="1:67" x14ac:dyDescent="0.2">
      <c r="A122" s="59"/>
      <c r="B122" s="47"/>
      <c r="C122" s="47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</row>
    <row r="123" spans="1:6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</row>
    <row r="124" spans="1:67" x14ac:dyDescent="0.2">
      <c r="A124" s="59"/>
      <c r="B124" s="47"/>
      <c r="C124" s="47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</row>
    <row r="125" spans="1:67" x14ac:dyDescent="0.2">
      <c r="A125" s="59"/>
      <c r="B125" s="47"/>
      <c r="C125" s="47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</row>
    <row r="126" spans="1:67" x14ac:dyDescent="0.2">
      <c r="A126" s="59"/>
      <c r="B126" s="47"/>
      <c r="C126" s="47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</row>
    <row r="127" spans="1:67" ht="15" x14ac:dyDescent="0.2">
      <c r="A127" s="55"/>
      <c r="B127" s="46"/>
      <c r="C127" s="47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</row>
    <row r="128" spans="1:67" ht="15" x14ac:dyDescent="0.2">
      <c r="A128" s="55"/>
      <c r="B128" s="46"/>
      <c r="C128" s="47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</row>
    <row r="129" spans="1:67" ht="15" x14ac:dyDescent="0.2">
      <c r="A129" s="55"/>
      <c r="B129" s="46"/>
      <c r="C129" s="47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</row>
    <row r="130" spans="1:67" ht="15" x14ac:dyDescent="0.2">
      <c r="A130" s="55"/>
      <c r="B130" s="46"/>
      <c r="C130" s="47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</row>
    <row r="131" spans="1:67" ht="15" x14ac:dyDescent="0.2">
      <c r="A131" s="55"/>
      <c r="B131" s="46"/>
      <c r="C131" s="47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</row>
    <row r="132" spans="1:67" ht="15" x14ac:dyDescent="0.2">
      <c r="A132" s="55"/>
      <c r="B132" s="46"/>
      <c r="C132" s="47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2"/>
      <c r="BK132" s="42"/>
      <c r="BL132" s="43"/>
      <c r="BM132" s="43"/>
      <c r="BN132" s="43"/>
      <c r="BO132" s="43"/>
    </row>
    <row r="133" spans="1:67" ht="23.25" customHeight="1" x14ac:dyDescent="0.15">
      <c r="A133" s="3"/>
      <c r="B133" s="2"/>
      <c r="C133" s="41"/>
      <c r="D133" s="42"/>
      <c r="E133" s="42"/>
      <c r="F133" s="42"/>
      <c r="G133" s="42"/>
      <c r="H133" s="42"/>
      <c r="I133" s="42"/>
      <c r="J133" s="42"/>
      <c r="K133" s="43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3"/>
      <c r="BK133" s="43"/>
      <c r="BL133" s="42"/>
      <c r="BM133" s="42"/>
      <c r="BN133" s="42"/>
      <c r="BO133" s="42"/>
    </row>
    <row r="134" spans="1:67" ht="23.25" customHeight="1" x14ac:dyDescent="0.15">
      <c r="A134" s="3"/>
      <c r="B134" s="2"/>
      <c r="C134" s="41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</row>
    <row r="135" spans="1:67" x14ac:dyDescent="0.2">
      <c r="A135" s="59"/>
      <c r="B135" s="47"/>
      <c r="C135" s="47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</row>
    <row r="136" spans="1:6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</row>
    <row r="137" spans="1:6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</row>
    <row r="138" spans="1:67" x14ac:dyDescent="0.2">
      <c r="A138" s="59"/>
      <c r="B138" s="47"/>
      <c r="C138" s="47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</row>
    <row r="139" spans="1:67" ht="15" x14ac:dyDescent="0.2">
      <c r="A139" s="55"/>
      <c r="B139" s="46"/>
      <c r="C139" s="47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</row>
    <row r="140" spans="1:67" ht="15" x14ac:dyDescent="0.2">
      <c r="A140" s="55"/>
      <c r="B140" s="46"/>
      <c r="C140" s="47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</row>
    <row r="141" spans="1:67" ht="15" x14ac:dyDescent="0.2">
      <c r="A141" s="55"/>
      <c r="B141" s="46"/>
      <c r="C141" s="47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</row>
    <row r="142" spans="1:67" ht="15" x14ac:dyDescent="0.2">
      <c r="A142" s="55"/>
      <c r="B142" s="46"/>
      <c r="C142" s="47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</row>
    <row r="143" spans="1:67" ht="15" x14ac:dyDescent="0.2">
      <c r="A143" s="55"/>
      <c r="B143" s="46"/>
      <c r="C143" s="47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</row>
    <row r="144" spans="1:67" ht="15" x14ac:dyDescent="0.2">
      <c r="A144" s="55"/>
      <c r="B144" s="46"/>
      <c r="C144" s="47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2"/>
      <c r="BK144" s="42"/>
      <c r="BL144" s="43"/>
      <c r="BM144" s="43"/>
      <c r="BN144" s="43"/>
      <c r="BO144" s="43"/>
    </row>
    <row r="145" spans="1:67" ht="23.25" customHeight="1" x14ac:dyDescent="0.15">
      <c r="A145" s="3"/>
      <c r="B145" s="2"/>
      <c r="C145" s="41"/>
      <c r="D145" s="42"/>
      <c r="E145" s="42"/>
      <c r="F145" s="42"/>
      <c r="G145" s="42"/>
      <c r="H145" s="42"/>
      <c r="I145" s="42"/>
      <c r="J145" s="42"/>
      <c r="K145" s="43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3"/>
      <c r="BK145" s="43"/>
      <c r="BL145" s="42"/>
      <c r="BM145" s="42"/>
      <c r="BN145" s="42"/>
      <c r="BO145" s="42"/>
    </row>
    <row r="146" spans="1:67" ht="23.25" customHeight="1" x14ac:dyDescent="0.15">
      <c r="A146" s="3"/>
      <c r="B146" s="2"/>
      <c r="C146" s="41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</row>
    <row r="147" spans="1:67" x14ac:dyDescent="0.2">
      <c r="A147" s="59"/>
      <c r="B147" s="47"/>
      <c r="C147" s="47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L147" s="43"/>
      <c r="BM147" s="43"/>
      <c r="BN147" s="43"/>
      <c r="BO147" s="43"/>
    </row>
  </sheetData>
  <mergeCells count="13">
    <mergeCell ref="A145:A146"/>
    <mergeCell ref="B145:B146"/>
    <mergeCell ref="A120:F121"/>
    <mergeCell ref="A123:N123"/>
    <mergeCell ref="A133:A134"/>
    <mergeCell ref="B133:B134"/>
    <mergeCell ref="A136:J137"/>
    <mergeCell ref="A1:A2"/>
    <mergeCell ref="B1:B2"/>
    <mergeCell ref="A40:H40"/>
    <mergeCell ref="A110:M110"/>
    <mergeCell ref="A117:A118"/>
    <mergeCell ref="B117:B118"/>
  </mergeCells>
  <pageMargins left="0.7" right="0.7" top="0.75" bottom="0.75" header="0.3" footer="0.3"/>
  <pageSetup pageOrder="overThenDown" orientation="portrait" horizontalDpi="300" verticalDpi="300"/>
  <headerFooter>
    <oddHeader>&amp;C&amp;"Arial,Bold"&amp;12Red River Creek Mining Group LLC
Assay Reference # tbd</oddHeader>
    <oddFooter>&amp;L&amp;"Arial,Bold"&amp;12Nexus Geos LLC
Certificate of Analysis&amp;R&amp;"Arial,Bold"&amp;12Page x of x
xx/xx/2023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"/>
  <sheetViews>
    <sheetView zoomScaleNormal="100" workbookViewId="0">
      <selection activeCell="K32" sqref="K32"/>
    </sheetView>
  </sheetViews>
  <sheetFormatPr baseColWidth="10" defaultColWidth="11.6640625" defaultRowHeight="13" x14ac:dyDescent="0.15"/>
  <cols>
    <col min="2" max="3" width="16.83203125" customWidth="1"/>
    <col min="5" max="5" width="16.5" customWidth="1"/>
    <col min="6" max="6" width="11.6640625" style="60"/>
    <col min="7" max="7" width="16.5" style="60" customWidth="1"/>
    <col min="8" max="8" width="11.6640625" style="60"/>
    <col min="9" max="9" width="14.6640625" style="60" customWidth="1"/>
    <col min="10" max="10" width="11.6640625" style="60"/>
    <col min="11" max="11" width="15.33203125" style="60" customWidth="1"/>
    <col min="12" max="12" width="13.5" style="60" customWidth="1"/>
    <col min="13" max="13" width="18.5" style="60" customWidth="1"/>
    <col min="14" max="14" width="20.5" style="60" customWidth="1"/>
    <col min="15" max="15" width="11.6640625" style="60"/>
    <col min="16" max="16" width="25.1640625" style="60" customWidth="1"/>
    <col min="17" max="17" width="11.6640625" style="60"/>
    <col min="19" max="19" width="14.83203125" customWidth="1"/>
  </cols>
  <sheetData>
    <row r="1" spans="1:19" x14ac:dyDescent="0.15">
      <c r="A1" s="71" t="s">
        <v>144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ht="28" x14ac:dyDescent="0.15">
      <c r="A2" s="61" t="s">
        <v>145</v>
      </c>
      <c r="B2" s="61" t="s">
        <v>146</v>
      </c>
      <c r="C2" s="62" t="s">
        <v>147</v>
      </c>
      <c r="D2" s="63" t="s">
        <v>148</v>
      </c>
      <c r="E2" s="63" t="s">
        <v>149</v>
      </c>
      <c r="F2" s="64" t="s">
        <v>150</v>
      </c>
      <c r="G2" s="64" t="s">
        <v>151</v>
      </c>
      <c r="H2" s="64" t="s">
        <v>152</v>
      </c>
      <c r="I2" s="64" t="s">
        <v>153</v>
      </c>
      <c r="J2" s="64" t="s">
        <v>154</v>
      </c>
      <c r="K2" s="64" t="s">
        <v>155</v>
      </c>
      <c r="L2" s="65" t="s">
        <v>156</v>
      </c>
      <c r="M2" s="64" t="s">
        <v>157</v>
      </c>
      <c r="N2" s="64" t="s">
        <v>158</v>
      </c>
      <c r="O2" s="64" t="s">
        <v>159</v>
      </c>
      <c r="P2" s="66" t="s">
        <v>160</v>
      </c>
      <c r="Q2" s="67" t="s">
        <v>161</v>
      </c>
      <c r="R2" s="68" t="s">
        <v>162</v>
      </c>
      <c r="S2" s="61" t="s">
        <v>163</v>
      </c>
    </row>
    <row r="3" spans="1:19" ht="14" x14ac:dyDescent="0.15">
      <c r="A3" s="69">
        <v>1</v>
      </c>
      <c r="B3" s="61" t="s">
        <v>164</v>
      </c>
      <c r="C3" s="70" t="s">
        <v>131</v>
      </c>
      <c r="D3" s="63" t="s">
        <v>165</v>
      </c>
      <c r="E3" s="63" t="s">
        <v>166</v>
      </c>
      <c r="F3" s="64">
        <v>12.502700000000001</v>
      </c>
      <c r="G3" s="56">
        <v>74.957499999999996</v>
      </c>
      <c r="H3" s="64">
        <f t="shared" ref="H3:H14" si="0">G3-F3</f>
        <v>62.454799999999992</v>
      </c>
      <c r="I3" s="64">
        <f t="shared" ref="I3:I14" si="1">H3*63.5/65.17</f>
        <v>60.854377781187651</v>
      </c>
      <c r="J3" s="64">
        <v>0.98660000000000003</v>
      </c>
      <c r="K3" s="64">
        <v>0.11559999999999999</v>
      </c>
      <c r="L3" s="65">
        <v>76.035899999999998</v>
      </c>
      <c r="M3" s="64">
        <f t="shared" ref="M3:M14" si="2">L3-F3</f>
        <v>63.533199999999994</v>
      </c>
      <c r="N3" s="64">
        <f t="shared" ref="N3:N14" si="3">M3-H3</f>
        <v>1.078400000000002</v>
      </c>
      <c r="O3" s="64">
        <f t="shared" ref="O3:O14" si="4">M3/K3</f>
        <v>549.59515570934252</v>
      </c>
      <c r="P3" s="66"/>
      <c r="Q3" s="67">
        <f t="shared" ref="Q3:Q14" si="5">100*(J3+K3)/N3</f>
        <v>102.20697329376837</v>
      </c>
      <c r="R3" s="68">
        <v>45391</v>
      </c>
      <c r="S3" s="61" t="s">
        <v>167</v>
      </c>
    </row>
    <row r="4" spans="1:19" ht="14" x14ac:dyDescent="0.15">
      <c r="A4" s="69">
        <v>2</v>
      </c>
      <c r="B4" s="61" t="s">
        <v>168</v>
      </c>
      <c r="C4" s="70" t="s">
        <v>136</v>
      </c>
      <c r="D4" s="63" t="s">
        <v>165</v>
      </c>
      <c r="E4" s="63" t="s">
        <v>166</v>
      </c>
      <c r="F4" s="64">
        <v>12.4993</v>
      </c>
      <c r="G4" s="56">
        <v>75.801100000000005</v>
      </c>
      <c r="H4" s="64">
        <f t="shared" si="0"/>
        <v>63.301800000000007</v>
      </c>
      <c r="I4" s="64">
        <f t="shared" si="1"/>
        <v>61.679673162498084</v>
      </c>
      <c r="J4" s="64">
        <v>1.0073000000000001</v>
      </c>
      <c r="K4" s="64">
        <v>0.1172</v>
      </c>
      <c r="L4" s="65">
        <v>76.893100000000004</v>
      </c>
      <c r="M4" s="64">
        <f t="shared" si="2"/>
        <v>64.393799999999999</v>
      </c>
      <c r="N4" s="64">
        <f t="shared" si="3"/>
        <v>1.0919999999999916</v>
      </c>
      <c r="O4" s="64">
        <f t="shared" si="4"/>
        <v>549.43515358361776</v>
      </c>
      <c r="P4" s="66"/>
      <c r="Q4" s="67">
        <f t="shared" si="5"/>
        <v>102.97619047619126</v>
      </c>
      <c r="R4" s="68">
        <v>45391</v>
      </c>
      <c r="S4" s="61" t="s">
        <v>167</v>
      </c>
    </row>
    <row r="5" spans="1:19" ht="14" x14ac:dyDescent="0.15">
      <c r="A5" s="46">
        <v>3</v>
      </c>
      <c r="B5" s="61" t="s">
        <v>169</v>
      </c>
      <c r="C5" s="70" t="s">
        <v>137</v>
      </c>
      <c r="D5" s="63" t="s">
        <v>165</v>
      </c>
      <c r="E5" s="63" t="s">
        <v>166</v>
      </c>
      <c r="F5" s="64">
        <v>12.369400000000001</v>
      </c>
      <c r="G5" s="56">
        <v>76.402699999999996</v>
      </c>
      <c r="H5" s="64">
        <f t="shared" si="0"/>
        <v>64.033299999999997</v>
      </c>
      <c r="I5" s="64">
        <f t="shared" si="1"/>
        <v>62.392428264538893</v>
      </c>
      <c r="J5" s="64">
        <v>1.1108</v>
      </c>
      <c r="K5" s="56">
        <v>0.1643</v>
      </c>
      <c r="L5" s="65">
        <v>77.6464</v>
      </c>
      <c r="M5" s="64">
        <f t="shared" si="2"/>
        <v>65.277000000000001</v>
      </c>
      <c r="N5" s="64">
        <f t="shared" si="3"/>
        <v>1.243700000000004</v>
      </c>
      <c r="O5" s="64">
        <f t="shared" si="4"/>
        <v>397.30371272063297</v>
      </c>
      <c r="P5" s="66"/>
      <c r="Q5" s="67">
        <f t="shared" si="5"/>
        <v>102.52472461204439</v>
      </c>
      <c r="R5" s="68">
        <v>45391</v>
      </c>
      <c r="S5" s="61" t="s">
        <v>167</v>
      </c>
    </row>
    <row r="6" spans="1:19" ht="14" x14ac:dyDescent="0.15">
      <c r="A6" s="46">
        <v>4</v>
      </c>
      <c r="B6" s="61" t="s">
        <v>170</v>
      </c>
      <c r="C6" s="70" t="s">
        <v>138</v>
      </c>
      <c r="D6" s="63" t="s">
        <v>165</v>
      </c>
      <c r="E6" s="63" t="s">
        <v>166</v>
      </c>
      <c r="F6" s="64">
        <v>12.4169</v>
      </c>
      <c r="G6" s="56">
        <v>75.812600000000003</v>
      </c>
      <c r="H6" s="64">
        <f t="shared" si="0"/>
        <v>63.395700000000005</v>
      </c>
      <c r="I6" s="64">
        <f t="shared" si="1"/>
        <v>61.771166947982202</v>
      </c>
      <c r="J6" s="64">
        <v>1.0835999999999999</v>
      </c>
      <c r="K6" s="56">
        <v>0.23860000000000001</v>
      </c>
      <c r="L6" s="65">
        <v>77.116900000000001</v>
      </c>
      <c r="M6" s="64">
        <f t="shared" si="2"/>
        <v>64.7</v>
      </c>
      <c r="N6" s="64">
        <f t="shared" si="3"/>
        <v>1.3042999999999978</v>
      </c>
      <c r="O6" s="64">
        <f t="shared" si="4"/>
        <v>271.16512992455995</v>
      </c>
      <c r="P6" s="66"/>
      <c r="Q6" s="67">
        <f t="shared" si="5"/>
        <v>101.37238365406746</v>
      </c>
      <c r="R6" s="68">
        <v>45391</v>
      </c>
      <c r="S6" s="61" t="s">
        <v>167</v>
      </c>
    </row>
    <row r="7" spans="1:19" ht="14" x14ac:dyDescent="0.15">
      <c r="A7" s="69">
        <v>5</v>
      </c>
      <c r="B7" s="61" t="s">
        <v>171</v>
      </c>
      <c r="C7" s="70" t="s">
        <v>139</v>
      </c>
      <c r="D7" s="63" t="s">
        <v>165</v>
      </c>
      <c r="E7" s="63" t="s">
        <v>166</v>
      </c>
      <c r="F7" s="64">
        <v>12.462899999999999</v>
      </c>
      <c r="G7" s="56">
        <v>76.673699999999997</v>
      </c>
      <c r="H7" s="64">
        <f t="shared" si="0"/>
        <v>64.210799999999992</v>
      </c>
      <c r="I7" s="64">
        <f t="shared" si="1"/>
        <v>62.565379775970527</v>
      </c>
      <c r="J7" s="64">
        <v>1.3447</v>
      </c>
      <c r="K7" s="64">
        <v>0.1318</v>
      </c>
      <c r="L7" s="65">
        <v>78.113600000000005</v>
      </c>
      <c r="M7" s="64">
        <f t="shared" si="2"/>
        <v>65.650700000000001</v>
      </c>
      <c r="N7" s="64">
        <f t="shared" si="3"/>
        <v>1.4399000000000086</v>
      </c>
      <c r="O7" s="64">
        <f t="shared" si="4"/>
        <v>498.10849772382397</v>
      </c>
      <c r="P7" s="66"/>
      <c r="Q7" s="67">
        <f t="shared" si="5"/>
        <v>102.54184318355381</v>
      </c>
      <c r="R7" s="68">
        <v>45391</v>
      </c>
      <c r="S7" s="61" t="s">
        <v>167</v>
      </c>
    </row>
    <row r="8" spans="1:19" ht="14" x14ac:dyDescent="0.15">
      <c r="A8" s="69">
        <v>6</v>
      </c>
      <c r="B8" s="61" t="s">
        <v>172</v>
      </c>
      <c r="C8" s="70" t="s">
        <v>140</v>
      </c>
      <c r="D8" s="63" t="s">
        <v>165</v>
      </c>
      <c r="E8" s="63" t="s">
        <v>173</v>
      </c>
      <c r="F8" s="64">
        <v>12.603300000000001</v>
      </c>
      <c r="G8" s="56">
        <v>76.664500000000004</v>
      </c>
      <c r="H8" s="64">
        <f t="shared" si="0"/>
        <v>64.061199999999999</v>
      </c>
      <c r="I8" s="64">
        <f t="shared" si="1"/>
        <v>62.419613319011809</v>
      </c>
      <c r="J8" s="64">
        <v>1.5126999999999999</v>
      </c>
      <c r="K8" s="64">
        <v>0.2034</v>
      </c>
      <c r="L8" s="65">
        <v>78.343500000000006</v>
      </c>
      <c r="M8" s="64">
        <f t="shared" si="2"/>
        <v>65.740200000000002</v>
      </c>
      <c r="N8" s="64">
        <f t="shared" si="3"/>
        <v>1.679000000000002</v>
      </c>
      <c r="O8" s="64">
        <f t="shared" si="4"/>
        <v>323.20648967551625</v>
      </c>
      <c r="P8" s="66"/>
      <c r="Q8" s="67">
        <f t="shared" si="5"/>
        <v>102.20964860035723</v>
      </c>
      <c r="R8" s="68">
        <v>45391</v>
      </c>
      <c r="S8" s="61" t="s">
        <v>167</v>
      </c>
    </row>
    <row r="9" spans="1:19" ht="14" x14ac:dyDescent="0.15">
      <c r="A9" s="69">
        <v>7</v>
      </c>
      <c r="B9" s="61" t="s">
        <v>174</v>
      </c>
      <c r="C9" s="70" t="s">
        <v>141</v>
      </c>
      <c r="D9" s="63" t="s">
        <v>165</v>
      </c>
      <c r="E9" s="63" t="s">
        <v>166</v>
      </c>
      <c r="F9" s="64">
        <v>12.4314</v>
      </c>
      <c r="G9" s="56">
        <v>79.179599999999994</v>
      </c>
      <c r="H9" s="64">
        <f t="shared" si="0"/>
        <v>66.748199999999997</v>
      </c>
      <c r="I9" s="64">
        <f t="shared" si="1"/>
        <v>65.037758170937551</v>
      </c>
      <c r="J9" s="64">
        <v>1.0814999999999999</v>
      </c>
      <c r="K9" s="64">
        <v>0.1673</v>
      </c>
      <c r="L9" s="65">
        <v>80.388300000000001</v>
      </c>
      <c r="M9" s="64">
        <f t="shared" si="2"/>
        <v>67.956900000000005</v>
      </c>
      <c r="N9" s="64">
        <f t="shared" si="3"/>
        <v>1.2087000000000074</v>
      </c>
      <c r="O9" s="64">
        <f t="shared" si="4"/>
        <v>406.19784817692766</v>
      </c>
      <c r="P9" s="66"/>
      <c r="Q9" s="67">
        <f t="shared" si="5"/>
        <v>103.31761396541675</v>
      </c>
      <c r="R9" s="68">
        <v>45391</v>
      </c>
      <c r="S9" s="61" t="s">
        <v>167</v>
      </c>
    </row>
    <row r="10" spans="1:19" ht="14" x14ac:dyDescent="0.15">
      <c r="A10" s="46">
        <f>A9+1</f>
        <v>8</v>
      </c>
      <c r="B10" s="61" t="s">
        <v>175</v>
      </c>
      <c r="C10" s="70" t="s">
        <v>142</v>
      </c>
      <c r="D10" s="63" t="s">
        <v>165</v>
      </c>
      <c r="E10" s="63" t="s">
        <v>166</v>
      </c>
      <c r="F10" s="64">
        <v>12.527699999999999</v>
      </c>
      <c r="G10" s="56">
        <v>76.578100000000006</v>
      </c>
      <c r="H10" s="64">
        <f t="shared" si="0"/>
        <v>64.05040000000001</v>
      </c>
      <c r="I10" s="64">
        <f t="shared" si="1"/>
        <v>62.409090072119078</v>
      </c>
      <c r="J10" s="64">
        <v>1.2606999999999999</v>
      </c>
      <c r="K10" s="56">
        <v>0.1195</v>
      </c>
      <c r="L10" s="65">
        <v>77.92</v>
      </c>
      <c r="M10" s="64">
        <f t="shared" si="2"/>
        <v>65.392300000000006</v>
      </c>
      <c r="N10" s="64">
        <f t="shared" si="3"/>
        <v>1.3418999999999954</v>
      </c>
      <c r="O10" s="64">
        <f t="shared" si="4"/>
        <v>547.21589958159007</v>
      </c>
      <c r="P10" s="66"/>
      <c r="Q10" s="67">
        <f t="shared" si="5"/>
        <v>102.85416200909192</v>
      </c>
      <c r="R10" s="68">
        <v>45391</v>
      </c>
      <c r="S10" s="61" t="s">
        <v>167</v>
      </c>
    </row>
    <row r="11" spans="1:19" ht="14" x14ac:dyDescent="0.15">
      <c r="A11" s="46">
        <f>A10+1</f>
        <v>9</v>
      </c>
      <c r="B11" s="61" t="s">
        <v>176</v>
      </c>
      <c r="C11" s="70" t="s">
        <v>135</v>
      </c>
      <c r="D11" s="63" t="s">
        <v>177</v>
      </c>
      <c r="E11" s="63" t="s">
        <v>178</v>
      </c>
      <c r="F11" s="64">
        <v>12.4941</v>
      </c>
      <c r="G11" s="56">
        <v>76.705399999999997</v>
      </c>
      <c r="H11" s="64">
        <f t="shared" si="0"/>
        <v>64.211299999999994</v>
      </c>
      <c r="I11" s="64">
        <f t="shared" si="1"/>
        <v>62.565866963326677</v>
      </c>
      <c r="J11" s="64">
        <v>1.1189</v>
      </c>
      <c r="K11" s="56">
        <v>0.14910000000000001</v>
      </c>
      <c r="L11" s="65">
        <v>77.857399999999998</v>
      </c>
      <c r="M11" s="64">
        <f t="shared" si="2"/>
        <v>65.363299999999995</v>
      </c>
      <c r="N11" s="64">
        <f t="shared" si="3"/>
        <v>1.152000000000001</v>
      </c>
      <c r="O11" s="64">
        <f t="shared" si="4"/>
        <v>438.38564721663306</v>
      </c>
      <c r="P11" s="66"/>
      <c r="Q11" s="67">
        <f t="shared" si="5"/>
        <v>110.06944444444434</v>
      </c>
      <c r="R11" s="68">
        <v>45391</v>
      </c>
      <c r="S11" s="61" t="s">
        <v>167</v>
      </c>
    </row>
    <row r="12" spans="1:19" ht="14" x14ac:dyDescent="0.15">
      <c r="A12" s="46">
        <f>A11+1</f>
        <v>10</v>
      </c>
      <c r="B12" s="61" t="s">
        <v>179</v>
      </c>
      <c r="C12" s="70" t="s">
        <v>133</v>
      </c>
      <c r="D12" s="63" t="s">
        <v>165</v>
      </c>
      <c r="E12" s="63" t="s">
        <v>166</v>
      </c>
      <c r="F12" s="64">
        <v>12.3598</v>
      </c>
      <c r="G12" s="56">
        <v>77.400800000000004</v>
      </c>
      <c r="H12" s="64">
        <f t="shared" si="0"/>
        <v>65.040999999999997</v>
      </c>
      <c r="I12" s="64">
        <f t="shared" si="1"/>
        <v>63.374305662114473</v>
      </c>
      <c r="J12" s="64">
        <v>1.1584000000000001</v>
      </c>
      <c r="K12" s="64">
        <v>0.14630000000000001</v>
      </c>
      <c r="L12" s="65">
        <v>78.677599999999998</v>
      </c>
      <c r="M12" s="64">
        <f t="shared" si="2"/>
        <v>66.317800000000005</v>
      </c>
      <c r="N12" s="64">
        <f t="shared" si="3"/>
        <v>1.2768000000000086</v>
      </c>
      <c r="O12" s="64">
        <f t="shared" si="4"/>
        <v>453.30006835269995</v>
      </c>
      <c r="P12" s="66"/>
      <c r="Q12" s="67">
        <f t="shared" si="5"/>
        <v>102.18515037593919</v>
      </c>
      <c r="R12" s="68">
        <v>45391</v>
      </c>
      <c r="S12" s="61" t="s">
        <v>167</v>
      </c>
    </row>
    <row r="13" spans="1:19" ht="14" x14ac:dyDescent="0.15">
      <c r="A13" s="46">
        <f>A12+1</f>
        <v>11</v>
      </c>
      <c r="B13" s="61" t="s">
        <v>180</v>
      </c>
      <c r="C13" s="70" t="s">
        <v>134</v>
      </c>
      <c r="D13" s="63" t="s">
        <v>177</v>
      </c>
      <c r="E13" s="63" t="s">
        <v>178</v>
      </c>
      <c r="F13" s="64">
        <v>12.767799999999999</v>
      </c>
      <c r="G13" s="56">
        <v>75.051699999999997</v>
      </c>
      <c r="H13" s="64">
        <f t="shared" si="0"/>
        <v>62.283899999999996</v>
      </c>
      <c r="I13" s="64">
        <f t="shared" si="1"/>
        <v>60.687857142857133</v>
      </c>
      <c r="J13" s="64">
        <v>1.0049999999999999</v>
      </c>
      <c r="K13" s="64">
        <v>0.1111</v>
      </c>
      <c r="L13" s="65">
        <v>76.104399999999998</v>
      </c>
      <c r="M13" s="64">
        <f t="shared" si="2"/>
        <v>63.336599999999997</v>
      </c>
      <c r="N13" s="64">
        <f t="shared" si="3"/>
        <v>1.0527000000000015</v>
      </c>
      <c r="O13" s="64">
        <f t="shared" si="4"/>
        <v>570.08640864086408</v>
      </c>
      <c r="P13" s="66" t="s">
        <v>181</v>
      </c>
      <c r="Q13" s="67">
        <f t="shared" si="5"/>
        <v>106.02260853044535</v>
      </c>
      <c r="R13" s="68">
        <v>45393</v>
      </c>
      <c r="S13" s="61" t="s">
        <v>167</v>
      </c>
    </row>
    <row r="14" spans="1:19" ht="14" x14ac:dyDescent="0.15">
      <c r="A14" s="46">
        <f>A13+1</f>
        <v>12</v>
      </c>
      <c r="B14" s="61" t="s">
        <v>182</v>
      </c>
      <c r="C14" s="70" t="s">
        <v>135</v>
      </c>
      <c r="D14" s="63" t="s">
        <v>177</v>
      </c>
      <c r="E14" s="63" t="s">
        <v>178</v>
      </c>
      <c r="F14" s="64">
        <v>12.3833</v>
      </c>
      <c r="G14" s="56">
        <v>78.266800000000003</v>
      </c>
      <c r="H14" s="64">
        <f t="shared" si="0"/>
        <v>65.883499999999998</v>
      </c>
      <c r="I14" s="64">
        <f t="shared" si="1"/>
        <v>64.195216357219579</v>
      </c>
      <c r="J14" s="64">
        <v>1.0577000000000001</v>
      </c>
      <c r="K14" s="64">
        <v>0.1043</v>
      </c>
      <c r="L14" s="65">
        <v>79.345600000000005</v>
      </c>
      <c r="M14" s="64">
        <f t="shared" si="2"/>
        <v>66.962299999999999</v>
      </c>
      <c r="N14" s="64">
        <f t="shared" si="3"/>
        <v>1.0788000000000011</v>
      </c>
      <c r="O14" s="64">
        <f t="shared" si="4"/>
        <v>642.01629913710451</v>
      </c>
      <c r="P14" s="66" t="s">
        <v>183</v>
      </c>
      <c r="Q14" s="67">
        <f t="shared" si="5"/>
        <v>107.71227289581006</v>
      </c>
      <c r="R14" s="68">
        <v>45393</v>
      </c>
      <c r="S14" s="61" t="s">
        <v>167</v>
      </c>
    </row>
    <row r="15" spans="1:19" ht="14" x14ac:dyDescent="0.15">
      <c r="A15" s="69"/>
      <c r="B15" s="61"/>
      <c r="C15" s="70"/>
      <c r="D15" s="63"/>
      <c r="E15" s="63"/>
      <c r="F15" s="64"/>
      <c r="G15" s="56"/>
      <c r="H15" s="64"/>
      <c r="I15" s="64"/>
      <c r="J15" s="64"/>
      <c r="K15" s="64"/>
      <c r="L15" s="65"/>
      <c r="M15" s="64"/>
      <c r="N15" s="64"/>
      <c r="O15" s="64"/>
      <c r="P15" s="66"/>
      <c r="Q15" s="67"/>
      <c r="R15" s="68"/>
      <c r="S15" s="61"/>
    </row>
    <row r="16" spans="1:19" ht="14" x14ac:dyDescent="0.15">
      <c r="A16" s="69"/>
      <c r="B16" s="61"/>
      <c r="C16" s="70"/>
      <c r="D16" s="63"/>
      <c r="E16" s="63"/>
      <c r="F16" s="64"/>
      <c r="G16" s="56"/>
      <c r="H16" s="64"/>
      <c r="I16" s="64"/>
      <c r="J16" s="64"/>
      <c r="K16" s="64"/>
      <c r="L16" s="65"/>
      <c r="M16" s="64"/>
      <c r="N16" s="64"/>
      <c r="O16" s="64"/>
      <c r="P16" s="66"/>
      <c r="Q16" s="67"/>
      <c r="R16" s="68"/>
      <c r="S16" s="61"/>
    </row>
    <row r="17" spans="1:19" ht="14" x14ac:dyDescent="0.15">
      <c r="A17" s="46"/>
      <c r="B17" s="61"/>
      <c r="C17" s="70"/>
      <c r="D17" s="63"/>
      <c r="E17" s="63"/>
      <c r="F17" s="64"/>
      <c r="G17" s="56"/>
      <c r="H17" s="64"/>
      <c r="I17" s="64"/>
      <c r="J17" s="64"/>
      <c r="K17" s="56"/>
      <c r="L17" s="65"/>
      <c r="M17" s="64"/>
      <c r="N17" s="64"/>
      <c r="O17" s="64"/>
      <c r="P17" s="66"/>
      <c r="Q17" s="67"/>
      <c r="R17" s="68"/>
      <c r="S17" s="61"/>
    </row>
    <row r="18" spans="1:19" ht="14" x14ac:dyDescent="0.15">
      <c r="A18" s="46"/>
      <c r="B18" s="61"/>
      <c r="C18" s="70"/>
      <c r="D18" s="63"/>
      <c r="E18" s="63"/>
      <c r="F18" s="64"/>
      <c r="G18" s="56"/>
      <c r="H18" s="64"/>
      <c r="I18" s="64"/>
      <c r="J18" s="64"/>
      <c r="K18" s="56"/>
      <c r="L18" s="65"/>
      <c r="M18" s="64"/>
      <c r="N18" s="64"/>
      <c r="O18" s="64"/>
      <c r="P18" s="66"/>
      <c r="Q18" s="67"/>
      <c r="R18" s="68"/>
      <c r="S18" s="61"/>
    </row>
    <row r="19" spans="1:19" ht="14" x14ac:dyDescent="0.15">
      <c r="A19" s="69"/>
      <c r="B19" s="61"/>
      <c r="C19" s="70"/>
      <c r="D19" s="63"/>
      <c r="E19" s="63"/>
      <c r="F19" s="64"/>
      <c r="G19" s="56"/>
      <c r="H19" s="64"/>
      <c r="I19" s="64"/>
      <c r="J19" s="64"/>
      <c r="K19" s="64"/>
      <c r="L19" s="65"/>
      <c r="M19" s="64"/>
      <c r="N19" s="64"/>
      <c r="O19" s="64"/>
      <c r="P19" s="66"/>
      <c r="Q19" s="67"/>
      <c r="R19" s="68"/>
      <c r="S19" s="61"/>
    </row>
  </sheetData>
  <mergeCells count="1">
    <mergeCell ref="A1:S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COA Details</vt:lpstr>
      <vt:lpstr>Batch 20 Sample Results</vt:lpstr>
      <vt:lpstr>Nexus LMB Fusion Worksheet</vt:lpstr>
      <vt:lpstr>'Batch 20 Sample Results'!Print_Area</vt:lpstr>
      <vt:lpstr>'COA Details'!Print_Area</vt:lpstr>
      <vt:lpstr>'Batch 20 Sample Results'!Print_Titles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</dc:creator>
  <dc:description/>
  <cp:lastModifiedBy>Irakli Javakhadze</cp:lastModifiedBy>
  <cp:revision>128</cp:revision>
  <cp:lastPrinted>2023-03-21T16:06:34Z</cp:lastPrinted>
  <dcterms:created xsi:type="dcterms:W3CDTF">2023-01-16T11:06:20Z</dcterms:created>
  <dcterms:modified xsi:type="dcterms:W3CDTF">2024-05-23T19:38:17Z</dcterms:modified>
  <dc:language>en-US</dc:language>
</cp:coreProperties>
</file>