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avakha/Desktop/RRCM/COA + Nexus Transfer Sheets ( Certificate of Analysis )/"/>
    </mc:Choice>
  </mc:AlternateContent>
  <xr:revisionPtr revIDLastSave="0" documentId="13_ncr:1_{A4F0364A-FA0A-1D4A-8317-628CBDC3D415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COC" sheetId="2" r:id="rId1"/>
    <sheet name="Data" sheetId="1" r:id="rId2"/>
    <sheet name="Work Sheet" sheetId="3" r:id="rId3"/>
    <sheet name="Ajdusted Values for select sam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5" i="4" l="1"/>
  <c r="M5" i="4" s="1"/>
  <c r="I4" i="4"/>
  <c r="M4" i="4" s="1"/>
  <c r="I3" i="4"/>
  <c r="M3" i="4" s="1"/>
  <c r="F29" i="3"/>
  <c r="F28" i="3"/>
  <c r="K24" i="3"/>
  <c r="L24" i="3" s="1"/>
  <c r="J24" i="3"/>
  <c r="O24" i="3" s="1"/>
  <c r="S23" i="3"/>
  <c r="R23" i="3"/>
  <c r="U23" i="3" s="1"/>
  <c r="Q23" i="3"/>
  <c r="L23" i="3"/>
  <c r="M23" i="3" s="1"/>
  <c r="L22" i="3"/>
  <c r="M22" i="3" s="1"/>
  <c r="S21" i="3"/>
  <c r="R21" i="3"/>
  <c r="U21" i="3" s="1"/>
  <c r="Q21" i="3"/>
  <c r="L21" i="3"/>
  <c r="M21" i="3" s="1"/>
  <c r="L20" i="3"/>
  <c r="M20" i="3" s="1"/>
  <c r="S19" i="3"/>
  <c r="R19" i="3"/>
  <c r="U19" i="3" s="1"/>
  <c r="Q19" i="3"/>
  <c r="L19" i="3"/>
  <c r="M19" i="3" s="1"/>
  <c r="Q18" i="3"/>
  <c r="S18" i="3" s="1"/>
  <c r="L18" i="3"/>
  <c r="M18" i="3" s="1"/>
  <c r="Q17" i="3"/>
  <c r="S17" i="3" s="1"/>
  <c r="L17" i="3"/>
  <c r="M17" i="3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O10" i="3"/>
  <c r="L10" i="3"/>
  <c r="Q10" i="3" s="1"/>
  <c r="K10" i="3"/>
  <c r="O9" i="3"/>
  <c r="K9" i="3"/>
  <c r="L9" i="3" s="1"/>
  <c r="O8" i="3"/>
  <c r="K8" i="3"/>
  <c r="L8" i="3" s="1"/>
  <c r="Q7" i="3"/>
  <c r="S7" i="3" s="1"/>
  <c r="M7" i="3"/>
  <c r="L7" i="3"/>
  <c r="Q6" i="3"/>
  <c r="S6" i="3" s="1"/>
  <c r="L6" i="3"/>
  <c r="M6" i="3" s="1"/>
  <c r="O5" i="3"/>
  <c r="K5" i="3"/>
  <c r="L5" i="3" s="1"/>
  <c r="O4" i="3"/>
  <c r="L4" i="3"/>
  <c r="Q4" i="3" s="1"/>
  <c r="K4" i="3"/>
  <c r="Q3" i="3"/>
  <c r="S3" i="3" s="1"/>
  <c r="L3" i="3"/>
  <c r="M3" i="3" s="1"/>
  <c r="S10" i="3" l="1"/>
  <c r="R10" i="3"/>
  <c r="M5" i="3"/>
  <c r="Q5" i="3"/>
  <c r="Q24" i="3"/>
  <c r="M24" i="3"/>
  <c r="Q8" i="3"/>
  <c r="M8" i="3"/>
  <c r="S4" i="3"/>
  <c r="R4" i="3"/>
  <c r="Q9" i="3"/>
  <c r="M9" i="3"/>
  <c r="M4" i="3"/>
  <c r="M10" i="3"/>
  <c r="R7" i="3"/>
  <c r="U7" i="3" s="1"/>
  <c r="R18" i="3"/>
  <c r="U18" i="3" s="1"/>
  <c r="R3" i="3"/>
  <c r="U3" i="3" s="1"/>
  <c r="R6" i="3"/>
  <c r="U6" i="3" s="1"/>
  <c r="R17" i="3"/>
  <c r="U17" i="3" s="1"/>
  <c r="S8" i="3" l="1"/>
  <c r="R8" i="3"/>
  <c r="R24" i="3"/>
  <c r="S24" i="3"/>
  <c r="S5" i="3"/>
  <c r="R5" i="3"/>
  <c r="S9" i="3"/>
  <c r="R9" i="3"/>
</calcChain>
</file>

<file path=xl/sharedStrings.xml><?xml version="1.0" encoding="utf-8"?>
<sst xmlns="http://schemas.openxmlformats.org/spreadsheetml/2006/main" count="872" uniqueCount="256">
  <si>
    <t>Description</t>
  </si>
  <si>
    <t>Type</t>
  </si>
  <si>
    <t>Sample</t>
  </si>
  <si>
    <t>STID</t>
  </si>
  <si>
    <t>Lab Sample Net Weiht</t>
  </si>
  <si>
    <t>units</t>
  </si>
  <si>
    <t>Element</t>
  </si>
  <si>
    <t>Be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</si>
  <si>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</si>
  <si>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</si>
  <si>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</si>
  <si>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</si>
  <si>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</si>
  <si>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</si>
  <si>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</si>
  <si>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</si>
  <si>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</si>
  <si>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</si>
  <si>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</si>
  <si>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</si>
  <si>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</si>
  <si>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</si>
  <si>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</si>
  <si>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</si>
  <si>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</si>
  <si>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</si>
  <si>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</si>
  <si>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</si>
  <si>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</si>
  <si>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</si>
  <si>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</si>
  <si>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</si>
  <si>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</si>
  <si>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</si>
  <si>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 xml:space="preserve">Nb </t>
  </si>
  <si>
    <t>Mo</t>
  </si>
  <si>
    <t>Ru</t>
  </si>
  <si>
    <t>Rh</t>
  </si>
  <si>
    <t>Pd</t>
  </si>
  <si>
    <t>Ag</t>
  </si>
  <si>
    <t>In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</si>
  <si>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</si>
  <si>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</si>
  <si>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</si>
  <si>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</si>
  <si>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</si>
  <si>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</si>
  <si>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</si>
  <si>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</si>
  <si>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</si>
  <si>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</si>
  <si>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</si>
  <si>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</si>
  <si>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</si>
  <si>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</si>
  <si>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</si>
  <si>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</si>
  <si>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</si>
  <si>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</si>
  <si>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</si>
  <si>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</si>
  <si>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</si>
  <si>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</si>
  <si>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</si>
  <si>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</si>
  <si>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</si>
  <si>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</si>
  <si>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</si>
  <si>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Bi</t>
  </si>
  <si>
    <t>Th</t>
  </si>
  <si>
    <t>U</t>
  </si>
  <si>
    <t>A/W</t>
  </si>
  <si>
    <t>Ammonium Chloride + AR Digestion of sediment</t>
  </si>
  <si>
    <t>solid</t>
  </si>
  <si>
    <t>RRCM-01082</t>
  </si>
  <si>
    <t>DH140-160707-160710</t>
  </si>
  <si>
    <t>ATS +Zinc Rinsed solution</t>
  </si>
  <si>
    <t>liquid</t>
  </si>
  <si>
    <t>RRCM-01096</t>
  </si>
  <si>
    <t>DH142-160715-160718</t>
  </si>
  <si>
    <t xml:space="preserve">ats+Zinc+AL water from filter </t>
  </si>
  <si>
    <t>RRCM-01099</t>
  </si>
  <si>
    <t>ATS+Zinc + AL Pregnant Solution</t>
  </si>
  <si>
    <t>RRCM-01100</t>
  </si>
  <si>
    <t>ats+zinc+al rinsed solution</t>
  </si>
  <si>
    <t>RRCM-01101</t>
  </si>
  <si>
    <t>ats+zinc rinsed soil</t>
  </si>
  <si>
    <t>Zn paper</t>
  </si>
  <si>
    <t>RRCM-01097</t>
  </si>
  <si>
    <t>ats+zinc+al rinsed soil</t>
  </si>
  <si>
    <t>RRCM-01102</t>
  </si>
  <si>
    <t xml:space="preserve">Rinsed SD Solution + Zinc-First Straining </t>
  </si>
  <si>
    <t>RRCM-01103</t>
  </si>
  <si>
    <t>DH141-160713-160714+DH142-160717-160178</t>
  </si>
  <si>
    <t xml:space="preserve">Rinsed SD Solution + Zinc-Third Straining </t>
  </si>
  <si>
    <t>RRCM-01105</t>
  </si>
  <si>
    <t xml:space="preserve">SMB Precipitate of RRCM-01082 liquid </t>
  </si>
  <si>
    <t>RRCM-01083</t>
  </si>
  <si>
    <t xml:space="preserve">Rinsed SD Solution + Zinc-Fifth Straining </t>
  </si>
  <si>
    <t>RRCM-01107</t>
  </si>
  <si>
    <t xml:space="preserve">ATS+Zinc+Aluminum Filter </t>
  </si>
  <si>
    <t>RRCM-01098</t>
  </si>
  <si>
    <t>Barrel Slime</t>
  </si>
  <si>
    <t>RRCM-01078</t>
  </si>
  <si>
    <t>N/A</t>
  </si>
  <si>
    <t>Powder Horn</t>
  </si>
  <si>
    <t>RRCM-01079</t>
  </si>
  <si>
    <t>RRCM-01080</t>
  </si>
  <si>
    <t xml:space="preserve">ATS+Zinc Plastic Filter </t>
  </si>
  <si>
    <t>RRCM-01093</t>
  </si>
  <si>
    <t xml:space="preserve">Ats+Zinc water from filter </t>
  </si>
  <si>
    <t>RRCM-01094</t>
  </si>
  <si>
    <t>ATS+Zinc Pregnant Solution</t>
  </si>
  <si>
    <t>RRCM-01095</t>
  </si>
  <si>
    <t>PPM</t>
  </si>
  <si>
    <r>
      <rPr>
        <b/>
        <vertAlign val="superscript"/>
        <sz val="10"/>
        <color rgb="FF000000"/>
        <rFont val="Arial"/>
        <family val="2"/>
        <charset val="1"/>
      </rPr>
      <t>1</t>
    </r>
    <r>
      <rPr>
        <b/>
        <sz val="10"/>
        <color rgb="FF000000"/>
        <rFont val="Arial"/>
        <family val="2"/>
        <charset val="1"/>
      </rPr>
      <t>Lithium metaborate fusion sample preparation and calculations</t>
    </r>
  </si>
  <si>
    <t>Procedure:</t>
  </si>
  <si>
    <t>13085 Ash Street</t>
  </si>
  <si>
    <t>Thornton, CO  80241</t>
  </si>
  <si>
    <t>1.    Label an empty high density polyethylene (HDPE) bottle with lid. Weigh empty bottle plus lid.</t>
  </si>
  <si>
    <t>2.    Add approximately 60 ml 1N HNO3 to bottle.</t>
  </si>
  <si>
    <t>Certificate of Analysis</t>
  </si>
  <si>
    <t>3.    Replace cap and weight bottle + acid.</t>
  </si>
  <si>
    <t>4.    Place clean graphite crucible on scale and tare.</t>
  </si>
  <si>
    <t xml:space="preserve">5.    Add approximately 0.8 to 1.2 grams of lithium metaborate flux to crucible and weigh. </t>
  </si>
  <si>
    <t>Red River Creek Mining Group LLC</t>
  </si>
  <si>
    <t>Date:</t>
  </si>
  <si>
    <t>6.    Tare scale and add approximately 0.1 g of approximately 80% passing 75 micron sized powdered</t>
  </si>
  <si>
    <t>1712 Carey Avenue</t>
  </si>
  <si>
    <t>Page:</t>
  </si>
  <si>
    <t>1 of 1</t>
  </si>
  <si>
    <t xml:space="preserve">       rock sample to the crucible containing</t>
  </si>
  <si>
    <t>Suite 100</t>
  </si>
  <si>
    <t>Assay Reference #:</t>
  </si>
  <si>
    <t>tbd</t>
  </si>
  <si>
    <t xml:space="preserve">       the previously measured flux and weigh.</t>
  </si>
  <si>
    <t>Cheyenne, WY  82001</t>
  </si>
  <si>
    <t>7.    Place crucible into a preheated muffle furnace (500 C).</t>
  </si>
  <si>
    <t>8.    Bring furnace up to 950 - 1000 C.  Sample to remain at this temperature for 20 minutes.</t>
  </si>
  <si>
    <t>9.    Using tongs, remove crucible from furnace and immediately pour molten flux into a metal washer</t>
  </si>
  <si>
    <t xml:space="preserve">       to cast a glass button.</t>
  </si>
  <si>
    <r>
      <rPr>
        <b/>
        <sz val="10"/>
        <color rgb="FF000000"/>
        <rFont val="Arial"/>
        <family val="2"/>
        <charset val="1"/>
      </rPr>
      <t>Sample Preparation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</si>
  <si>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Lithium metaborate fusion (LMB)</t>
  </si>
  <si>
    <t>10.  Transfer glass flux bead from washer to the appropriate bottle containing 1 N HNO3.</t>
  </si>
  <si>
    <t>Nexus Geos LLC</t>
  </si>
  <si>
    <t>11.  Recap bottle and weigh.</t>
  </si>
  <si>
    <t>Method Code:  Rich31.M</t>
  </si>
  <si>
    <t>12.  Place bottle with sample on a hot plate or similar heater until the flux button is completely dissolved</t>
  </si>
  <si>
    <t>13.  The liquid sample is sent to the University of Nebraska for instrumental analysis.</t>
  </si>
  <si>
    <t xml:space="preserve">14.  ICP-MS analytical results are adjusted back to the original sample weight. </t>
  </si>
  <si>
    <r>
      <rPr>
        <b/>
        <sz val="10"/>
        <color rgb="FF000000"/>
        <rFont val="Arial"/>
        <family val="2"/>
        <charset val="1"/>
      </rPr>
      <t>Sample Analysis</t>
    </r>
    <r>
      <rPr>
        <b/>
        <vertAlign val="superscript"/>
        <sz val="10"/>
        <color rgb="FF000000"/>
        <rFont val="Arial"/>
        <family val="2"/>
        <charset val="1"/>
      </rPr>
      <t>2</t>
    </r>
  </si>
  <si>
    <t>Inductively coupled plasma mass spectrometry (ICP-MS)</t>
  </si>
  <si>
    <t>University of Nebraska-Lincoln</t>
  </si>
  <si>
    <t>      Dilution factor = (acid weight + button weight) / sample weight</t>
  </si>
  <si>
    <t>Redox Biology Center</t>
  </si>
  <si>
    <t xml:space="preserve">      PPB is converted to ppm by dividing by 1,000.</t>
  </si>
  <si>
    <t>Spectroscopic and Biophysics Core Facility</t>
  </si>
  <si>
    <t xml:space="preserve">      PPM/weight x dilution factor = assay value (ppm)</t>
  </si>
  <si>
    <t>E157 Beadle Center</t>
  </si>
  <si>
    <t>      Efficiency = ((flux weight + sample weight), pre-heat) / ((flux weight + sample weight), post heat)</t>
  </si>
  <si>
    <t>Lincoln, NE  68588-0662</t>
  </si>
  <si>
    <t>Method Code:  22-6230-0007 ICP</t>
  </si>
  <si>
    <r>
      <rPr>
        <b/>
        <vertAlign val="superscript"/>
        <sz val="10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Inductively coupled plasma mass spectrometer unit:  Agilent 7500 cx</t>
    </r>
  </si>
  <si>
    <t xml:space="preserve">      Detection Limit:</t>
  </si>
  <si>
    <t>The detection limit of the ICP-MS unit is variable depending on each sample run.</t>
  </si>
  <si>
    <t>There are multiple samples per sample run and potentially multiple sample runs</t>
  </si>
  <si>
    <t>per data set included within a single Certificate of Analysis.</t>
  </si>
  <si>
    <t>Negative values shown as assay values represent the absolute value of the</t>
  </si>
  <si>
    <t>detection limit.  If there are no negative values within a data set, that indicates</t>
  </si>
  <si>
    <t>reported values are above the detection limit.</t>
  </si>
  <si>
    <t>Chain of Custody:</t>
  </si>
  <si>
    <t>Date Nexus received original samples:</t>
  </si>
  <si>
    <t>Date Nexus prepared the samples (LMB):</t>
  </si>
  <si>
    <t>Date University of Nebraska analysis:</t>
  </si>
  <si>
    <t>02/21/2024 to 02/26/2024</t>
  </si>
  <si>
    <t>COUNT</t>
  </si>
  <si>
    <t>Lab ID</t>
  </si>
  <si>
    <t>RRCM SAMPLE</t>
  </si>
  <si>
    <t>Dil Factor</t>
  </si>
  <si>
    <t>Matrix</t>
  </si>
  <si>
    <t>BOTTLE</t>
  </si>
  <si>
    <t>TOTAL B+S+Acid</t>
  </si>
  <si>
    <t>Bottle+Slag</t>
  </si>
  <si>
    <t>BOTTLE + ACID</t>
  </si>
  <si>
    <t>Acid Weight</t>
  </si>
  <si>
    <t>Calc Acid Vol</t>
  </si>
  <si>
    <t>Flux Weight</t>
  </si>
  <si>
    <t>Sample Weight</t>
  </si>
  <si>
    <t>Bottle + acid +  button  weight</t>
  </si>
  <si>
    <t>Weight Sans Bottle</t>
  </si>
  <si>
    <t>Sample + Flux Calc</t>
  </si>
  <si>
    <t>Remarks</t>
  </si>
  <si>
    <t>Efficiency</t>
  </si>
  <si>
    <t>Date</t>
  </si>
  <si>
    <t>Transfer to 15ml</t>
  </si>
  <si>
    <t>Orig Mass (g)</t>
  </si>
  <si>
    <t>Example Calc</t>
  </si>
  <si>
    <t>pseudo</t>
  </si>
  <si>
    <t>dilute HNO3</t>
  </si>
  <si>
    <t>No</t>
  </si>
  <si>
    <t>10-1</t>
  </si>
  <si>
    <t>Dilute AquaRegia</t>
  </si>
  <si>
    <t>filter melt</t>
  </si>
  <si>
    <t>Yes</t>
  </si>
  <si>
    <t>10-2</t>
  </si>
  <si>
    <t>10-3</t>
  </si>
  <si>
    <t>10-4</t>
  </si>
  <si>
    <t>10-5</t>
  </si>
  <si>
    <t>Zinc Filter</t>
  </si>
  <si>
    <t>10-6</t>
  </si>
  <si>
    <t>Aluminum Filter</t>
  </si>
  <si>
    <t>10-7</t>
  </si>
  <si>
    <t>10-8</t>
  </si>
  <si>
    <t>Thiosulfate</t>
  </si>
  <si>
    <t>NA</t>
  </si>
  <si>
    <t>Water from Filter</t>
  </si>
  <si>
    <t>10-9</t>
  </si>
  <si>
    <t>Pregnant Solution</t>
  </si>
  <si>
    <t>10-10</t>
  </si>
  <si>
    <t>Rinsed Solution</t>
  </si>
  <si>
    <t>10-11</t>
  </si>
  <si>
    <t>10-12</t>
  </si>
  <si>
    <t>10-13</t>
  </si>
  <si>
    <t>10-14</t>
  </si>
  <si>
    <t>ATS Washed soil</t>
  </si>
  <si>
    <t>10-15</t>
  </si>
  <si>
    <t>10-16</t>
  </si>
  <si>
    <t>Zn paper filter</t>
  </si>
  <si>
    <t>10-17</t>
  </si>
  <si>
    <t>RRCM-01104</t>
  </si>
  <si>
    <t>paper</t>
  </si>
  <si>
    <t>insuff</t>
  </si>
  <si>
    <t>10-18</t>
  </si>
  <si>
    <t>paper filter insufficient</t>
  </si>
  <si>
    <t>10-19</t>
  </si>
  <si>
    <t>RRCM-01106</t>
  </si>
  <si>
    <t>paper filter</t>
  </si>
  <si>
    <t>in suff</t>
  </si>
  <si>
    <t>10-20</t>
  </si>
  <si>
    <t>10-21</t>
  </si>
  <si>
    <t>ATS+Zn+Al Filter</t>
  </si>
  <si>
    <t>Total</t>
  </si>
  <si>
    <t>Jar</t>
  </si>
  <si>
    <t>metal</t>
  </si>
  <si>
    <t>sub metal</t>
  </si>
  <si>
    <t>01079 zinc filter</t>
  </si>
  <si>
    <t>aluminum filter</t>
  </si>
  <si>
    <t>Adjusted to Grade per tonne</t>
  </si>
  <si>
    <t>Au oz/tonne</t>
  </si>
  <si>
    <t>Pt gr/tonne</t>
  </si>
  <si>
    <t>Pd Oz/tonne</t>
  </si>
  <si>
    <t>Ag oz/tonne</t>
  </si>
  <si>
    <t>Au g/tonne</t>
  </si>
  <si>
    <t>Pt G/tonne</t>
  </si>
  <si>
    <t>Pd G/tonne</t>
  </si>
  <si>
    <t>Ag g/tonne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</si>
</sst>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"/>
    <numFmt numFmtId="165" formatCode="m/d/yyyy"/>
    <numFmt numFmtId="166" formatCode="0.0000"/>
    <numFmt numFmtId="167" formatCode="mm/dd/yyyy"/>
    <numFmt numFmtId="168" formatCode="0.000"/>
  </numFmts>
  <fonts count="1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i/>
      <strike/>
      <sz val="10"/>
      <name val="Arial"/>
      <family val="2"/>
      <charset val="1"/>
    </font>
    <font>
      <b/>
      <i/>
      <strike/>
      <sz val="10"/>
      <name val="Arial"/>
      <family val="2"/>
      <charset val="1"/>
    </font>
    <font>
      <b/>
      <i/>
      <strike/>
      <sz val="11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AADCF7"/>
        <bgColor rgb="FFCCCC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168" fontId="1" fillId="0" borderId="0" xfId="0" applyNumberFormat="1" applyFont="1" applyAlignment="1">
      <alignment horizontal="center" vertical="center"/>
    </xf>
    <xf numFmtId="0" fontId="0" fillId="0" borderId="6" xfId="0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8" fillId="0" borderId="3" xfId="0" applyFont="1" applyBorder="1"/>
    <xf numFmtId="0" fontId="0" fillId="0" borderId="7" xfId="0" applyBorder="1"/>
    <xf numFmtId="0" fontId="3" fillId="0" borderId="6" xfId="0" applyFont="1" applyBorder="1"/>
    <xf numFmtId="0" fontId="10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4" fillId="0" borderId="7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right"/>
    </xf>
    <xf numFmtId="0" fontId="11" fillId="0" borderId="0" xfId="0" applyFont="1"/>
    <xf numFmtId="15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 wrapText="1"/>
    </xf>
    <xf numFmtId="167" fontId="1" fillId="0" borderId="2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/>
    </xf>
    <xf numFmtId="0" fontId="13" fillId="3" borderId="2" xfId="0" applyFont="1" applyFill="1" applyBorder="1" applyAlignment="1">
      <alignment horizontal="center" vertical="center"/>
    </xf>
    <xf numFmtId="2" fontId="13" fillId="3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2" fontId="16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166" fontId="15" fillId="0" borderId="2" xfId="0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49" fontId="15" fillId="0" borderId="2" xfId="0" applyNumberFormat="1" applyFont="1" applyBorder="1" applyAlignment="1">
      <alignment horizontal="center" wrapText="1"/>
    </xf>
    <xf numFmtId="167" fontId="15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67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/>
    </xf>
    <xf numFmtId="168" fontId="1" fillId="4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165" fontId="0" fillId="0" borderId="0" xfId="0" applyNumberFormat="1"/>
    <xf numFmtId="0" fontId="0" fillId="0" borderId="13" xfId="0" applyBorder="1"/>
    <xf numFmtId="0" fontId="0" fillId="0" borderId="6" xfId="0" applyBorder="1"/>
    <xf numFmtId="0" fontId="0" fillId="0" borderId="0" xfId="0"/>
    <xf numFmtId="0" fontId="4" fillId="0" borderId="0" xfId="0" applyFont="1"/>
    <xf numFmtId="0" fontId="8" fillId="0" borderId="6" xfId="0" applyFont="1" applyBorder="1"/>
    <xf numFmtId="0" fontId="8" fillId="0" borderId="0" xfId="0" applyFont="1"/>
    <xf numFmtId="0" fontId="8" fillId="0" borderId="12" xfId="0" applyFont="1" applyBorder="1"/>
    <xf numFmtId="0" fontId="4" fillId="0" borderId="6" xfId="0" applyFont="1" applyBorder="1"/>
    <xf numFmtId="0" fontId="4" fillId="0" borderId="12" xfId="0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1</xdr:row>
      <xdr:rowOff>53020</xdr:rowOff>
    </xdr:from>
    <xdr:to>
      <xdr:col>6</xdr:col>
      <xdr:colOff>786020</xdr:colOff>
      <xdr:row>3</xdr:row>
      <xdr:rowOff>81100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17600" y="218120"/>
          <a:ext cx="4418220" cy="38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238320</xdr:colOff>
      <xdr:row>29</xdr:row>
      <xdr:rowOff>153000</xdr:rowOff>
    </xdr:from>
    <xdr:to>
      <xdr:col>6</xdr:col>
      <xdr:colOff>443140</xdr:colOff>
      <xdr:row>46</xdr:row>
      <xdr:rowOff>87480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l="27156" t="36507" r="23613" b="36650"/>
        <a:stretch/>
      </xdr:blipFill>
      <xdr:spPr>
        <a:xfrm>
          <a:off x="2684520" y="5105880"/>
          <a:ext cx="3834360" cy="2706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54"/>
  <sheetViews>
    <sheetView tabSelected="1" zoomScaleNormal="100" workbookViewId="0">
      <selection activeCell="G19" sqref="G19"/>
    </sheetView>
  </sheetViews>
  <sheetFormatPr baseColWidth="10" defaultColWidth="11.5" defaultRowHeight="13" x14ac:dyDescent="0.15"/>
  <cols>
    <col min="2" max="2" width="4.83203125" customWidth="1"/>
    <col min="14" max="14" width="25.5" customWidth="1"/>
  </cols>
  <sheetData>
    <row r="2" spans="1:14" ht="15" x14ac:dyDescent="0.15">
      <c r="A2" s="19"/>
      <c r="B2" s="20"/>
      <c r="C2" s="20"/>
      <c r="D2" s="20"/>
      <c r="E2" s="20"/>
      <c r="F2" s="20"/>
      <c r="G2" s="20"/>
      <c r="H2" s="21"/>
      <c r="I2" s="22" t="s">
        <v>115</v>
      </c>
      <c r="J2" s="20"/>
      <c r="K2" s="20"/>
      <c r="L2" s="20"/>
      <c r="M2" s="20"/>
      <c r="N2" s="78"/>
    </row>
    <row r="3" spans="1:14" x14ac:dyDescent="0.15">
      <c r="A3" s="2"/>
      <c r="H3" s="23"/>
      <c r="I3" s="2"/>
      <c r="N3" s="79"/>
    </row>
    <row r="4" spans="1:14" x14ac:dyDescent="0.15">
      <c r="A4" s="2"/>
      <c r="H4" s="23"/>
      <c r="I4" s="24" t="s">
        <v>116</v>
      </c>
      <c r="N4" s="79"/>
    </row>
    <row r="5" spans="1:14" x14ac:dyDescent="0.15">
      <c r="A5" s="90" t="s">
        <v>117</v>
      </c>
      <c r="B5" s="91"/>
      <c r="C5" s="91"/>
      <c r="D5" s="91"/>
      <c r="E5" s="91"/>
      <c r="F5" s="91"/>
      <c r="G5" s="91"/>
      <c r="H5" s="92"/>
      <c r="I5" s="2"/>
      <c r="N5" s="79"/>
    </row>
    <row r="6" spans="1:14" x14ac:dyDescent="0.15">
      <c r="A6" s="90" t="s">
        <v>118</v>
      </c>
      <c r="B6" s="91"/>
      <c r="C6" s="91"/>
      <c r="D6" s="91"/>
      <c r="E6" s="91"/>
      <c r="F6" s="91"/>
      <c r="G6" s="91"/>
      <c r="H6" s="92"/>
      <c r="I6" s="88" t="s">
        <v>119</v>
      </c>
      <c r="J6" s="84"/>
      <c r="K6" s="84"/>
      <c r="L6" s="84"/>
      <c r="M6" s="84"/>
      <c r="N6" s="89"/>
    </row>
    <row r="7" spans="1:14" x14ac:dyDescent="0.15">
      <c r="A7" s="2"/>
      <c r="H7" s="23"/>
      <c r="I7" s="88" t="s">
        <v>120</v>
      </c>
      <c r="J7" s="84"/>
      <c r="K7" s="84"/>
      <c r="L7" s="84"/>
      <c r="M7" s="84"/>
      <c r="N7" s="89"/>
    </row>
    <row r="8" spans="1:14" ht="23" x14ac:dyDescent="0.25">
      <c r="A8" s="93" t="s">
        <v>121</v>
      </c>
      <c r="B8" s="94"/>
      <c r="C8" s="94"/>
      <c r="D8" s="94"/>
      <c r="E8" s="94"/>
      <c r="F8" s="94"/>
      <c r="G8" s="94"/>
      <c r="H8" s="95"/>
      <c r="I8" s="88" t="s">
        <v>122</v>
      </c>
      <c r="J8" s="84"/>
      <c r="K8" s="84"/>
      <c r="L8" s="84"/>
      <c r="M8" s="84"/>
      <c r="N8" s="89"/>
    </row>
    <row r="9" spans="1:14" ht="18" x14ac:dyDescent="0.2">
      <c r="A9" s="2"/>
      <c r="D9" s="25"/>
      <c r="H9" s="23"/>
      <c r="I9" s="88" t="s">
        <v>123</v>
      </c>
      <c r="J9" s="84"/>
      <c r="K9" s="84"/>
      <c r="L9" s="84"/>
      <c r="M9" s="84"/>
      <c r="N9" s="89"/>
    </row>
    <row r="10" spans="1:14" x14ac:dyDescent="0.15">
      <c r="A10" s="2"/>
      <c r="H10" s="23"/>
      <c r="I10" s="88" t="s">
        <v>124</v>
      </c>
      <c r="J10" s="84"/>
      <c r="K10" s="84"/>
      <c r="L10" s="84"/>
      <c r="M10" s="84"/>
      <c r="N10" s="89"/>
    </row>
    <row r="11" spans="1:14" x14ac:dyDescent="0.15">
      <c r="A11" s="88" t="s">
        <v>125</v>
      </c>
      <c r="B11" s="84"/>
      <c r="C11" s="84"/>
      <c r="D11" s="84"/>
      <c r="E11" s="84"/>
      <c r="F11" s="26" t="s">
        <v>126</v>
      </c>
      <c r="G11" s="27">
        <v>45348</v>
      </c>
      <c r="H11" s="28"/>
      <c r="I11" s="88" t="s">
        <v>127</v>
      </c>
      <c r="J11" s="84"/>
      <c r="K11" s="84"/>
      <c r="L11" s="84"/>
      <c r="M11" s="84"/>
      <c r="N11" s="89"/>
    </row>
    <row r="12" spans="1:14" x14ac:dyDescent="0.15">
      <c r="A12" s="88" t="s">
        <v>128</v>
      </c>
      <c r="B12" s="84"/>
      <c r="C12" s="84"/>
      <c r="D12" s="84"/>
      <c r="E12" s="84"/>
      <c r="F12" s="26" t="s">
        <v>129</v>
      </c>
      <c r="G12" s="29" t="s">
        <v>130</v>
      </c>
      <c r="H12" s="30"/>
      <c r="I12" s="88" t="s">
        <v>131</v>
      </c>
      <c r="J12" s="84"/>
      <c r="K12" s="84"/>
      <c r="L12" s="84"/>
      <c r="M12" s="84"/>
      <c r="N12" s="89"/>
    </row>
    <row r="13" spans="1:14" x14ac:dyDescent="0.15">
      <c r="A13" s="88" t="s">
        <v>132</v>
      </c>
      <c r="B13" s="84"/>
      <c r="C13" s="84"/>
      <c r="D13" s="84"/>
      <c r="E13" s="84"/>
      <c r="F13" s="26" t="s">
        <v>133</v>
      </c>
      <c r="G13" t="s">
        <v>134</v>
      </c>
      <c r="H13" s="30"/>
      <c r="I13" s="88" t="s">
        <v>135</v>
      </c>
      <c r="J13" s="84"/>
      <c r="K13" s="84"/>
      <c r="L13" s="84"/>
      <c r="M13" s="84"/>
      <c r="N13" s="89"/>
    </row>
    <row r="14" spans="1:14" x14ac:dyDescent="0.15">
      <c r="A14" s="88" t="s">
        <v>136</v>
      </c>
      <c r="B14" s="84"/>
      <c r="C14" s="84"/>
      <c r="D14" s="84"/>
      <c r="E14" s="84"/>
      <c r="H14" s="23"/>
      <c r="I14" s="88" t="s">
        <v>137</v>
      </c>
      <c r="J14" s="84"/>
      <c r="K14" s="84"/>
      <c r="L14" s="84"/>
      <c r="M14" s="84"/>
      <c r="N14" s="89"/>
    </row>
    <row r="15" spans="1:14" x14ac:dyDescent="0.15">
      <c r="A15" s="2"/>
      <c r="H15" s="23"/>
      <c r="I15" s="88" t="s">
        <v>138</v>
      </c>
      <c r="J15" s="84"/>
      <c r="K15" s="84"/>
      <c r="L15" s="84"/>
      <c r="M15" s="84"/>
      <c r="N15" s="89"/>
    </row>
    <row r="16" spans="1:14" x14ac:dyDescent="0.15">
      <c r="A16" s="2"/>
      <c r="H16" s="23"/>
      <c r="I16" s="88" t="s">
        <v>139</v>
      </c>
      <c r="J16" s="84"/>
      <c r="K16" s="84"/>
      <c r="L16" s="84"/>
      <c r="M16" s="84"/>
      <c r="N16" s="89"/>
    </row>
    <row r="17" spans="1:14" x14ac:dyDescent="0.15">
      <c r="A17" s="2"/>
      <c r="H17" s="23"/>
      <c r="I17" s="88" t="s">
        <v>140</v>
      </c>
      <c r="J17" s="84"/>
      <c r="K17" s="84"/>
      <c r="L17" s="84"/>
      <c r="M17" s="84"/>
      <c r="N17" s="89"/>
    </row>
    <row r="18" spans="1:14" ht="15" x14ac:dyDescent="0.15">
      <c r="A18" s="24" t="s">
        <v>141</v>
      </c>
      <c r="C18" t="s">
        <v>142</v>
      </c>
      <c r="H18" s="23"/>
      <c r="I18" s="88" t="s">
        <v>143</v>
      </c>
      <c r="J18" s="84"/>
      <c r="K18" s="84"/>
      <c r="L18" s="84"/>
      <c r="M18" s="84"/>
      <c r="N18" s="89"/>
    </row>
    <row r="19" spans="1:14" x14ac:dyDescent="0.15">
      <c r="A19" s="2"/>
      <c r="C19" t="s">
        <v>144</v>
      </c>
      <c r="H19" s="23"/>
      <c r="I19" s="88" t="s">
        <v>145</v>
      </c>
      <c r="J19" s="84"/>
      <c r="K19" s="84"/>
      <c r="L19" s="84"/>
      <c r="M19" s="84"/>
      <c r="N19" s="89"/>
    </row>
    <row r="20" spans="1:14" x14ac:dyDescent="0.15">
      <c r="A20" s="2"/>
      <c r="C20" t="s">
        <v>146</v>
      </c>
      <c r="F20" s="31"/>
      <c r="H20" s="23"/>
      <c r="I20" s="88" t="s">
        <v>147</v>
      </c>
      <c r="J20" s="84"/>
      <c r="K20" s="84"/>
      <c r="L20" s="84"/>
      <c r="M20" s="84"/>
      <c r="N20" s="89"/>
    </row>
    <row r="21" spans="1:14" x14ac:dyDescent="0.15">
      <c r="A21" s="2"/>
      <c r="H21" s="23"/>
      <c r="I21" s="88" t="s">
        <v>148</v>
      </c>
      <c r="J21" s="84"/>
      <c r="K21" s="84"/>
      <c r="L21" s="84"/>
      <c r="M21" s="84"/>
      <c r="N21" s="89"/>
    </row>
    <row r="22" spans="1:14" x14ac:dyDescent="0.15">
      <c r="A22" s="2"/>
      <c r="H22" s="23"/>
      <c r="I22" s="88" t="s">
        <v>149</v>
      </c>
      <c r="J22" s="84"/>
      <c r="K22" s="84"/>
      <c r="L22" s="84"/>
      <c r="M22" s="84"/>
      <c r="N22" s="89"/>
    </row>
    <row r="23" spans="1:14" ht="15" x14ac:dyDescent="0.15">
      <c r="A23" s="24" t="s">
        <v>150</v>
      </c>
      <c r="C23" s="84" t="s">
        <v>151</v>
      </c>
      <c r="D23" s="84"/>
      <c r="E23" s="84"/>
      <c r="F23" s="84"/>
      <c r="G23" s="84"/>
      <c r="H23" s="23"/>
      <c r="I23" s="2"/>
      <c r="N23" s="79"/>
    </row>
    <row r="24" spans="1:14" x14ac:dyDescent="0.15">
      <c r="A24" s="2"/>
      <c r="C24" s="84" t="s">
        <v>152</v>
      </c>
      <c r="D24" s="84"/>
      <c r="E24" s="84"/>
      <c r="F24" s="84"/>
      <c r="G24" s="84"/>
      <c r="H24" s="23"/>
      <c r="I24" s="82" t="s">
        <v>153</v>
      </c>
      <c r="J24" s="83"/>
      <c r="K24" s="83"/>
      <c r="L24" s="83"/>
      <c r="M24" s="83"/>
      <c r="N24" s="79"/>
    </row>
    <row r="25" spans="1:14" x14ac:dyDescent="0.15">
      <c r="A25" s="2"/>
      <c r="C25" s="84" t="s">
        <v>154</v>
      </c>
      <c r="D25" s="84"/>
      <c r="E25" s="84"/>
      <c r="F25" s="84"/>
      <c r="G25" s="84"/>
      <c r="H25" s="23"/>
      <c r="I25" s="82" t="s">
        <v>155</v>
      </c>
      <c r="J25" s="83"/>
      <c r="K25" s="83"/>
      <c r="L25" s="83"/>
      <c r="M25" s="83"/>
      <c r="N25" s="79"/>
    </row>
    <row r="26" spans="1:14" x14ac:dyDescent="0.15">
      <c r="A26" s="2"/>
      <c r="C26" s="84" t="s">
        <v>156</v>
      </c>
      <c r="D26" s="84"/>
      <c r="E26" s="84"/>
      <c r="F26" s="84"/>
      <c r="G26" s="84"/>
      <c r="H26" s="23"/>
      <c r="I26" s="82" t="s">
        <v>157</v>
      </c>
      <c r="J26" s="83"/>
      <c r="K26" s="83"/>
      <c r="L26" s="83"/>
      <c r="M26" s="83"/>
      <c r="N26" s="79"/>
    </row>
    <row r="27" spans="1:14" x14ac:dyDescent="0.15">
      <c r="A27" s="2"/>
      <c r="C27" s="84" t="s">
        <v>158</v>
      </c>
      <c r="D27" s="84"/>
      <c r="E27" s="84"/>
      <c r="F27" s="84"/>
      <c r="G27" s="84"/>
      <c r="H27" s="23"/>
      <c r="I27" s="82" t="s">
        <v>159</v>
      </c>
      <c r="J27" s="83"/>
      <c r="K27" s="83"/>
      <c r="L27" s="83"/>
      <c r="M27" s="83"/>
      <c r="N27" s="79"/>
    </row>
    <row r="28" spans="1:14" x14ac:dyDescent="0.15">
      <c r="A28" s="2"/>
      <c r="C28" s="84" t="s">
        <v>160</v>
      </c>
      <c r="D28" s="84"/>
      <c r="E28" s="84"/>
      <c r="F28" s="84"/>
      <c r="G28" s="84"/>
      <c r="H28" s="23"/>
      <c r="I28" s="2"/>
      <c r="N28" s="79"/>
    </row>
    <row r="29" spans="1:14" x14ac:dyDescent="0.15">
      <c r="A29" s="2"/>
      <c r="C29" s="84" t="s">
        <v>161</v>
      </c>
      <c r="D29" s="84"/>
      <c r="E29" s="84"/>
      <c r="F29" s="84"/>
      <c r="G29" s="84"/>
      <c r="H29" s="23"/>
      <c r="I29" s="2"/>
      <c r="N29" s="79"/>
    </row>
    <row r="30" spans="1:14" x14ac:dyDescent="0.15">
      <c r="A30" s="2"/>
      <c r="H30" s="23"/>
      <c r="I30" s="2"/>
      <c r="N30" s="79"/>
    </row>
    <row r="31" spans="1:14" ht="15" x14ac:dyDescent="0.15">
      <c r="A31" s="2"/>
      <c r="H31" s="23"/>
      <c r="I31" s="85" t="s">
        <v>162</v>
      </c>
      <c r="J31" s="86"/>
      <c r="K31" s="86"/>
      <c r="L31" s="86"/>
      <c r="M31" s="86"/>
      <c r="N31" s="87"/>
    </row>
    <row r="32" spans="1:14" x14ac:dyDescent="0.15">
      <c r="A32" s="2"/>
      <c r="H32" s="23"/>
      <c r="I32" s="2"/>
      <c r="N32" s="79"/>
    </row>
    <row r="33" spans="1:14" x14ac:dyDescent="0.15">
      <c r="A33" s="2"/>
      <c r="H33" s="23"/>
      <c r="I33" s="88" t="s">
        <v>163</v>
      </c>
      <c r="J33" s="84"/>
      <c r="K33" s="84" t="s">
        <v>164</v>
      </c>
      <c r="L33" s="84"/>
      <c r="M33" s="84"/>
      <c r="N33" s="79"/>
    </row>
    <row r="34" spans="1:14" x14ac:dyDescent="0.15">
      <c r="A34" s="2"/>
      <c r="H34" s="23"/>
      <c r="I34" s="2"/>
      <c r="K34" s="84" t="s">
        <v>165</v>
      </c>
      <c r="L34" s="84"/>
      <c r="M34" s="84"/>
      <c r="N34" s="79"/>
    </row>
    <row r="35" spans="1:14" x14ac:dyDescent="0.15">
      <c r="A35" s="2"/>
      <c r="H35" s="23"/>
      <c r="I35" s="2"/>
      <c r="K35" s="84" t="s">
        <v>166</v>
      </c>
      <c r="L35" s="84"/>
      <c r="M35" s="84"/>
      <c r="N35" s="79"/>
    </row>
    <row r="36" spans="1:14" x14ac:dyDescent="0.15">
      <c r="A36" s="2"/>
      <c r="H36" s="23"/>
      <c r="I36" s="2"/>
      <c r="N36" s="79"/>
    </row>
    <row r="37" spans="1:14" x14ac:dyDescent="0.15">
      <c r="A37" s="2"/>
      <c r="H37" s="23"/>
      <c r="I37" s="2"/>
      <c r="K37" s="84" t="s">
        <v>167</v>
      </c>
      <c r="L37" s="84"/>
      <c r="M37" s="84"/>
      <c r="N37" s="79"/>
    </row>
    <row r="38" spans="1:14" x14ac:dyDescent="0.15">
      <c r="A38" s="2"/>
      <c r="H38" s="23"/>
      <c r="I38" s="2"/>
      <c r="K38" s="84" t="s">
        <v>168</v>
      </c>
      <c r="L38" s="84"/>
      <c r="M38" s="84"/>
      <c r="N38" s="79"/>
    </row>
    <row r="39" spans="1:14" x14ac:dyDescent="0.15">
      <c r="A39" s="2"/>
      <c r="H39" s="23"/>
      <c r="I39" s="2"/>
      <c r="K39" s="84" t="s">
        <v>169</v>
      </c>
      <c r="L39" s="84"/>
      <c r="M39" s="84"/>
      <c r="N39" s="79"/>
    </row>
    <row r="40" spans="1:14" x14ac:dyDescent="0.15">
      <c r="A40" s="2"/>
      <c r="H40" s="23"/>
      <c r="I40" s="2"/>
      <c r="N40" s="79"/>
    </row>
    <row r="41" spans="1:14" x14ac:dyDescent="0.15">
      <c r="A41" s="2"/>
      <c r="H41" s="23"/>
      <c r="I41" s="2"/>
      <c r="N41" s="79"/>
    </row>
    <row r="42" spans="1:14" x14ac:dyDescent="0.15">
      <c r="A42" s="32"/>
      <c r="H42" s="23"/>
      <c r="I42" s="24" t="s">
        <v>170</v>
      </c>
      <c r="N42" s="79"/>
    </row>
    <row r="43" spans="1:14" x14ac:dyDescent="0.15">
      <c r="A43" s="2"/>
      <c r="H43" s="23"/>
      <c r="I43" s="2"/>
      <c r="N43" s="79"/>
    </row>
    <row r="44" spans="1:14" x14ac:dyDescent="0.15">
      <c r="A44" s="2"/>
      <c r="H44" s="23"/>
      <c r="I44" s="82" t="s">
        <v>171</v>
      </c>
      <c r="J44" s="83"/>
      <c r="K44" s="83"/>
      <c r="L44" s="83"/>
      <c r="M44" s="80">
        <v>45327</v>
      </c>
      <c r="N44" s="79"/>
    </row>
    <row r="45" spans="1:14" x14ac:dyDescent="0.15">
      <c r="A45" s="2"/>
      <c r="H45" s="23"/>
      <c r="I45" s="82" t="s">
        <v>172</v>
      </c>
      <c r="J45" s="83"/>
      <c r="K45" s="83"/>
      <c r="L45" s="83"/>
      <c r="M45" s="80">
        <v>45329</v>
      </c>
      <c r="N45" s="79"/>
    </row>
    <row r="46" spans="1:14" x14ac:dyDescent="0.15">
      <c r="A46" s="2"/>
      <c r="H46" s="23"/>
      <c r="I46" s="82" t="s">
        <v>173</v>
      </c>
      <c r="J46" s="83"/>
      <c r="K46" s="83"/>
      <c r="L46" s="83"/>
      <c r="M46" s="80" t="s">
        <v>174</v>
      </c>
      <c r="N46" s="79"/>
    </row>
    <row r="47" spans="1:14" x14ac:dyDescent="0.15">
      <c r="A47" s="2"/>
      <c r="H47" s="23"/>
      <c r="I47" s="2"/>
      <c r="N47" s="79"/>
    </row>
    <row r="48" spans="1:14" x14ac:dyDescent="0.15">
      <c r="A48" s="2"/>
      <c r="H48" s="23"/>
      <c r="I48" s="2"/>
      <c r="N48" s="79"/>
    </row>
    <row r="49" spans="1:14" x14ac:dyDescent="0.15">
      <c r="A49" s="2"/>
      <c r="H49" s="23"/>
      <c r="I49" s="2"/>
      <c r="N49" s="79"/>
    </row>
    <row r="50" spans="1:14" x14ac:dyDescent="0.15">
      <c r="A50" s="2"/>
      <c r="H50" s="23"/>
      <c r="I50" s="2"/>
      <c r="N50" s="79"/>
    </row>
    <row r="51" spans="1:14" x14ac:dyDescent="0.15">
      <c r="A51" s="2"/>
      <c r="H51" s="23"/>
      <c r="I51" s="2"/>
      <c r="N51" s="79"/>
    </row>
    <row r="52" spans="1:14" x14ac:dyDescent="0.15">
      <c r="A52" s="2"/>
      <c r="H52" s="23"/>
      <c r="I52" s="2"/>
      <c r="N52" s="79"/>
    </row>
    <row r="53" spans="1:14" x14ac:dyDescent="0.15">
      <c r="A53" s="2"/>
      <c r="H53" s="23"/>
      <c r="I53" s="2"/>
      <c r="N53" s="79"/>
    </row>
    <row r="54" spans="1:14" x14ac:dyDescent="0.15">
      <c r="A54" s="33"/>
      <c r="B54" s="34"/>
      <c r="C54" s="34"/>
      <c r="D54" s="34"/>
      <c r="E54" s="34"/>
      <c r="F54" s="34"/>
      <c r="G54" s="34"/>
      <c r="H54" s="35"/>
      <c r="I54" s="33"/>
      <c r="J54" s="34"/>
      <c r="K54" s="34"/>
      <c r="L54" s="34"/>
      <c r="M54" s="34"/>
      <c r="N54" s="81"/>
    </row>
  </sheetData>
  <mergeCells count="46">
    <mergeCell ref="A5:H5"/>
    <mergeCell ref="A6:H6"/>
    <mergeCell ref="I6:N6"/>
    <mergeCell ref="I7:N7"/>
    <mergeCell ref="A8:H8"/>
    <mergeCell ref="I8:N8"/>
    <mergeCell ref="I9:N9"/>
    <mergeCell ref="I10:N10"/>
    <mergeCell ref="A11:E11"/>
    <mergeCell ref="I11:N11"/>
    <mergeCell ref="A12:E12"/>
    <mergeCell ref="I12:N12"/>
    <mergeCell ref="A13:E13"/>
    <mergeCell ref="I13:N13"/>
    <mergeCell ref="A14:E14"/>
    <mergeCell ref="I14:N14"/>
    <mergeCell ref="I15:N15"/>
    <mergeCell ref="I16:N16"/>
    <mergeCell ref="I17:N17"/>
    <mergeCell ref="I18:N18"/>
    <mergeCell ref="I19:N19"/>
    <mergeCell ref="I20:N20"/>
    <mergeCell ref="I21:N21"/>
    <mergeCell ref="I22:N22"/>
    <mergeCell ref="C23:G23"/>
    <mergeCell ref="C24:G24"/>
    <mergeCell ref="I24:M24"/>
    <mergeCell ref="C25:G25"/>
    <mergeCell ref="I25:M25"/>
    <mergeCell ref="C26:G26"/>
    <mergeCell ref="I26:M26"/>
    <mergeCell ref="C27:G27"/>
    <mergeCell ref="I27:M27"/>
    <mergeCell ref="C28:G28"/>
    <mergeCell ref="C29:G29"/>
    <mergeCell ref="I31:N31"/>
    <mergeCell ref="I33:J33"/>
    <mergeCell ref="K33:M33"/>
    <mergeCell ref="I44:L44"/>
    <mergeCell ref="I45:L45"/>
    <mergeCell ref="I46:L46"/>
    <mergeCell ref="K34:M34"/>
    <mergeCell ref="K35:M35"/>
    <mergeCell ref="K37:M37"/>
    <mergeCell ref="K38:M38"/>
    <mergeCell ref="K39:M39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2"/>
  <sheetViews>
    <sheetView zoomScaleNormal="100" workbookViewId="0">
      <selection activeCell="BT28" sqref="BT28"/>
    </sheetView>
  </sheetViews>
  <sheetFormatPr baseColWidth="10" defaultColWidth="11.5" defaultRowHeight="13" x14ac:dyDescent="0.15"/>
  <cols>
    <col min="1" max="1" width="44.6640625" style="4" customWidth="1"/>
    <col min="2" max="2" width="11.5" style="5"/>
    <col min="3" max="3" width="14" customWidth="1"/>
    <col min="4" max="4" width="46" customWidth="1"/>
    <col min="5" max="5" width="15" customWidth="1"/>
  </cols>
  <sheetData>
    <row r="1" spans="1:71" ht="23.25" customHeight="1" x14ac:dyDescent="0.15">
      <c r="A1" s="97" t="s">
        <v>0</v>
      </c>
      <c r="B1" s="96" t="s">
        <v>1</v>
      </c>
      <c r="C1" s="97" t="s">
        <v>2</v>
      </c>
      <c r="D1" s="97" t="s">
        <v>3</v>
      </c>
      <c r="E1" s="98" t="s">
        <v>4</v>
      </c>
      <c r="F1" s="9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</row>
    <row r="2" spans="1:71" ht="23.25" customHeight="1" x14ac:dyDescent="0.15">
      <c r="A2" s="97"/>
      <c r="B2" s="96"/>
      <c r="C2" s="97"/>
      <c r="D2" s="97"/>
      <c r="E2" s="98"/>
      <c r="F2" s="96"/>
      <c r="G2" s="3" t="s">
        <v>71</v>
      </c>
      <c r="H2" s="8">
        <v>9</v>
      </c>
      <c r="I2" s="8">
        <v>23</v>
      </c>
      <c r="J2" s="8">
        <v>24</v>
      </c>
      <c r="K2" s="8">
        <v>27</v>
      </c>
      <c r="L2" s="8">
        <v>31</v>
      </c>
      <c r="M2" s="8">
        <v>34</v>
      </c>
      <c r="N2" s="8">
        <v>35</v>
      </c>
      <c r="O2" s="9">
        <v>39</v>
      </c>
      <c r="P2" s="8">
        <v>44</v>
      </c>
      <c r="Q2" s="8">
        <v>45</v>
      </c>
      <c r="R2" s="8">
        <v>47</v>
      </c>
      <c r="S2" s="8">
        <v>51</v>
      </c>
      <c r="T2" s="8">
        <v>52</v>
      </c>
      <c r="U2" s="8">
        <v>55</v>
      </c>
      <c r="V2" s="8">
        <v>57</v>
      </c>
      <c r="W2" s="8">
        <v>59</v>
      </c>
      <c r="X2" s="8">
        <v>60</v>
      </c>
      <c r="Y2" s="8">
        <v>63</v>
      </c>
      <c r="Z2" s="8">
        <v>66</v>
      </c>
      <c r="AA2" s="8">
        <v>71</v>
      </c>
      <c r="AB2" s="8">
        <v>72</v>
      </c>
      <c r="AC2" s="8">
        <v>75</v>
      </c>
      <c r="AD2" s="8">
        <v>82</v>
      </c>
      <c r="AE2" s="8">
        <v>85</v>
      </c>
      <c r="AF2" s="8">
        <v>88</v>
      </c>
      <c r="AG2" s="8">
        <v>89</v>
      </c>
      <c r="AH2" s="8">
        <v>90</v>
      </c>
      <c r="AI2" s="8">
        <v>93</v>
      </c>
      <c r="AJ2" s="8">
        <v>95</v>
      </c>
      <c r="AK2" s="8">
        <v>101</v>
      </c>
      <c r="AL2" s="8">
        <v>103</v>
      </c>
      <c r="AM2" s="8">
        <v>105</v>
      </c>
      <c r="AN2" s="8">
        <v>107</v>
      </c>
      <c r="AO2" s="8">
        <v>115</v>
      </c>
      <c r="AP2" s="8">
        <v>121</v>
      </c>
      <c r="AQ2" s="8">
        <v>125</v>
      </c>
      <c r="AR2" s="8">
        <v>133</v>
      </c>
      <c r="AS2" s="8">
        <v>138</v>
      </c>
      <c r="AT2" s="8">
        <v>139</v>
      </c>
      <c r="AU2" s="8">
        <v>140</v>
      </c>
      <c r="AV2" s="8">
        <v>141</v>
      </c>
      <c r="AW2" s="8">
        <v>146</v>
      </c>
      <c r="AX2" s="8">
        <v>147</v>
      </c>
      <c r="AY2" s="8">
        <v>153</v>
      </c>
      <c r="AZ2" s="8">
        <v>157</v>
      </c>
      <c r="BA2" s="8">
        <v>159</v>
      </c>
      <c r="BB2" s="8">
        <v>163</v>
      </c>
      <c r="BC2" s="8">
        <v>165</v>
      </c>
      <c r="BD2" s="8">
        <v>166</v>
      </c>
      <c r="BE2" s="8">
        <v>169</v>
      </c>
      <c r="BF2" s="8">
        <v>172</v>
      </c>
      <c r="BG2" s="8">
        <v>175</v>
      </c>
      <c r="BH2" s="8">
        <v>178</v>
      </c>
      <c r="BI2" s="8">
        <v>181</v>
      </c>
      <c r="BJ2" s="8">
        <v>182</v>
      </c>
      <c r="BK2" s="8">
        <v>185</v>
      </c>
      <c r="BL2" s="8">
        <v>189</v>
      </c>
      <c r="BM2" s="8">
        <v>193</v>
      </c>
      <c r="BN2" s="8">
        <v>195</v>
      </c>
      <c r="BO2" s="8">
        <v>197</v>
      </c>
      <c r="BP2" s="8">
        <v>205</v>
      </c>
      <c r="BQ2" s="8">
        <v>209</v>
      </c>
      <c r="BR2" s="8">
        <v>232</v>
      </c>
      <c r="BS2" s="8">
        <v>238</v>
      </c>
    </row>
    <row r="3" spans="1:71" ht="15" x14ac:dyDescent="0.2">
      <c r="A3" s="10" t="s">
        <v>72</v>
      </c>
      <c r="B3" s="11" t="s">
        <v>73</v>
      </c>
      <c r="C3" s="12" t="s">
        <v>74</v>
      </c>
      <c r="D3" s="12" t="s">
        <v>75</v>
      </c>
      <c r="E3" s="12">
        <v>750</v>
      </c>
      <c r="F3" s="13"/>
      <c r="G3" s="13"/>
      <c r="H3" s="14">
        <v>0.72727335157318795</v>
      </c>
      <c r="I3" s="14">
        <v>179623.60766073901</v>
      </c>
      <c r="J3" s="14">
        <v>1462.0776402188801</v>
      </c>
      <c r="K3" s="14">
        <v>14396.999986320099</v>
      </c>
      <c r="L3" s="14">
        <v>79.741865116279101</v>
      </c>
      <c r="M3" s="14">
        <v>58461.588645690899</v>
      </c>
      <c r="N3" s="14">
        <v>897042.19015047897</v>
      </c>
      <c r="O3" s="14">
        <v>477.89174965800299</v>
      </c>
      <c r="P3" s="14">
        <v>7533.0887688098501</v>
      </c>
      <c r="Q3" s="14">
        <v>1.7084468673050599</v>
      </c>
      <c r="R3" s="14">
        <v>392.68457592339303</v>
      </c>
      <c r="S3" s="14">
        <v>8.9489049384404993</v>
      </c>
      <c r="T3" s="14">
        <v>20.0581129685363</v>
      </c>
      <c r="U3" s="14">
        <v>352.23268536251697</v>
      </c>
      <c r="V3" s="14">
        <v>9129.6474281805804</v>
      </c>
      <c r="W3" s="14">
        <v>4.51210715458277</v>
      </c>
      <c r="X3" s="14">
        <v>429.69375239398101</v>
      </c>
      <c r="Y3" s="14">
        <v>4122.6501231190196</v>
      </c>
      <c r="Z3" s="14">
        <v>48606.819562243501</v>
      </c>
      <c r="AA3" s="14">
        <v>3.3566462380301001</v>
      </c>
      <c r="AB3" s="14">
        <v>1.2049499316005501</v>
      </c>
      <c r="AC3" s="14">
        <v>25.1748467852257</v>
      </c>
      <c r="AD3" s="14">
        <v>8.8520786046511706</v>
      </c>
      <c r="AE3" s="14">
        <v>3.1393249110807102</v>
      </c>
      <c r="AF3" s="14">
        <v>51.317956908344797</v>
      </c>
      <c r="AG3" s="14">
        <v>4.3421231463748304</v>
      </c>
      <c r="AH3" s="14">
        <v>77.547134883721</v>
      </c>
      <c r="AI3" s="14">
        <v>-0.15707383036935699</v>
      </c>
      <c r="AJ3" s="14">
        <v>1.41796786593707</v>
      </c>
      <c r="AK3" s="14">
        <v>1.50618741450069E-2</v>
      </c>
      <c r="AL3" s="14">
        <v>4.3033926128590999E-3</v>
      </c>
      <c r="AM3" s="14">
        <v>3.2167859781121799</v>
      </c>
      <c r="AN3" s="14">
        <v>549.97357592339301</v>
      </c>
      <c r="AO3" s="14">
        <v>3.4405623939808501</v>
      </c>
      <c r="AP3" s="14">
        <v>125.68058125855001</v>
      </c>
      <c r="AQ3" s="14">
        <v>-0.111888207934337</v>
      </c>
      <c r="AR3" s="14">
        <v>0.20871454172366599</v>
      </c>
      <c r="AS3" s="14">
        <v>1467.8872202462401</v>
      </c>
      <c r="AT3" s="14">
        <v>4.6670292886456899</v>
      </c>
      <c r="AU3" s="14">
        <v>10.035511573187399</v>
      </c>
      <c r="AV3" s="14">
        <v>1.30392796169631</v>
      </c>
      <c r="AW3" s="14">
        <v>8.0559509712722406</v>
      </c>
      <c r="AX3" s="14">
        <v>0.72942504787961704</v>
      </c>
      <c r="AY3" s="14">
        <v>0.15061874145006801</v>
      </c>
      <c r="AZ3" s="14">
        <v>0.60032326949384396</v>
      </c>
      <c r="BA3" s="14">
        <v>0.16783231190150499</v>
      </c>
      <c r="BB3" s="14">
        <v>1.58795187414501</v>
      </c>
      <c r="BC3" s="14">
        <v>2.1172691655266802</v>
      </c>
      <c r="BD3" s="14">
        <v>0.30338917920656699</v>
      </c>
      <c r="BE3" s="14">
        <v>4.3033926128590999E-2</v>
      </c>
      <c r="BF3" s="14">
        <v>0.29047900136798899</v>
      </c>
      <c r="BG3" s="14">
        <v>4.7337318741450099E-2</v>
      </c>
      <c r="BH3" s="14">
        <v>2.2592811217510298</v>
      </c>
      <c r="BI3" s="14">
        <v>56.632646785225802</v>
      </c>
      <c r="BJ3" s="14">
        <v>2.6078559233926102</v>
      </c>
      <c r="BK3" s="14">
        <v>-1.07584815321478E-2</v>
      </c>
      <c r="BL3" s="14">
        <v>-2.15169630642955E-2</v>
      </c>
      <c r="BM3" s="14">
        <v>-2.7972051983584201E-2</v>
      </c>
      <c r="BN3" s="14">
        <v>0.133405170998632</v>
      </c>
      <c r="BO3" s="14">
        <v>65.2179150478797</v>
      </c>
      <c r="BP3" s="14">
        <v>0.29263069767441902</v>
      </c>
      <c r="BQ3" s="14">
        <v>-0.15277043775649801</v>
      </c>
      <c r="BR3" s="14">
        <v>1.0242074418604701</v>
      </c>
      <c r="BS3" s="14">
        <v>0.73372844049247699</v>
      </c>
    </row>
    <row r="4" spans="1:71" ht="15" x14ac:dyDescent="0.2">
      <c r="A4" s="10" t="s">
        <v>72</v>
      </c>
      <c r="B4" s="11" t="s">
        <v>73</v>
      </c>
      <c r="C4" s="12" t="s">
        <v>74</v>
      </c>
      <c r="D4" s="12" t="s">
        <v>75</v>
      </c>
      <c r="E4" s="12">
        <v>750</v>
      </c>
      <c r="F4" s="13"/>
      <c r="G4" s="13"/>
      <c r="H4" s="14">
        <v>0.65411567715458296</v>
      </c>
      <c r="I4" s="14">
        <v>177859.21668946699</v>
      </c>
      <c r="J4" s="14">
        <v>1436.4724541723699</v>
      </c>
      <c r="K4" s="14">
        <v>14345.3592749658</v>
      </c>
      <c r="L4" s="14">
        <v>82.259349794801693</v>
      </c>
      <c r="M4" s="14">
        <v>55879.553077975397</v>
      </c>
      <c r="N4" s="14">
        <v>918989.49247606099</v>
      </c>
      <c r="O4" s="14">
        <v>461.75402735978099</v>
      </c>
      <c r="P4" s="14">
        <v>7352.3462790697704</v>
      </c>
      <c r="Q4" s="14">
        <v>2.72189582763338</v>
      </c>
      <c r="R4" s="14">
        <v>386.01431737346098</v>
      </c>
      <c r="S4" s="14">
        <v>8.77031414500685</v>
      </c>
      <c r="T4" s="14">
        <v>19.4642447879617</v>
      </c>
      <c r="U4" s="14">
        <v>345.77759644322902</v>
      </c>
      <c r="V4" s="14">
        <v>8905.8710123119108</v>
      </c>
      <c r="W4" s="14">
        <v>4.4303426949384397</v>
      </c>
      <c r="X4" s="14">
        <v>424.744850889193</v>
      </c>
      <c r="Y4" s="14">
        <v>4047.34075239398</v>
      </c>
      <c r="Z4" s="14">
        <v>47509.454445964497</v>
      </c>
      <c r="AA4" s="14">
        <v>3.2813368673050598</v>
      </c>
      <c r="AB4" s="14">
        <v>1.2307702872777</v>
      </c>
      <c r="AC4" s="14">
        <v>24.206583447332399</v>
      </c>
      <c r="AD4" s="14">
        <v>8.6433640629274997</v>
      </c>
      <c r="AE4" s="14">
        <v>3.0683189329685399</v>
      </c>
      <c r="AF4" s="14">
        <v>50.866100683994603</v>
      </c>
      <c r="AG4" s="14">
        <v>6.4249651709986404</v>
      </c>
      <c r="AH4" s="14">
        <v>89.768769904240798</v>
      </c>
      <c r="AI4" s="14">
        <v>-0.16352891928864599</v>
      </c>
      <c r="AJ4" s="14">
        <v>1.39429920656635</v>
      </c>
      <c r="AK4" s="14">
        <v>2.15169630642955E-2</v>
      </c>
      <c r="AL4" s="14">
        <v>6.4550889192886499E-3</v>
      </c>
      <c r="AM4" s="14">
        <v>6.8101188098495298</v>
      </c>
      <c r="AN4" s="14">
        <v>546.10052257181997</v>
      </c>
      <c r="AO4" s="14">
        <v>3.41043864569084</v>
      </c>
      <c r="AP4" s="14">
        <v>123.722537619699</v>
      </c>
      <c r="AQ4" s="14">
        <v>-0.12479838577291399</v>
      </c>
      <c r="AR4" s="14">
        <v>0.217321326949385</v>
      </c>
      <c r="AS4" s="14">
        <v>1435.82694528044</v>
      </c>
      <c r="AT4" s="14">
        <v>6.8531527359781199</v>
      </c>
      <c r="AU4" s="14">
        <v>14.691782380300999</v>
      </c>
      <c r="AV4" s="14">
        <v>1.91931310533516</v>
      </c>
      <c r="AW4" s="14">
        <v>11.832177989056101</v>
      </c>
      <c r="AX4" s="14">
        <v>1.0586345827633401</v>
      </c>
      <c r="AY4" s="14">
        <v>0.223776415868673</v>
      </c>
      <c r="AZ4" s="14">
        <v>0.87574039671682702</v>
      </c>
      <c r="BA4" s="14">
        <v>0.25174846785225702</v>
      </c>
      <c r="BB4" s="14">
        <v>2.3281354035567698</v>
      </c>
      <c r="BC4" s="14">
        <v>3.0984426812585499</v>
      </c>
      <c r="BD4" s="14">
        <v>0.44970452804377598</v>
      </c>
      <c r="BE4" s="14">
        <v>6.23991928864569E-2</v>
      </c>
      <c r="BF4" s="14">
        <v>0.42173247606019199</v>
      </c>
      <c r="BG4" s="14">
        <v>6.8854281805745599E-2</v>
      </c>
      <c r="BH4" s="14">
        <v>2.61000761969904</v>
      </c>
      <c r="BI4" s="14">
        <v>50.543346238030097</v>
      </c>
      <c r="BJ4" s="14">
        <v>2.63797967168263</v>
      </c>
      <c r="BK4" s="14">
        <v>-8.6067852257181998E-3</v>
      </c>
      <c r="BL4" s="14">
        <v>-2.15169630642955E-2</v>
      </c>
      <c r="BM4" s="14">
        <v>-2.7972051983584201E-2</v>
      </c>
      <c r="BN4" s="14">
        <v>0.18934927496580001</v>
      </c>
      <c r="BO4" s="14">
        <v>136.18085923392599</v>
      </c>
      <c r="BP4" s="14">
        <v>0.30338917920656699</v>
      </c>
      <c r="BQ4" s="14">
        <v>-0.16568061559507499</v>
      </c>
      <c r="BR4" s="14">
        <v>1.6525027633378899</v>
      </c>
      <c r="BS4" s="14">
        <v>1.0650896716826299</v>
      </c>
    </row>
    <row r="5" spans="1:71" ht="15" x14ac:dyDescent="0.2">
      <c r="A5" s="10" t="s">
        <v>72</v>
      </c>
      <c r="B5" s="11" t="s">
        <v>73</v>
      </c>
      <c r="C5" s="12" t="s">
        <v>74</v>
      </c>
      <c r="D5" s="12" t="s">
        <v>75</v>
      </c>
      <c r="E5" s="12">
        <v>750</v>
      </c>
      <c r="F5" s="13"/>
      <c r="G5" s="13"/>
      <c r="H5" s="14">
        <v>0.76600388508892003</v>
      </c>
      <c r="I5" s="14">
        <v>180591.87099863199</v>
      </c>
      <c r="J5" s="14">
        <v>1470.46925581395</v>
      </c>
      <c r="K5" s="14">
        <v>14752.029876881001</v>
      </c>
      <c r="L5" s="14">
        <v>78.128092886456997</v>
      </c>
      <c r="M5" s="14">
        <v>56374.443228454198</v>
      </c>
      <c r="N5" s="14">
        <v>928672.12585499405</v>
      </c>
      <c r="O5" s="14">
        <v>473.58835704514399</v>
      </c>
      <c r="P5" s="14">
        <v>7474.9929685362604</v>
      </c>
      <c r="Q5" s="14">
        <v>2.7907501094391298</v>
      </c>
      <c r="R5" s="14">
        <v>389.67220109439199</v>
      </c>
      <c r="S5" s="14">
        <v>8.9166294938440593</v>
      </c>
      <c r="T5" s="14">
        <v>19.8580052120383</v>
      </c>
      <c r="U5" s="14">
        <v>353.523703146375</v>
      </c>
      <c r="V5" s="14">
        <v>8963.9668125855005</v>
      </c>
      <c r="W5" s="14">
        <v>4.5078037619699103</v>
      </c>
      <c r="X5" s="14">
        <v>432.060618331054</v>
      </c>
      <c r="Y5" s="14">
        <v>4107.5882489740097</v>
      </c>
      <c r="Z5" s="14">
        <v>48133.446374829</v>
      </c>
      <c r="AA5" s="14">
        <v>3.1823588372092999</v>
      </c>
      <c r="AB5" s="14">
        <v>1.26950082079343</v>
      </c>
      <c r="AC5" s="14">
        <v>24.2711343365253</v>
      </c>
      <c r="AD5" s="14">
        <v>9.0091524350205301</v>
      </c>
      <c r="AE5" s="14">
        <v>3.0704706292749702</v>
      </c>
      <c r="AF5" s="14">
        <v>51.296439945280497</v>
      </c>
      <c r="AG5" s="14">
        <v>6.6207695348837303</v>
      </c>
      <c r="AH5" s="14">
        <v>93.405136662106798</v>
      </c>
      <c r="AI5" s="14">
        <v>-0.16137722298221599</v>
      </c>
      <c r="AJ5" s="14">
        <v>1.4093610807113599</v>
      </c>
      <c r="AK5" s="14">
        <v>2.3668659370725102E-2</v>
      </c>
      <c r="AL5" s="14">
        <v>6.4550889192886499E-3</v>
      </c>
      <c r="AM5" s="14">
        <v>7.8192643775649904</v>
      </c>
      <c r="AN5" s="14">
        <v>554.27696853625196</v>
      </c>
      <c r="AO5" s="14">
        <v>3.4749895348837199</v>
      </c>
      <c r="AP5" s="14">
        <v>126.713395485636</v>
      </c>
      <c r="AQ5" s="14">
        <v>-0.105433119015048</v>
      </c>
      <c r="AR5" s="14">
        <v>0.21086623803009599</v>
      </c>
      <c r="AS5" s="14">
        <v>1425.92914227086</v>
      </c>
      <c r="AT5" s="14">
        <v>6.9650409439124497</v>
      </c>
      <c r="AU5" s="14">
        <v>15.0339020930233</v>
      </c>
      <c r="AV5" s="14">
        <v>1.96019533515732</v>
      </c>
      <c r="AW5" s="14">
        <v>11.978493337893299</v>
      </c>
      <c r="AX5" s="14">
        <v>1.08875833105335</v>
      </c>
      <c r="AY5" s="14">
        <v>0.223776415868673</v>
      </c>
      <c r="AZ5" s="14">
        <v>0.895105663474693</v>
      </c>
      <c r="BA5" s="14">
        <v>0.24959677154582799</v>
      </c>
      <c r="BB5" s="14">
        <v>2.3883829001368002</v>
      </c>
      <c r="BC5" s="14">
        <v>3.13502151846785</v>
      </c>
      <c r="BD5" s="14">
        <v>0.45400792065663498</v>
      </c>
      <c r="BE5" s="14">
        <v>6.6702585499316E-2</v>
      </c>
      <c r="BF5" s="14">
        <v>0.43033926128590999</v>
      </c>
      <c r="BG5" s="14">
        <v>7.1005978112175197E-2</v>
      </c>
      <c r="BH5" s="14">
        <v>2.8079636798905598</v>
      </c>
      <c r="BI5" s="14">
        <v>58.3324868673051</v>
      </c>
      <c r="BJ5" s="14">
        <v>2.67671020519836</v>
      </c>
      <c r="BK5" s="14">
        <v>-8.6067852257181998E-3</v>
      </c>
      <c r="BL5" s="14">
        <v>-2.15169630642955E-2</v>
      </c>
      <c r="BM5" s="14">
        <v>-2.7972051983584201E-2</v>
      </c>
      <c r="BN5" s="14">
        <v>0.19580436388508901</v>
      </c>
      <c r="BO5" s="14">
        <v>147.54181573187401</v>
      </c>
      <c r="BP5" s="14">
        <v>0.316299357045144</v>
      </c>
      <c r="BQ5" s="14">
        <v>-0.16568061559507499</v>
      </c>
      <c r="BR5" s="14">
        <v>1.6847782079343401</v>
      </c>
      <c r="BS5" s="14">
        <v>1.0866066347469201</v>
      </c>
    </row>
    <row r="6" spans="1:71" ht="15" x14ac:dyDescent="0.2">
      <c r="A6" s="15" t="s">
        <v>76</v>
      </c>
      <c r="B6" s="11" t="s">
        <v>77</v>
      </c>
      <c r="C6" s="12" t="s">
        <v>78</v>
      </c>
      <c r="D6" s="12" t="s">
        <v>79</v>
      </c>
      <c r="E6" s="12">
        <v>1097</v>
      </c>
      <c r="F6" s="13"/>
      <c r="G6" s="13"/>
      <c r="H6" s="14">
        <v>-8.9999999999999998E-4</v>
      </c>
      <c r="I6" s="14">
        <v>1198</v>
      </c>
      <c r="J6" s="14">
        <v>41.91</v>
      </c>
      <c r="K6" s="14">
        <v>-0.60570000000000002</v>
      </c>
      <c r="L6" s="14">
        <v>-3.7499999999999999E-2</v>
      </c>
      <c r="M6" s="14">
        <v>16580</v>
      </c>
      <c r="N6" s="14">
        <v>2994</v>
      </c>
      <c r="O6" s="14">
        <v>49.09</v>
      </c>
      <c r="P6" s="14">
        <v>1143</v>
      </c>
      <c r="Q6" s="14">
        <v>0</v>
      </c>
      <c r="R6" s="14">
        <v>-4.0000000000000002E-4</v>
      </c>
      <c r="S6" s="14">
        <v>5.7999999999999996E-3</v>
      </c>
      <c r="T6" s="14">
        <v>-4.3E-3</v>
      </c>
      <c r="U6" s="14">
        <v>2.169</v>
      </c>
      <c r="V6" s="14">
        <v>0.39660000000000001</v>
      </c>
      <c r="W6" s="14">
        <v>7.7999999999999996E-3</v>
      </c>
      <c r="X6" s="14">
        <v>8.5000000000000006E-3</v>
      </c>
      <c r="Y6" s="14">
        <v>7.8799999999999995E-2</v>
      </c>
      <c r="Z6" s="14">
        <v>4.8280000000000003</v>
      </c>
      <c r="AA6" s="14">
        <v>1.5E-3</v>
      </c>
      <c r="AB6" s="14">
        <v>-1E-3</v>
      </c>
      <c r="AC6" s="14">
        <v>0.1948</v>
      </c>
      <c r="AD6" s="14">
        <v>7.9600000000000004E-2</v>
      </c>
      <c r="AE6" s="14">
        <v>6.83E-2</v>
      </c>
      <c r="AF6" s="14">
        <v>10.92</v>
      </c>
      <c r="AG6" s="14">
        <v>0</v>
      </c>
      <c r="AH6" s="14">
        <v>1.03E-2</v>
      </c>
      <c r="AI6" s="14">
        <v>-8.8999999999999999E-3</v>
      </c>
      <c r="AJ6" s="14">
        <v>0.37180000000000002</v>
      </c>
      <c r="AK6" s="14">
        <v>-1E-4</v>
      </c>
      <c r="AL6" s="14">
        <v>0</v>
      </c>
      <c r="AM6" s="14">
        <v>1.9E-3</v>
      </c>
      <c r="AN6" s="14">
        <v>0.47089999999999999</v>
      </c>
      <c r="AO6" s="14">
        <v>-1.6000000000000001E-3</v>
      </c>
      <c r="AP6" s="14">
        <v>1.9E-3</v>
      </c>
      <c r="AQ6" s="14">
        <v>-6.8999999999999999E-3</v>
      </c>
      <c r="AR6" s="14">
        <v>5.0000000000000001E-4</v>
      </c>
      <c r="AS6" s="14">
        <v>7.9530000000000003</v>
      </c>
      <c r="AT6" s="14">
        <v>2.9999999999999997E-4</v>
      </c>
      <c r="AU6" s="14">
        <v>6.9999999999999999E-4</v>
      </c>
      <c r="AV6" s="14">
        <v>0</v>
      </c>
      <c r="AW6" s="14">
        <v>1E-4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6.9999999999999999E-4</v>
      </c>
      <c r="BI6" s="14">
        <v>-2.9999999999999997E-4</v>
      </c>
      <c r="BJ6" s="14">
        <v>8.48E-2</v>
      </c>
      <c r="BK6" s="14">
        <v>0</v>
      </c>
      <c r="BL6" s="14">
        <v>-1.1000000000000001E-3</v>
      </c>
      <c r="BM6" s="14">
        <v>-1.4E-3</v>
      </c>
      <c r="BN6" s="14">
        <v>0</v>
      </c>
      <c r="BO6" s="14">
        <v>4.6899999999999997E-2</v>
      </c>
      <c r="BP6" s="14">
        <v>-8.8999999999999999E-3</v>
      </c>
      <c r="BQ6" s="14">
        <v>-1.1599999999999999E-2</v>
      </c>
      <c r="BR6" s="14">
        <v>-2.8999999999999998E-3</v>
      </c>
      <c r="BS6" s="14">
        <v>4.5999999999999999E-3</v>
      </c>
    </row>
    <row r="7" spans="1:71" ht="15" x14ac:dyDescent="0.2">
      <c r="A7" s="15" t="s">
        <v>76</v>
      </c>
      <c r="B7" s="11" t="s">
        <v>77</v>
      </c>
      <c r="C7" s="12" t="s">
        <v>78</v>
      </c>
      <c r="D7" s="12" t="s">
        <v>79</v>
      </c>
      <c r="E7" s="12">
        <v>1097</v>
      </c>
      <c r="F7" s="13"/>
      <c r="G7" s="13"/>
      <c r="H7" s="14">
        <v>-8.9999999999999998E-4</v>
      </c>
      <c r="I7" s="14">
        <v>1127</v>
      </c>
      <c r="J7" s="14">
        <v>42.54</v>
      </c>
      <c r="K7" s="14">
        <v>-0.60980000000000001</v>
      </c>
      <c r="L7" s="14">
        <v>-2.1000000000000001E-2</v>
      </c>
      <c r="M7" s="14">
        <v>16000</v>
      </c>
      <c r="N7" s="14">
        <v>2514</v>
      </c>
      <c r="O7" s="14">
        <v>50.27</v>
      </c>
      <c r="P7" s="14">
        <v>1123</v>
      </c>
      <c r="Q7" s="14">
        <v>-1E-4</v>
      </c>
      <c r="R7" s="14">
        <v>-3.3999999999999998E-3</v>
      </c>
      <c r="S7" s="14">
        <v>6.4000000000000003E-3</v>
      </c>
      <c r="T7" s="14">
        <v>-4.1999999999999997E-3</v>
      </c>
      <c r="U7" s="14">
        <v>2.2080000000000002</v>
      </c>
      <c r="V7" s="14">
        <v>0.28079999999999999</v>
      </c>
      <c r="W7" s="14">
        <v>7.7999999999999996E-3</v>
      </c>
      <c r="X7" s="14">
        <v>8.3000000000000001E-3</v>
      </c>
      <c r="Y7" s="14">
        <v>9.7100000000000006E-2</v>
      </c>
      <c r="Z7" s="14">
        <v>7.5039999999999996</v>
      </c>
      <c r="AA7" s="14">
        <v>1.2999999999999999E-3</v>
      </c>
      <c r="AB7" s="14">
        <v>-1E-3</v>
      </c>
      <c r="AC7" s="14">
        <v>0.19159999999999999</v>
      </c>
      <c r="AD7" s="14">
        <v>0.1011</v>
      </c>
      <c r="AE7" s="14">
        <v>6.93E-2</v>
      </c>
      <c r="AF7" s="14">
        <v>11.06</v>
      </c>
      <c r="AG7" s="14">
        <v>1E-4</v>
      </c>
      <c r="AH7" s="14">
        <v>1.03E-2</v>
      </c>
      <c r="AI7" s="14">
        <v>-8.8999999999999999E-3</v>
      </c>
      <c r="AJ7" s="14">
        <v>0.39450000000000002</v>
      </c>
      <c r="AK7" s="14">
        <v>-1E-4</v>
      </c>
      <c r="AL7" s="14">
        <v>0</v>
      </c>
      <c r="AM7" s="14">
        <v>2E-3</v>
      </c>
      <c r="AN7" s="14">
        <v>0.57540000000000002</v>
      </c>
      <c r="AO7" s="14">
        <v>-1.6000000000000001E-3</v>
      </c>
      <c r="AP7" s="14">
        <v>2.0999999999999999E-3</v>
      </c>
      <c r="AQ7" s="14">
        <v>-7.1999999999999998E-3</v>
      </c>
      <c r="AR7" s="14">
        <v>5.0000000000000001E-4</v>
      </c>
      <c r="AS7" s="14">
        <v>8.32</v>
      </c>
      <c r="AT7" s="14">
        <v>4.0000000000000002E-4</v>
      </c>
      <c r="AU7" s="14">
        <v>8.9999999999999998E-4</v>
      </c>
      <c r="AV7" s="14">
        <v>0</v>
      </c>
      <c r="AW7" s="14">
        <v>2.0000000000000001E-4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5.0000000000000001E-4</v>
      </c>
      <c r="BI7" s="14">
        <v>-2.9999999999999997E-4</v>
      </c>
      <c r="BJ7" s="14">
        <v>8.7400000000000005E-2</v>
      </c>
      <c r="BK7" s="14">
        <v>0</v>
      </c>
      <c r="BL7" s="14">
        <v>-1.1999999999999999E-3</v>
      </c>
      <c r="BM7" s="14">
        <v>-1.4E-3</v>
      </c>
      <c r="BN7" s="14">
        <v>0</v>
      </c>
      <c r="BO7" s="14">
        <v>4.3799999999999999E-2</v>
      </c>
      <c r="BP7" s="14">
        <v>-8.8999999999999999E-3</v>
      </c>
      <c r="BQ7" s="14">
        <v>-1.1599999999999999E-2</v>
      </c>
      <c r="BR7" s="14">
        <v>-2.8E-3</v>
      </c>
      <c r="BS7" s="14">
        <v>5.1000000000000004E-3</v>
      </c>
    </row>
    <row r="8" spans="1:71" ht="15" x14ac:dyDescent="0.2">
      <c r="A8" s="15" t="s">
        <v>76</v>
      </c>
      <c r="B8" s="11" t="s">
        <v>77</v>
      </c>
      <c r="C8" s="12" t="s">
        <v>78</v>
      </c>
      <c r="D8" s="12" t="s">
        <v>79</v>
      </c>
      <c r="E8" s="12">
        <v>1097</v>
      </c>
      <c r="F8" s="13"/>
      <c r="G8" s="13"/>
      <c r="H8" s="14">
        <v>-8.9999999999999998E-4</v>
      </c>
      <c r="I8" s="14">
        <v>1089</v>
      </c>
      <c r="J8" s="14">
        <v>43.43</v>
      </c>
      <c r="K8" s="14">
        <v>-0.47839999999999999</v>
      </c>
      <c r="L8" s="14">
        <v>-0.1132</v>
      </c>
      <c r="M8" s="14">
        <v>15730</v>
      </c>
      <c r="N8" s="14">
        <v>2255</v>
      </c>
      <c r="O8" s="14">
        <v>50.87</v>
      </c>
      <c r="P8" s="14">
        <v>1105</v>
      </c>
      <c r="Q8" s="14">
        <v>-1E-4</v>
      </c>
      <c r="R8" s="14">
        <v>2.0000000000000001E-4</v>
      </c>
      <c r="S8" s="14">
        <v>6.3E-3</v>
      </c>
      <c r="T8" s="14">
        <v>-4.3E-3</v>
      </c>
      <c r="U8" s="14">
        <v>2.2429999999999999</v>
      </c>
      <c r="V8" s="14">
        <v>0.19409999999999999</v>
      </c>
      <c r="W8" s="14">
        <v>7.7999999999999996E-3</v>
      </c>
      <c r="X8" s="14">
        <v>9.2999999999999992E-3</v>
      </c>
      <c r="Y8" s="14">
        <v>9.8599999999999993E-2</v>
      </c>
      <c r="Z8" s="14">
        <v>3.2589999999999999</v>
      </c>
      <c r="AA8" s="14">
        <v>5.9999999999999995E-4</v>
      </c>
      <c r="AB8" s="14">
        <v>-1.1000000000000001E-3</v>
      </c>
      <c r="AC8" s="14">
        <v>0.20169999999999999</v>
      </c>
      <c r="AD8" s="14">
        <v>9.8000000000000004E-2</v>
      </c>
      <c r="AE8" s="14">
        <v>6.7599999999999993E-2</v>
      </c>
      <c r="AF8" s="14">
        <v>11.25</v>
      </c>
      <c r="AG8" s="14">
        <v>1E-4</v>
      </c>
      <c r="AH8" s="14">
        <v>0.01</v>
      </c>
      <c r="AI8" s="14">
        <v>-8.8999999999999999E-3</v>
      </c>
      <c r="AJ8" s="14">
        <v>0.4007</v>
      </c>
      <c r="AK8" s="14">
        <v>-1E-4</v>
      </c>
      <c r="AL8" s="14">
        <v>0</v>
      </c>
      <c r="AM8" s="14">
        <v>1.6999999999999999E-3</v>
      </c>
      <c r="AN8" s="14">
        <v>0.60840000000000005</v>
      </c>
      <c r="AO8" s="14">
        <v>-1.5E-3</v>
      </c>
      <c r="AP8" s="14">
        <v>2.3E-3</v>
      </c>
      <c r="AQ8" s="14">
        <v>-6.7000000000000002E-3</v>
      </c>
      <c r="AR8" s="14">
        <v>5.9999999999999995E-4</v>
      </c>
      <c r="AS8" s="14">
        <v>8.5419999999999998</v>
      </c>
      <c r="AT8" s="14">
        <v>4.0000000000000002E-4</v>
      </c>
      <c r="AU8" s="14">
        <v>1E-3</v>
      </c>
      <c r="AV8" s="14">
        <v>0</v>
      </c>
      <c r="AW8" s="14">
        <v>2.0000000000000001E-4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5.0000000000000001E-4</v>
      </c>
      <c r="BI8" s="14">
        <v>-2.9999999999999997E-4</v>
      </c>
      <c r="BJ8" s="14">
        <v>8.8999999999999996E-2</v>
      </c>
      <c r="BK8" s="14">
        <v>0</v>
      </c>
      <c r="BL8" s="14">
        <v>-1.1000000000000001E-3</v>
      </c>
      <c r="BM8" s="14">
        <v>-1.4E-3</v>
      </c>
      <c r="BN8" s="14">
        <v>0</v>
      </c>
      <c r="BO8" s="14">
        <v>4.02E-2</v>
      </c>
      <c r="BP8" s="14">
        <v>-8.8000000000000005E-3</v>
      </c>
      <c r="BQ8" s="14">
        <v>-1.1599999999999999E-2</v>
      </c>
      <c r="BR8" s="14">
        <v>-2.8999999999999998E-3</v>
      </c>
      <c r="BS8" s="14">
        <v>4.8999999999999998E-3</v>
      </c>
    </row>
    <row r="9" spans="1:71" ht="15" x14ac:dyDescent="0.2">
      <c r="A9" s="15" t="s">
        <v>80</v>
      </c>
      <c r="B9" s="11" t="s">
        <v>77</v>
      </c>
      <c r="C9" s="12" t="s">
        <v>81</v>
      </c>
      <c r="D9" s="12" t="s">
        <v>75</v>
      </c>
      <c r="E9" s="12">
        <v>179</v>
      </c>
      <c r="F9" s="13"/>
      <c r="G9" s="13"/>
      <c r="H9" s="14">
        <v>-8.9999999999999998E-4</v>
      </c>
      <c r="I9" s="14">
        <v>1610</v>
      </c>
      <c r="J9" s="14">
        <v>33.57</v>
      </c>
      <c r="K9" s="14">
        <v>-0.64239999999999997</v>
      </c>
      <c r="L9" s="14">
        <v>0.15090000000000001</v>
      </c>
      <c r="M9" s="14">
        <v>17030</v>
      </c>
      <c r="N9" s="14">
        <v>2364</v>
      </c>
      <c r="O9" s="14">
        <v>64.819999999999993</v>
      </c>
      <c r="P9" s="14">
        <v>932.2</v>
      </c>
      <c r="Q9" s="14">
        <v>-2.9999999999999997E-4</v>
      </c>
      <c r="R9" s="14">
        <v>1E-4</v>
      </c>
      <c r="S9" s="14">
        <v>1.77E-2</v>
      </c>
      <c r="T9" s="14">
        <v>-3.5000000000000001E-3</v>
      </c>
      <c r="U9" s="14">
        <v>1.304</v>
      </c>
      <c r="V9" s="14">
        <v>0.17810000000000001</v>
      </c>
      <c r="W9" s="14">
        <v>4.1999999999999997E-3</v>
      </c>
      <c r="X9" s="14">
        <v>1.29E-2</v>
      </c>
      <c r="Y9" s="14">
        <v>0.38629999999999998</v>
      </c>
      <c r="Z9" s="14">
        <v>187</v>
      </c>
      <c r="AA9" s="14">
        <v>4.0000000000000002E-4</v>
      </c>
      <c r="AB9" s="14">
        <v>-1.1000000000000001E-3</v>
      </c>
      <c r="AC9" s="14">
        <v>0.317</v>
      </c>
      <c r="AD9" s="14">
        <v>0.1065</v>
      </c>
      <c r="AE9" s="14">
        <v>8.6599999999999996E-2</v>
      </c>
      <c r="AF9" s="14">
        <v>9.6790000000000003</v>
      </c>
      <c r="AG9" s="14">
        <v>0</v>
      </c>
      <c r="AH9" s="14">
        <v>9.1000000000000004E-3</v>
      </c>
      <c r="AI9" s="14">
        <v>-8.8999999999999999E-3</v>
      </c>
      <c r="AJ9" s="14">
        <v>0.1046</v>
      </c>
      <c r="AK9" s="14">
        <v>0</v>
      </c>
      <c r="AL9" s="14">
        <v>0</v>
      </c>
      <c r="AM9" s="14">
        <v>1.2999999999999999E-3</v>
      </c>
      <c r="AN9" s="14">
        <v>0.48509999999999998</v>
      </c>
      <c r="AO9" s="14">
        <v>-5.9999999999999995E-4</v>
      </c>
      <c r="AP9" s="14">
        <v>2.0000000000000001E-4</v>
      </c>
      <c r="AQ9" s="14">
        <v>-6.4999999999999997E-3</v>
      </c>
      <c r="AR9" s="14">
        <v>8.9999999999999998E-4</v>
      </c>
      <c r="AS9" s="14">
        <v>4.9779999999999998</v>
      </c>
      <c r="AT9" s="14">
        <v>2.0000000000000001E-4</v>
      </c>
      <c r="AU9" s="14">
        <v>4.0000000000000002E-4</v>
      </c>
      <c r="AV9" s="14">
        <v>0</v>
      </c>
      <c r="AW9" s="14">
        <v>1E-4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4.0000000000000002E-4</v>
      </c>
      <c r="BI9" s="14">
        <v>-2.9999999999999997E-4</v>
      </c>
      <c r="BJ9" s="14">
        <v>6.7299999999999999E-2</v>
      </c>
      <c r="BK9" s="14">
        <v>1E-4</v>
      </c>
      <c r="BL9" s="14">
        <v>-1.1999999999999999E-3</v>
      </c>
      <c r="BM9" s="14">
        <v>-1.4E-3</v>
      </c>
      <c r="BN9" s="14">
        <v>0</v>
      </c>
      <c r="BO9" s="14">
        <v>3.0700000000000002E-2</v>
      </c>
      <c r="BP9" s="14">
        <v>-8.6999999999999994E-3</v>
      </c>
      <c r="BQ9" s="14">
        <v>-1.1599999999999999E-2</v>
      </c>
      <c r="BR9" s="14">
        <v>-2.8999999999999998E-3</v>
      </c>
      <c r="BS9" s="14">
        <v>7.7999999999999996E-3</v>
      </c>
    </row>
    <row r="10" spans="1:71" ht="15" x14ac:dyDescent="0.2">
      <c r="A10" s="15" t="s">
        <v>80</v>
      </c>
      <c r="B10" s="11" t="s">
        <v>77</v>
      </c>
      <c r="C10" s="12" t="s">
        <v>81</v>
      </c>
      <c r="D10" s="12" t="s">
        <v>75</v>
      </c>
      <c r="E10" s="12">
        <v>179</v>
      </c>
      <c r="F10" s="13"/>
      <c r="G10" s="13"/>
      <c r="H10" s="14">
        <v>-8.9999999999999998E-4</v>
      </c>
      <c r="I10" s="14">
        <v>1593</v>
      </c>
      <c r="J10" s="14">
        <v>34.909999999999997</v>
      </c>
      <c r="K10" s="14">
        <v>-0.6502</v>
      </c>
      <c r="L10" s="14">
        <v>0.1691</v>
      </c>
      <c r="M10" s="14">
        <v>16560</v>
      </c>
      <c r="N10" s="14">
        <v>2500</v>
      </c>
      <c r="O10" s="14">
        <v>67.14</v>
      </c>
      <c r="P10" s="14">
        <v>934.6</v>
      </c>
      <c r="Q10" s="14">
        <v>-2.0000000000000001E-4</v>
      </c>
      <c r="R10" s="14">
        <v>-1.6000000000000001E-3</v>
      </c>
      <c r="S10" s="14">
        <v>1.84E-2</v>
      </c>
      <c r="T10" s="14">
        <v>-3.5999999999999999E-3</v>
      </c>
      <c r="U10" s="14">
        <v>1.3640000000000001</v>
      </c>
      <c r="V10" s="14">
        <v>0.17899999999999999</v>
      </c>
      <c r="W10" s="14">
        <v>4.1999999999999997E-3</v>
      </c>
      <c r="X10" s="14">
        <v>1.32E-2</v>
      </c>
      <c r="Y10" s="14">
        <v>0.52659999999999996</v>
      </c>
      <c r="Z10" s="14">
        <v>190.8</v>
      </c>
      <c r="AA10" s="14">
        <v>2.9999999999999997E-4</v>
      </c>
      <c r="AB10" s="14">
        <v>-1.1000000000000001E-3</v>
      </c>
      <c r="AC10" s="14">
        <v>0.3165</v>
      </c>
      <c r="AD10" s="14">
        <v>0.11849999999999999</v>
      </c>
      <c r="AE10" s="14">
        <v>9.01E-2</v>
      </c>
      <c r="AF10" s="14">
        <v>9.9350000000000005</v>
      </c>
      <c r="AG10" s="14">
        <v>0</v>
      </c>
      <c r="AH10" s="14">
        <v>7.7999999999999996E-3</v>
      </c>
      <c r="AI10" s="14">
        <v>-8.8999999999999999E-3</v>
      </c>
      <c r="AJ10" s="14">
        <v>0.105</v>
      </c>
      <c r="AK10" s="14">
        <v>-1E-4</v>
      </c>
      <c r="AL10" s="14">
        <v>0</v>
      </c>
      <c r="AM10" s="14">
        <v>1.2999999999999999E-3</v>
      </c>
      <c r="AN10" s="14">
        <v>0.40699999999999997</v>
      </c>
      <c r="AO10" s="14">
        <v>-5.9999999999999995E-4</v>
      </c>
      <c r="AP10" s="14">
        <v>2.9999999999999997E-4</v>
      </c>
      <c r="AQ10" s="14">
        <v>-5.7999999999999996E-3</v>
      </c>
      <c r="AR10" s="14">
        <v>1E-3</v>
      </c>
      <c r="AS10" s="14">
        <v>5.08</v>
      </c>
      <c r="AT10" s="14">
        <v>2.0000000000000001E-4</v>
      </c>
      <c r="AU10" s="14">
        <v>5.0000000000000001E-4</v>
      </c>
      <c r="AV10" s="14">
        <v>0</v>
      </c>
      <c r="AW10" s="14">
        <v>1E-4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4.0000000000000002E-4</v>
      </c>
      <c r="BI10" s="14">
        <v>-2.9999999999999997E-4</v>
      </c>
      <c r="BJ10" s="14">
        <v>6.9699999999999998E-2</v>
      </c>
      <c r="BK10" s="14">
        <v>1E-4</v>
      </c>
      <c r="BL10" s="14">
        <v>-1.1999999999999999E-3</v>
      </c>
      <c r="BM10" s="14">
        <v>-1.5E-3</v>
      </c>
      <c r="BN10" s="14">
        <v>0</v>
      </c>
      <c r="BO10" s="14">
        <v>2.92E-2</v>
      </c>
      <c r="BP10" s="14">
        <v>-8.5000000000000006E-3</v>
      </c>
      <c r="BQ10" s="14">
        <v>-1.1599999999999999E-2</v>
      </c>
      <c r="BR10" s="14">
        <v>-2.8999999999999998E-3</v>
      </c>
      <c r="BS10" s="14">
        <v>8.9999999999999993E-3</v>
      </c>
    </row>
    <row r="11" spans="1:71" ht="15" x14ac:dyDescent="0.2">
      <c r="A11" s="15" t="s">
        <v>80</v>
      </c>
      <c r="B11" s="11" t="s">
        <v>77</v>
      </c>
      <c r="C11" s="12" t="s">
        <v>81</v>
      </c>
      <c r="D11" s="12" t="s">
        <v>75</v>
      </c>
      <c r="E11" s="12">
        <v>179</v>
      </c>
      <c r="F11" s="13"/>
      <c r="G11" s="13"/>
      <c r="H11" s="14">
        <v>-8.9999999999999998E-4</v>
      </c>
      <c r="I11" s="14">
        <v>1569</v>
      </c>
      <c r="J11" s="14">
        <v>34.76</v>
      </c>
      <c r="K11" s="14">
        <v>-0.67259999999999998</v>
      </c>
      <c r="L11" s="14">
        <v>0.11940000000000001</v>
      </c>
      <c r="M11" s="14">
        <v>16460</v>
      </c>
      <c r="N11" s="14">
        <v>2494</v>
      </c>
      <c r="O11" s="14">
        <v>66.2</v>
      </c>
      <c r="P11" s="14">
        <v>924.9</v>
      </c>
      <c r="Q11" s="14">
        <v>2.0000000000000001E-4</v>
      </c>
      <c r="R11" s="14">
        <v>-2.0999999999999999E-3</v>
      </c>
      <c r="S11" s="14">
        <v>1.8100000000000002E-2</v>
      </c>
      <c r="T11" s="14">
        <v>-3.7000000000000002E-3</v>
      </c>
      <c r="U11" s="14">
        <v>1.347</v>
      </c>
      <c r="V11" s="14">
        <v>55.18</v>
      </c>
      <c r="W11" s="14">
        <v>4.3E-3</v>
      </c>
      <c r="X11" s="14">
        <v>1.35E-2</v>
      </c>
      <c r="Y11" s="14">
        <v>0.55910000000000004</v>
      </c>
      <c r="Z11" s="14">
        <v>189.3</v>
      </c>
      <c r="AA11" s="14">
        <v>1.6000000000000001E-3</v>
      </c>
      <c r="AB11" s="14">
        <v>5.4999999999999997E-3</v>
      </c>
      <c r="AC11" s="14">
        <v>0.28499999999999998</v>
      </c>
      <c r="AD11" s="14">
        <v>9.9699999999999997E-2</v>
      </c>
      <c r="AE11" s="14">
        <v>8.5999999999999993E-2</v>
      </c>
      <c r="AF11" s="14">
        <v>9.8710000000000004</v>
      </c>
      <c r="AG11" s="14">
        <v>2.0000000000000001E-4</v>
      </c>
      <c r="AH11" s="14">
        <v>7.4999999999999997E-3</v>
      </c>
      <c r="AI11" s="14">
        <v>-8.8999999999999999E-3</v>
      </c>
      <c r="AJ11" s="14">
        <v>0.1055</v>
      </c>
      <c r="AK11" s="14">
        <v>0</v>
      </c>
      <c r="AL11" s="14">
        <v>0</v>
      </c>
      <c r="AM11" s="14">
        <v>5.7999999999999996E-3</v>
      </c>
      <c r="AN11" s="14">
        <v>0.37059999999999998</v>
      </c>
      <c r="AO11" s="14">
        <v>-5.9999999999999995E-4</v>
      </c>
      <c r="AP11" s="14">
        <v>4.0000000000000002E-4</v>
      </c>
      <c r="AQ11" s="14">
        <v>-6.8999999999999999E-3</v>
      </c>
      <c r="AR11" s="14">
        <v>1E-3</v>
      </c>
      <c r="AS11" s="14">
        <v>5.0110000000000001</v>
      </c>
      <c r="AT11" s="14">
        <v>4.0000000000000002E-4</v>
      </c>
      <c r="AU11" s="14">
        <v>8.9999999999999998E-4</v>
      </c>
      <c r="AV11" s="14">
        <v>1E-4</v>
      </c>
      <c r="AW11" s="14">
        <v>2.0000000000000001E-4</v>
      </c>
      <c r="AX11" s="14">
        <v>1E-4</v>
      </c>
      <c r="AY11" s="14">
        <v>0</v>
      </c>
      <c r="AZ11" s="14">
        <v>1E-4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1E-4</v>
      </c>
      <c r="BH11" s="14">
        <v>2.9999999999999997E-4</v>
      </c>
      <c r="BI11" s="14">
        <v>-2.9999999999999997E-4</v>
      </c>
      <c r="BJ11" s="14">
        <v>6.9900000000000004E-2</v>
      </c>
      <c r="BK11" s="14">
        <v>1E-4</v>
      </c>
      <c r="BL11" s="14">
        <v>-1.1999999999999999E-3</v>
      </c>
      <c r="BM11" s="14">
        <v>-1.5E-3</v>
      </c>
      <c r="BN11" s="14">
        <v>1E-4</v>
      </c>
      <c r="BO11" s="14">
        <v>5.6099999999999997E-2</v>
      </c>
      <c r="BP11" s="14">
        <v>-8.6E-3</v>
      </c>
      <c r="BQ11" s="14">
        <v>-1.1599999999999999E-2</v>
      </c>
      <c r="BR11" s="14">
        <v>-2.8E-3</v>
      </c>
      <c r="BS11" s="14">
        <v>8.9999999999999993E-3</v>
      </c>
    </row>
    <row r="12" spans="1:71" ht="15" x14ac:dyDescent="0.2">
      <c r="A12" s="15" t="s">
        <v>82</v>
      </c>
      <c r="B12" s="11" t="s">
        <v>77</v>
      </c>
      <c r="C12" s="12" t="s">
        <v>83</v>
      </c>
      <c r="D12" s="12" t="s">
        <v>75</v>
      </c>
      <c r="E12" s="12">
        <v>1102</v>
      </c>
      <c r="F12" s="13"/>
      <c r="G12" s="13"/>
      <c r="H12" s="14">
        <v>-8.9999999999999998E-4</v>
      </c>
      <c r="I12" s="14">
        <v>1600</v>
      </c>
      <c r="J12" s="14">
        <v>33.83</v>
      </c>
      <c r="K12" s="14">
        <v>-0.66200000000000003</v>
      </c>
      <c r="L12" s="14">
        <v>8.2100000000000006E-2</v>
      </c>
      <c r="M12" s="14">
        <v>16460</v>
      </c>
      <c r="N12" s="14">
        <v>2318</v>
      </c>
      <c r="O12" s="14">
        <v>64.650000000000006</v>
      </c>
      <c r="P12" s="14">
        <v>953.7</v>
      </c>
      <c r="Q12" s="14">
        <v>-2.9999999999999997E-4</v>
      </c>
      <c r="R12" s="14">
        <v>-1.5E-3</v>
      </c>
      <c r="S12" s="14">
        <v>1.3599999999999999E-2</v>
      </c>
      <c r="T12" s="14">
        <v>-3.7000000000000002E-3</v>
      </c>
      <c r="U12" s="14">
        <v>1.583</v>
      </c>
      <c r="V12" s="14">
        <v>0.15740000000000001</v>
      </c>
      <c r="W12" s="14">
        <v>6.6E-3</v>
      </c>
      <c r="X12" s="14">
        <v>1.0699999999999999E-2</v>
      </c>
      <c r="Y12" s="14">
        <v>0.1726</v>
      </c>
      <c r="Z12" s="14">
        <v>98.95</v>
      </c>
      <c r="AA12" s="14">
        <v>6.9999999999999999E-4</v>
      </c>
      <c r="AB12" s="14">
        <v>-8.9999999999999998E-4</v>
      </c>
      <c r="AC12" s="14">
        <v>0.14380000000000001</v>
      </c>
      <c r="AD12" s="14">
        <v>9.6799999999999997E-2</v>
      </c>
      <c r="AE12" s="14">
        <v>9.3299999999999994E-2</v>
      </c>
      <c r="AF12" s="14">
        <v>9.6310000000000002</v>
      </c>
      <c r="AG12" s="14">
        <v>0</v>
      </c>
      <c r="AH12" s="14">
        <v>7.4999999999999997E-3</v>
      </c>
      <c r="AI12" s="14">
        <v>-8.8999999999999999E-3</v>
      </c>
      <c r="AJ12" s="14">
        <v>9.8900000000000002E-2</v>
      </c>
      <c r="AK12" s="14">
        <v>-1E-4</v>
      </c>
      <c r="AL12" s="14">
        <v>0</v>
      </c>
      <c r="AM12" s="14">
        <v>3.3E-3</v>
      </c>
      <c r="AN12" s="14">
        <v>0.1968</v>
      </c>
      <c r="AO12" s="14">
        <v>-5.9999999999999995E-4</v>
      </c>
      <c r="AP12" s="14">
        <v>5.0000000000000001E-4</v>
      </c>
      <c r="AQ12" s="14">
        <v>-7.1999999999999998E-3</v>
      </c>
      <c r="AR12" s="14">
        <v>8.9999999999999998E-4</v>
      </c>
      <c r="AS12" s="14">
        <v>5.2560000000000002</v>
      </c>
      <c r="AT12" s="14">
        <v>1E-4</v>
      </c>
      <c r="AU12" s="14">
        <v>2.9999999999999997E-4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4.0000000000000002E-4</v>
      </c>
      <c r="BI12" s="14">
        <v>-2.9999999999999997E-4</v>
      </c>
      <c r="BJ12" s="14">
        <v>6.3700000000000007E-2</v>
      </c>
      <c r="BK12" s="14">
        <v>1E-4</v>
      </c>
      <c r="BL12" s="14">
        <v>-1.1999999999999999E-3</v>
      </c>
      <c r="BM12" s="14">
        <v>-1.5E-3</v>
      </c>
      <c r="BN12" s="14">
        <v>0</v>
      </c>
      <c r="BO12" s="14">
        <v>3.5400000000000001E-2</v>
      </c>
      <c r="BP12" s="14">
        <v>-9.4999999999999998E-3</v>
      </c>
      <c r="BQ12" s="14">
        <v>-1.1599999999999999E-2</v>
      </c>
      <c r="BR12" s="14">
        <v>-2.8999999999999998E-3</v>
      </c>
      <c r="BS12" s="14">
        <v>2.3999999999999998E-3</v>
      </c>
    </row>
    <row r="13" spans="1:71" ht="15" x14ac:dyDescent="0.2">
      <c r="A13" s="15" t="s">
        <v>82</v>
      </c>
      <c r="B13" s="11" t="s">
        <v>77</v>
      </c>
      <c r="C13" s="12" t="s">
        <v>83</v>
      </c>
      <c r="D13" s="12" t="s">
        <v>75</v>
      </c>
      <c r="E13" s="12">
        <v>1102</v>
      </c>
      <c r="F13" s="13"/>
      <c r="G13" s="13"/>
      <c r="H13" s="14">
        <v>-8.9999999999999998E-4</v>
      </c>
      <c r="I13" s="14">
        <v>1543</v>
      </c>
      <c r="J13" s="14">
        <v>34.700000000000003</v>
      </c>
      <c r="K13" s="14">
        <v>-0.69020000000000004</v>
      </c>
      <c r="L13" s="14">
        <v>1.6299999999999999E-2</v>
      </c>
      <c r="M13" s="14">
        <v>16070</v>
      </c>
      <c r="N13" s="14">
        <v>2429</v>
      </c>
      <c r="O13" s="14">
        <v>66.069999999999993</v>
      </c>
      <c r="P13" s="14">
        <v>920.7</v>
      </c>
      <c r="Q13" s="14">
        <v>0</v>
      </c>
      <c r="R13" s="14">
        <v>-8.9999999999999998E-4</v>
      </c>
      <c r="S13" s="14">
        <v>1.34E-2</v>
      </c>
      <c r="T13" s="14">
        <v>-3.5999999999999999E-3</v>
      </c>
      <c r="U13" s="14">
        <v>1.5980000000000001</v>
      </c>
      <c r="V13" s="14">
        <v>0.18290000000000001</v>
      </c>
      <c r="W13" s="14">
        <v>6.3E-3</v>
      </c>
      <c r="X13" s="14">
        <v>1.0500000000000001E-2</v>
      </c>
      <c r="Y13" s="14">
        <v>0.24579999999999999</v>
      </c>
      <c r="Z13" s="14">
        <v>99.58</v>
      </c>
      <c r="AA13" s="14">
        <v>2.0000000000000001E-4</v>
      </c>
      <c r="AB13" s="14">
        <v>-1.1000000000000001E-3</v>
      </c>
      <c r="AC13" s="14">
        <v>0.15659999999999999</v>
      </c>
      <c r="AD13" s="14">
        <v>8.6400000000000005E-2</v>
      </c>
      <c r="AE13" s="14">
        <v>8.9700000000000002E-2</v>
      </c>
      <c r="AF13" s="14">
        <v>9.6850000000000005</v>
      </c>
      <c r="AG13" s="14">
        <v>0</v>
      </c>
      <c r="AH13" s="14">
        <v>8.0000000000000002E-3</v>
      </c>
      <c r="AI13" s="14">
        <v>-8.8999999999999999E-3</v>
      </c>
      <c r="AJ13" s="14">
        <v>0.1011</v>
      </c>
      <c r="AK13" s="14">
        <v>0</v>
      </c>
      <c r="AL13" s="14">
        <v>0</v>
      </c>
      <c r="AM13" s="14">
        <v>2.8999999999999998E-3</v>
      </c>
      <c r="AN13" s="14">
        <v>0.17899999999999999</v>
      </c>
      <c r="AO13" s="14">
        <v>-5.9999999999999995E-4</v>
      </c>
      <c r="AP13" s="14">
        <v>5.9999999999999995E-4</v>
      </c>
      <c r="AQ13" s="14">
        <v>-6.7000000000000002E-3</v>
      </c>
      <c r="AR13" s="14">
        <v>8.9999999999999998E-4</v>
      </c>
      <c r="AS13" s="14">
        <v>5.18</v>
      </c>
      <c r="AT13" s="14">
        <v>2.0000000000000001E-4</v>
      </c>
      <c r="AU13" s="14">
        <v>5.9999999999999995E-4</v>
      </c>
      <c r="AV13" s="14">
        <v>0</v>
      </c>
      <c r="AW13" s="14">
        <v>1E-4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2.9999999999999997E-4</v>
      </c>
      <c r="BI13" s="14">
        <v>-4.0000000000000002E-4</v>
      </c>
      <c r="BJ13" s="14">
        <v>6.4000000000000001E-2</v>
      </c>
      <c r="BK13" s="14">
        <v>1E-4</v>
      </c>
      <c r="BL13" s="14">
        <v>-1.1999999999999999E-3</v>
      </c>
      <c r="BM13" s="14">
        <v>-1.5E-3</v>
      </c>
      <c r="BN13" s="14">
        <v>0</v>
      </c>
      <c r="BO13" s="14">
        <v>2.41E-2</v>
      </c>
      <c r="BP13" s="14">
        <v>-9.5999999999999992E-3</v>
      </c>
      <c r="BQ13" s="14">
        <v>-1.1599999999999999E-2</v>
      </c>
      <c r="BR13" s="14">
        <v>-2.8999999999999998E-3</v>
      </c>
      <c r="BS13" s="14">
        <v>3.2000000000000002E-3</v>
      </c>
    </row>
    <row r="14" spans="1:71" ht="15" x14ac:dyDescent="0.2">
      <c r="A14" s="15" t="s">
        <v>82</v>
      </c>
      <c r="B14" s="11" t="s">
        <v>77</v>
      </c>
      <c r="C14" s="12" t="s">
        <v>83</v>
      </c>
      <c r="D14" s="12" t="s">
        <v>75</v>
      </c>
      <c r="E14" s="12">
        <v>1102</v>
      </c>
      <c r="F14" s="13"/>
      <c r="G14" s="13"/>
      <c r="H14" s="14">
        <v>-8.9999999999999998E-4</v>
      </c>
      <c r="I14" s="14">
        <v>1559</v>
      </c>
      <c r="J14" s="14">
        <v>34.369999999999997</v>
      </c>
      <c r="K14" s="14">
        <v>-0.69</v>
      </c>
      <c r="L14" s="14">
        <v>5.2299999999999999E-2</v>
      </c>
      <c r="M14" s="14">
        <v>16140</v>
      </c>
      <c r="N14" s="14">
        <v>2580</v>
      </c>
      <c r="O14" s="14">
        <v>64.680000000000007</v>
      </c>
      <c r="P14" s="14">
        <v>938.8</v>
      </c>
      <c r="Q14" s="14">
        <v>0</v>
      </c>
      <c r="R14" s="14">
        <v>-3.3999999999999998E-3</v>
      </c>
      <c r="S14" s="14">
        <v>1.3299999999999999E-2</v>
      </c>
      <c r="T14" s="14">
        <v>-3.7000000000000002E-3</v>
      </c>
      <c r="U14" s="14">
        <v>1.5780000000000001</v>
      </c>
      <c r="V14" s="14">
        <v>0.1804</v>
      </c>
      <c r="W14" s="14">
        <v>6.1999999999999998E-3</v>
      </c>
      <c r="X14" s="14">
        <v>1.0699999999999999E-2</v>
      </c>
      <c r="Y14" s="14">
        <v>0.25840000000000002</v>
      </c>
      <c r="Z14" s="14">
        <v>98.01</v>
      </c>
      <c r="AA14" s="14">
        <v>5.0000000000000001E-4</v>
      </c>
      <c r="AB14" s="14">
        <v>-1E-3</v>
      </c>
      <c r="AC14" s="14">
        <v>0.1575</v>
      </c>
      <c r="AD14" s="14">
        <v>7.6499999999999999E-2</v>
      </c>
      <c r="AE14" s="14">
        <v>9.2299999999999993E-2</v>
      </c>
      <c r="AF14" s="14">
        <v>9.4949999999999992</v>
      </c>
      <c r="AG14" s="14">
        <v>0</v>
      </c>
      <c r="AH14" s="14">
        <v>7.1999999999999998E-3</v>
      </c>
      <c r="AI14" s="14">
        <v>-8.8999999999999999E-3</v>
      </c>
      <c r="AJ14" s="14">
        <v>9.8199999999999996E-2</v>
      </c>
      <c r="AK14" s="14">
        <v>0</v>
      </c>
      <c r="AL14" s="14">
        <v>0</v>
      </c>
      <c r="AM14" s="14">
        <v>2.8E-3</v>
      </c>
      <c r="AN14" s="14">
        <v>0.1603</v>
      </c>
      <c r="AO14" s="14">
        <v>-6.9999999999999999E-4</v>
      </c>
      <c r="AP14" s="14">
        <v>1E-4</v>
      </c>
      <c r="AQ14" s="14">
        <v>-6.1999999999999998E-3</v>
      </c>
      <c r="AR14" s="14">
        <v>8.9999999999999998E-4</v>
      </c>
      <c r="AS14" s="14">
        <v>5.2370000000000001</v>
      </c>
      <c r="AT14" s="14">
        <v>2.9999999999999997E-4</v>
      </c>
      <c r="AU14" s="14">
        <v>6.9999999999999999E-4</v>
      </c>
      <c r="AV14" s="14">
        <v>0</v>
      </c>
      <c r="AW14" s="14">
        <v>1E-4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4.0000000000000002E-4</v>
      </c>
      <c r="BI14" s="14">
        <v>-4.0000000000000002E-4</v>
      </c>
      <c r="BJ14" s="14">
        <v>6.4799999999999996E-2</v>
      </c>
      <c r="BK14" s="14">
        <v>1E-4</v>
      </c>
      <c r="BL14" s="14">
        <v>-1.1999999999999999E-3</v>
      </c>
      <c r="BM14" s="14">
        <v>-1.5E-3</v>
      </c>
      <c r="BN14" s="14">
        <v>0</v>
      </c>
      <c r="BO14" s="14">
        <v>2.06E-2</v>
      </c>
      <c r="BP14" s="14">
        <v>-9.5999999999999992E-3</v>
      </c>
      <c r="BQ14" s="14">
        <v>-1.17E-2</v>
      </c>
      <c r="BR14" s="14">
        <v>-2.8999999999999998E-3</v>
      </c>
      <c r="BS14" s="14">
        <v>3.7000000000000002E-3</v>
      </c>
    </row>
    <row r="15" spans="1:71" ht="15" x14ac:dyDescent="0.2">
      <c r="A15" s="15" t="s">
        <v>84</v>
      </c>
      <c r="B15" s="11" t="s">
        <v>77</v>
      </c>
      <c r="C15" s="12" t="s">
        <v>85</v>
      </c>
      <c r="D15" s="12" t="s">
        <v>75</v>
      </c>
      <c r="E15" s="12">
        <v>1101</v>
      </c>
      <c r="F15" s="13"/>
      <c r="G15" s="13"/>
      <c r="H15" s="14">
        <v>-8.9999999999999998E-4</v>
      </c>
      <c r="I15" s="14">
        <v>2273</v>
      </c>
      <c r="J15" s="14">
        <v>64.63</v>
      </c>
      <c r="K15" s="14">
        <v>-0.68030000000000002</v>
      </c>
      <c r="L15" s="14">
        <v>-0.16439999999999999</v>
      </c>
      <c r="M15" s="14">
        <v>10300</v>
      </c>
      <c r="N15" s="14">
        <v>3668</v>
      </c>
      <c r="O15" s="14">
        <v>77.2</v>
      </c>
      <c r="P15" s="14">
        <v>1529</v>
      </c>
      <c r="Q15" s="14">
        <v>-2.9999999999999997E-4</v>
      </c>
      <c r="R15" s="14">
        <v>-4.0000000000000002E-4</v>
      </c>
      <c r="S15" s="14">
        <v>8.8999999999999999E-3</v>
      </c>
      <c r="T15" s="14">
        <v>-4.4999999999999997E-3</v>
      </c>
      <c r="U15" s="14">
        <v>2.302</v>
      </c>
      <c r="V15" s="14">
        <v>0.17460000000000001</v>
      </c>
      <c r="W15" s="14">
        <v>4.1000000000000003E-3</v>
      </c>
      <c r="X15" s="14">
        <v>5.8999999999999999E-3</v>
      </c>
      <c r="Y15" s="14">
        <v>6.3299999999999995E-2</v>
      </c>
      <c r="Z15" s="14">
        <v>2.4700000000000002</v>
      </c>
      <c r="AA15" s="14">
        <v>2.9999999999999997E-4</v>
      </c>
      <c r="AB15" s="14">
        <v>-1.1000000000000001E-3</v>
      </c>
      <c r="AC15" s="14">
        <v>0.1694</v>
      </c>
      <c r="AD15" s="14">
        <v>0.1772</v>
      </c>
      <c r="AE15" s="14">
        <v>8.2299999999999998E-2</v>
      </c>
      <c r="AF15" s="14">
        <v>17.03</v>
      </c>
      <c r="AG15" s="14">
        <v>1E-4</v>
      </c>
      <c r="AH15" s="14">
        <v>6.7000000000000002E-3</v>
      </c>
      <c r="AI15" s="14">
        <v>-8.8999999999999999E-3</v>
      </c>
      <c r="AJ15" s="14">
        <v>0.50749999999999995</v>
      </c>
      <c r="AK15" s="14">
        <v>-1E-4</v>
      </c>
      <c r="AL15" s="14">
        <v>0</v>
      </c>
      <c r="AM15" s="14">
        <v>1.2999999999999999E-3</v>
      </c>
      <c r="AN15" s="14">
        <v>0.46760000000000002</v>
      </c>
      <c r="AO15" s="14">
        <v>-1.5E-3</v>
      </c>
      <c r="AP15" s="14">
        <v>2.3E-3</v>
      </c>
      <c r="AQ15" s="14">
        <v>-6.3E-3</v>
      </c>
      <c r="AR15" s="14">
        <v>2.9999999999999997E-4</v>
      </c>
      <c r="AS15" s="14">
        <v>6.8170000000000002</v>
      </c>
      <c r="AT15" s="14">
        <v>2.9999999999999997E-4</v>
      </c>
      <c r="AU15" s="14">
        <v>8.0000000000000004E-4</v>
      </c>
      <c r="AV15" s="14">
        <v>0</v>
      </c>
      <c r="AW15" s="14">
        <v>1E-4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4.0000000000000002E-4</v>
      </c>
      <c r="BI15" s="14">
        <v>-5.0000000000000001E-4</v>
      </c>
      <c r="BJ15" s="14">
        <v>8.1000000000000003E-2</v>
      </c>
      <c r="BK15" s="14">
        <v>5.9999999999999995E-4</v>
      </c>
      <c r="BL15" s="14">
        <v>-1.1999999999999999E-3</v>
      </c>
      <c r="BM15" s="14">
        <v>-1.5E-3</v>
      </c>
      <c r="BN15" s="14">
        <v>0</v>
      </c>
      <c r="BO15" s="14">
        <v>1.5100000000000001E-2</v>
      </c>
      <c r="BP15" s="14">
        <v>-9.1000000000000004E-3</v>
      </c>
      <c r="BQ15" s="14">
        <v>-1.1599999999999999E-2</v>
      </c>
      <c r="BR15" s="14">
        <v>-3.0000000000000001E-3</v>
      </c>
      <c r="BS15" s="14">
        <v>9.1999999999999998E-3</v>
      </c>
    </row>
    <row r="16" spans="1:71" ht="15" x14ac:dyDescent="0.2">
      <c r="A16" s="15" t="s">
        <v>84</v>
      </c>
      <c r="B16" s="11" t="s">
        <v>77</v>
      </c>
      <c r="C16" s="12" t="s">
        <v>85</v>
      </c>
      <c r="D16" s="12" t="s">
        <v>75</v>
      </c>
      <c r="E16" s="12">
        <v>1101</v>
      </c>
      <c r="F16" s="13"/>
      <c r="G16" s="13"/>
      <c r="H16" s="14">
        <v>-8.0000000000000004E-4</v>
      </c>
      <c r="I16" s="14">
        <v>2251</v>
      </c>
      <c r="J16" s="14">
        <v>65.959999999999994</v>
      </c>
      <c r="K16" s="14">
        <v>-0.62660000000000005</v>
      </c>
      <c r="L16" s="14">
        <v>-4.36E-2</v>
      </c>
      <c r="M16" s="14">
        <v>10270</v>
      </c>
      <c r="N16" s="14">
        <v>3964</v>
      </c>
      <c r="O16" s="14">
        <v>81.150000000000006</v>
      </c>
      <c r="P16" s="14">
        <v>1522</v>
      </c>
      <c r="Q16" s="14">
        <v>0</v>
      </c>
      <c r="R16" s="14">
        <v>-1E-3</v>
      </c>
      <c r="S16" s="14">
        <v>8.3000000000000001E-3</v>
      </c>
      <c r="T16" s="14">
        <v>-3.7000000000000002E-3</v>
      </c>
      <c r="U16" s="14">
        <v>2.2829999999999999</v>
      </c>
      <c r="V16" s="14">
        <v>0.15709999999999999</v>
      </c>
      <c r="W16" s="14">
        <v>3.8999999999999998E-3</v>
      </c>
      <c r="X16" s="14">
        <v>7.4999999999999997E-3</v>
      </c>
      <c r="Y16" s="14">
        <v>0.11799999999999999</v>
      </c>
      <c r="Z16" s="14">
        <v>-2.8199999999999999E-2</v>
      </c>
      <c r="AA16" s="14">
        <v>1E-4</v>
      </c>
      <c r="AB16" s="14">
        <v>-1E-3</v>
      </c>
      <c r="AC16" s="14">
        <v>0.17580000000000001</v>
      </c>
      <c r="AD16" s="14">
        <v>0.2034</v>
      </c>
      <c r="AE16" s="14">
        <v>7.8799999999999995E-2</v>
      </c>
      <c r="AF16" s="14">
        <v>16.25</v>
      </c>
      <c r="AG16" s="14">
        <v>1E-4</v>
      </c>
      <c r="AH16" s="14">
        <v>7.4999999999999997E-3</v>
      </c>
      <c r="AI16" s="14">
        <v>-8.8999999999999999E-3</v>
      </c>
      <c r="AJ16" s="14">
        <v>0.57520000000000004</v>
      </c>
      <c r="AK16" s="14">
        <v>-1E-4</v>
      </c>
      <c r="AL16" s="14">
        <v>0</v>
      </c>
      <c r="AM16" s="14">
        <v>1.6000000000000001E-3</v>
      </c>
      <c r="AN16" s="14">
        <v>0.94779999999999998</v>
      </c>
      <c r="AO16" s="14">
        <v>-1.5E-3</v>
      </c>
      <c r="AP16" s="14">
        <v>4.0000000000000001E-3</v>
      </c>
      <c r="AQ16" s="14">
        <v>-7.0000000000000001E-3</v>
      </c>
      <c r="AR16" s="14">
        <v>2.9999999999999997E-4</v>
      </c>
      <c r="AS16" s="14">
        <v>6.5860000000000003</v>
      </c>
      <c r="AT16" s="14">
        <v>4.0000000000000002E-4</v>
      </c>
      <c r="AU16" s="14">
        <v>1.1999999999999999E-3</v>
      </c>
      <c r="AV16" s="14">
        <v>0</v>
      </c>
      <c r="AW16" s="14">
        <v>2.0000000000000001E-4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2.0000000000000001E-4</v>
      </c>
      <c r="BI16" s="14">
        <v>-5.9999999999999995E-4</v>
      </c>
      <c r="BJ16" s="14">
        <v>8.43E-2</v>
      </c>
      <c r="BK16" s="14">
        <v>6.9999999999999999E-4</v>
      </c>
      <c r="BL16" s="14">
        <v>-1E-3</v>
      </c>
      <c r="BM16" s="14">
        <v>-1.4E-3</v>
      </c>
      <c r="BN16" s="14">
        <v>0</v>
      </c>
      <c r="BO16" s="14">
        <v>1.66E-2</v>
      </c>
      <c r="BP16" s="14">
        <v>-9.2999999999999992E-3</v>
      </c>
      <c r="BQ16" s="14">
        <v>-1.15E-2</v>
      </c>
      <c r="BR16" s="14">
        <v>-2.8999999999999998E-3</v>
      </c>
      <c r="BS16" s="14">
        <v>1.14E-2</v>
      </c>
    </row>
    <row r="17" spans="1:71" ht="15" x14ac:dyDescent="0.2">
      <c r="A17" s="15" t="s">
        <v>84</v>
      </c>
      <c r="B17" s="11" t="s">
        <v>77</v>
      </c>
      <c r="C17" s="12" t="s">
        <v>85</v>
      </c>
      <c r="D17" s="12" t="s">
        <v>75</v>
      </c>
      <c r="E17" s="12">
        <v>1101</v>
      </c>
      <c r="F17" s="13"/>
      <c r="G17" s="13"/>
      <c r="H17" s="14">
        <v>-6.9999999999999999E-4</v>
      </c>
      <c r="I17" s="14">
        <v>2210</v>
      </c>
      <c r="J17" s="14">
        <v>69.28</v>
      </c>
      <c r="K17" s="14">
        <v>-0.63080000000000003</v>
      </c>
      <c r="L17" s="14">
        <v>0.03</v>
      </c>
      <c r="M17" s="14">
        <v>9989</v>
      </c>
      <c r="N17" s="14">
        <v>4129</v>
      </c>
      <c r="O17" s="14">
        <v>84.82</v>
      </c>
      <c r="P17" s="14">
        <v>1507</v>
      </c>
      <c r="Q17" s="14">
        <v>-1E-4</v>
      </c>
      <c r="R17" s="14">
        <v>-1.8E-3</v>
      </c>
      <c r="S17" s="14">
        <v>1.01E-2</v>
      </c>
      <c r="T17" s="14">
        <v>-4.0000000000000001E-3</v>
      </c>
      <c r="U17" s="14">
        <v>2.4079999999999999</v>
      </c>
      <c r="V17" s="14">
        <v>0.16569999999999999</v>
      </c>
      <c r="W17" s="14">
        <v>4.3E-3</v>
      </c>
      <c r="X17" s="14">
        <v>8.0000000000000002E-3</v>
      </c>
      <c r="Y17" s="14">
        <v>0.1386</v>
      </c>
      <c r="Z17" s="14">
        <v>-0.10299999999999999</v>
      </c>
      <c r="AA17" s="14">
        <v>2.9999999999999997E-4</v>
      </c>
      <c r="AB17" s="14">
        <v>-1E-3</v>
      </c>
      <c r="AC17" s="14">
        <v>0.1782</v>
      </c>
      <c r="AD17" s="14">
        <v>0.22689999999999999</v>
      </c>
      <c r="AE17" s="14">
        <v>8.1000000000000003E-2</v>
      </c>
      <c r="AF17" s="14">
        <v>17.03</v>
      </c>
      <c r="AG17" s="14">
        <v>1E-4</v>
      </c>
      <c r="AH17" s="14">
        <v>7.4000000000000003E-3</v>
      </c>
      <c r="AI17" s="14">
        <v>-8.8999999999999999E-3</v>
      </c>
      <c r="AJ17" s="14">
        <v>0.60909999999999997</v>
      </c>
      <c r="AK17" s="14">
        <v>0</v>
      </c>
      <c r="AL17" s="14">
        <v>0</v>
      </c>
      <c r="AM17" s="14">
        <v>1.2999999999999999E-3</v>
      </c>
      <c r="AN17" s="14">
        <v>0.87609999999999999</v>
      </c>
      <c r="AO17" s="14">
        <v>-1.5E-3</v>
      </c>
      <c r="AP17" s="14">
        <v>3.3E-3</v>
      </c>
      <c r="AQ17" s="14">
        <v>-6.4999999999999997E-3</v>
      </c>
      <c r="AR17" s="14">
        <v>2.9999999999999997E-4</v>
      </c>
      <c r="AS17" s="14">
        <v>6.6619999999999999</v>
      </c>
      <c r="AT17" s="14">
        <v>5.0000000000000001E-4</v>
      </c>
      <c r="AU17" s="14">
        <v>1.1999999999999999E-3</v>
      </c>
      <c r="AV17" s="14">
        <v>0</v>
      </c>
      <c r="AW17" s="14">
        <v>2.0000000000000001E-4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2.0000000000000001E-4</v>
      </c>
      <c r="BI17" s="14">
        <v>-5.9999999999999995E-4</v>
      </c>
      <c r="BJ17" s="14">
        <v>8.7999999999999995E-2</v>
      </c>
      <c r="BK17" s="14">
        <v>6.9999999999999999E-4</v>
      </c>
      <c r="BL17" s="14">
        <v>-1.1000000000000001E-3</v>
      </c>
      <c r="BM17" s="14">
        <v>-1.4E-3</v>
      </c>
      <c r="BN17" s="14">
        <v>0</v>
      </c>
      <c r="BO17" s="14">
        <v>1.6E-2</v>
      </c>
      <c r="BP17" s="14">
        <v>-9.1999999999999998E-3</v>
      </c>
      <c r="BQ17" s="14">
        <v>-1.1599999999999999E-2</v>
      </c>
      <c r="BR17" s="14">
        <v>-2.8999999999999998E-3</v>
      </c>
      <c r="BS17" s="14">
        <v>1.17E-2</v>
      </c>
    </row>
    <row r="18" spans="1:71" ht="15" x14ac:dyDescent="0.2">
      <c r="A18" s="15" t="s">
        <v>86</v>
      </c>
      <c r="B18" s="11" t="s">
        <v>87</v>
      </c>
      <c r="C18" s="12" t="s">
        <v>88</v>
      </c>
      <c r="D18" s="12" t="s">
        <v>79</v>
      </c>
      <c r="E18" s="12">
        <v>15</v>
      </c>
      <c r="F18" s="13"/>
      <c r="G18" s="13"/>
      <c r="H18" s="14">
        <v>2.7481260815822002</v>
      </c>
      <c r="I18" s="14">
        <v>17530.754295426501</v>
      </c>
      <c r="J18" s="14">
        <v>17691.061650185398</v>
      </c>
      <c r="K18" s="14">
        <v>70916.920271940704</v>
      </c>
      <c r="L18" s="14">
        <v>759.93319839307799</v>
      </c>
      <c r="M18" s="14">
        <v>54313.658529048203</v>
      </c>
      <c r="N18" s="14">
        <v>219201.22342398</v>
      </c>
      <c r="O18" s="14">
        <v>23294.185383189099</v>
      </c>
      <c r="P18" s="14">
        <v>56145.742583436397</v>
      </c>
      <c r="Q18" s="14">
        <v>15.687219715698401</v>
      </c>
      <c r="R18" s="14">
        <v>3368.3628708281899</v>
      </c>
      <c r="S18" s="14">
        <v>95.611886588380798</v>
      </c>
      <c r="T18" s="14">
        <v>62.252689431396803</v>
      </c>
      <c r="U18" s="14">
        <v>858.407716316441</v>
      </c>
      <c r="V18" s="14">
        <v>59351.889678615596</v>
      </c>
      <c r="W18" s="14">
        <v>13.0917673053152</v>
      </c>
      <c r="X18" s="14">
        <v>33.168355067985203</v>
      </c>
      <c r="Y18" s="14">
        <v>60.420605377008698</v>
      </c>
      <c r="Z18" s="14">
        <v>135.15436742892501</v>
      </c>
      <c r="AA18" s="14">
        <v>33.588207663782498</v>
      </c>
      <c r="AB18" s="14">
        <v>6.71764153275649</v>
      </c>
      <c r="AC18" s="14">
        <v>64.809973423980296</v>
      </c>
      <c r="AD18" s="14">
        <v>8.8550729295426507</v>
      </c>
      <c r="AE18" s="14">
        <v>165.19291223733001</v>
      </c>
      <c r="AF18" s="14">
        <v>522.52563967861602</v>
      </c>
      <c r="AG18" s="14">
        <v>25.420166254635401</v>
      </c>
      <c r="AH18" s="14">
        <v>37.405049443757797</v>
      </c>
      <c r="AI18" s="14">
        <v>-3.3588207663782499</v>
      </c>
      <c r="AJ18" s="14">
        <v>14.1604830037083</v>
      </c>
      <c r="AK18" s="14">
        <v>0</v>
      </c>
      <c r="AL18" s="14">
        <v>0.15267367119901101</v>
      </c>
      <c r="AM18" s="14">
        <v>-7.6336835599505604E-2</v>
      </c>
      <c r="AN18" s="14">
        <v>-1.0687156983930799</v>
      </c>
      <c r="AO18" s="14">
        <v>-0.53435784919653895</v>
      </c>
      <c r="AP18" s="14">
        <v>1.6794103831891201</v>
      </c>
      <c r="AQ18" s="14">
        <v>-2.59545241038319</v>
      </c>
      <c r="AR18" s="14">
        <v>7.9771993201483404</v>
      </c>
      <c r="AS18" s="14">
        <v>14740.6429542645</v>
      </c>
      <c r="AT18" s="14">
        <v>43.130312113720699</v>
      </c>
      <c r="AU18" s="14">
        <v>83.550666563658893</v>
      </c>
      <c r="AV18" s="14">
        <v>9.5421044499382006</v>
      </c>
      <c r="AW18" s="14">
        <v>34.656923362175498</v>
      </c>
      <c r="AX18" s="14">
        <v>6.4886310259579796</v>
      </c>
      <c r="AY18" s="14">
        <v>1.48856829419036</v>
      </c>
      <c r="AZ18" s="14">
        <v>5.4962521631644004</v>
      </c>
      <c r="BA18" s="14">
        <v>0.80153677379480903</v>
      </c>
      <c r="BB18" s="14">
        <v>4.7328838071693502</v>
      </c>
      <c r="BC18" s="14">
        <v>0.87787360939431502</v>
      </c>
      <c r="BD18" s="14">
        <v>2.5572839925834399</v>
      </c>
      <c r="BE18" s="14">
        <v>0.34351576019777502</v>
      </c>
      <c r="BF18" s="14">
        <v>2.29010506798517</v>
      </c>
      <c r="BG18" s="14">
        <v>0.38168417799752802</v>
      </c>
      <c r="BH18" s="14">
        <v>1.64124196538937</v>
      </c>
      <c r="BI18" s="14">
        <v>0.49618943139678601</v>
      </c>
      <c r="BJ18" s="14">
        <v>13.626125154511801</v>
      </c>
      <c r="BK18" s="14">
        <v>-0.15267367119901101</v>
      </c>
      <c r="BL18" s="14">
        <v>-0.41985259579728101</v>
      </c>
      <c r="BM18" s="14">
        <v>-0.57252626699629205</v>
      </c>
      <c r="BN18" s="14">
        <v>7.6336835599505604E-2</v>
      </c>
      <c r="BO18" s="14">
        <v>0.45802101359703401</v>
      </c>
      <c r="BP18" s="14">
        <v>-3.5878312731767599</v>
      </c>
      <c r="BQ18" s="14">
        <v>-4.3893680469715699</v>
      </c>
      <c r="BR18" s="14">
        <v>8.0917045735476005</v>
      </c>
      <c r="BS18" s="14">
        <v>5.4199153275649001</v>
      </c>
    </row>
    <row r="19" spans="1:71" ht="15" x14ac:dyDescent="0.2">
      <c r="A19" s="15" t="s">
        <v>86</v>
      </c>
      <c r="B19" s="11" t="s">
        <v>87</v>
      </c>
      <c r="C19" s="12" t="s">
        <v>88</v>
      </c>
      <c r="D19" s="12" t="s">
        <v>79</v>
      </c>
      <c r="E19" s="12">
        <v>15</v>
      </c>
      <c r="F19" s="13"/>
      <c r="G19" s="13"/>
      <c r="H19" s="14">
        <v>2.59545241038319</v>
      </c>
      <c r="I19" s="14">
        <v>16408.602812113699</v>
      </c>
      <c r="J19" s="14">
        <v>17519.303770086499</v>
      </c>
      <c r="K19" s="14">
        <v>70649.741347342395</v>
      </c>
      <c r="L19" s="14">
        <v>714.89446538937</v>
      </c>
      <c r="M19" s="14">
        <v>60000.752781211399</v>
      </c>
      <c r="N19" s="14">
        <v>114848.769159456</v>
      </c>
      <c r="O19" s="14">
        <v>23053.7243510507</v>
      </c>
      <c r="P19" s="14">
        <v>52138.058714462299</v>
      </c>
      <c r="Q19" s="14">
        <v>16.603261742892499</v>
      </c>
      <c r="R19" s="14">
        <v>3329.0494004944399</v>
      </c>
      <c r="S19" s="14">
        <v>94.199655129789903</v>
      </c>
      <c r="T19" s="14">
        <v>61.947342088998802</v>
      </c>
      <c r="U19" s="14">
        <v>852.30076946847998</v>
      </c>
      <c r="V19" s="14">
        <v>54428.163782447496</v>
      </c>
      <c r="W19" s="14">
        <v>12.8245883807169</v>
      </c>
      <c r="X19" s="14">
        <v>33.053849814585902</v>
      </c>
      <c r="Y19" s="14">
        <v>45.725764524103901</v>
      </c>
      <c r="Z19" s="14">
        <v>137.48264091471</v>
      </c>
      <c r="AA19" s="14">
        <v>30.6110710754017</v>
      </c>
      <c r="AB19" s="14">
        <v>6.6031362793572397</v>
      </c>
      <c r="AC19" s="14">
        <v>60.5351106304079</v>
      </c>
      <c r="AD19" s="14">
        <v>6.1069468479604501</v>
      </c>
      <c r="AE19" s="14">
        <v>150.87975556242299</v>
      </c>
      <c r="AF19" s="14">
        <v>524.05237639060601</v>
      </c>
      <c r="AG19" s="14">
        <v>25.343829419035899</v>
      </c>
      <c r="AH19" s="14">
        <v>41.794417490729302</v>
      </c>
      <c r="AI19" s="14">
        <v>-3.3588207663782499</v>
      </c>
      <c r="AJ19" s="14">
        <v>12.023051606922101</v>
      </c>
      <c r="AK19" s="14">
        <v>0</v>
      </c>
      <c r="AL19" s="14">
        <v>0.15267367119901101</v>
      </c>
      <c r="AM19" s="14">
        <v>0</v>
      </c>
      <c r="AN19" s="14">
        <v>-0.34351576019777502</v>
      </c>
      <c r="AO19" s="14">
        <v>-0.53435784919653895</v>
      </c>
      <c r="AP19" s="14">
        <v>2.2519366501854199</v>
      </c>
      <c r="AQ19" s="14">
        <v>-2.4809471569839299</v>
      </c>
      <c r="AR19" s="14">
        <v>7.9008624845488296</v>
      </c>
      <c r="AS19" s="14">
        <v>13431.466223732999</v>
      </c>
      <c r="AT19" s="14">
        <v>42.939470024721899</v>
      </c>
      <c r="AU19" s="14">
        <v>82.176603522867794</v>
      </c>
      <c r="AV19" s="14">
        <v>9.4657676143387004</v>
      </c>
      <c r="AW19" s="14">
        <v>34.771428615574798</v>
      </c>
      <c r="AX19" s="14">
        <v>6.4504626081582197</v>
      </c>
      <c r="AY19" s="14">
        <v>1.4503998763906101</v>
      </c>
      <c r="AZ19" s="14">
        <v>5.4199153275649001</v>
      </c>
      <c r="BA19" s="14">
        <v>0.76336835599505604</v>
      </c>
      <c r="BB19" s="14">
        <v>4.58021013597034</v>
      </c>
      <c r="BC19" s="14">
        <v>0.91604202719406702</v>
      </c>
      <c r="BD19" s="14">
        <v>2.4427787391841802</v>
      </c>
      <c r="BE19" s="14">
        <v>0.38168417799752802</v>
      </c>
      <c r="BF19" s="14">
        <v>2.2519366501854199</v>
      </c>
      <c r="BG19" s="14">
        <v>0.38168417799752802</v>
      </c>
      <c r="BH19" s="14">
        <v>1.56490512978986</v>
      </c>
      <c r="BI19" s="14">
        <v>0.57252626699629205</v>
      </c>
      <c r="BJ19" s="14">
        <v>13.0535988875155</v>
      </c>
      <c r="BK19" s="14">
        <v>-0.15267367119901101</v>
      </c>
      <c r="BL19" s="14">
        <v>-0.45802101359703401</v>
      </c>
      <c r="BM19" s="14">
        <v>-0.57252626699629205</v>
      </c>
      <c r="BN19" s="14">
        <v>0</v>
      </c>
      <c r="BO19" s="14">
        <v>0.38168417799752802</v>
      </c>
      <c r="BP19" s="14">
        <v>-3.5878312731767599</v>
      </c>
      <c r="BQ19" s="14">
        <v>-4.3893680469715699</v>
      </c>
      <c r="BR19" s="14">
        <v>9.3130939431396804</v>
      </c>
      <c r="BS19" s="14">
        <v>5.4580837453646502</v>
      </c>
    </row>
    <row r="20" spans="1:71" ht="15" x14ac:dyDescent="0.2">
      <c r="A20" s="15" t="s">
        <v>86</v>
      </c>
      <c r="B20" s="11" t="s">
        <v>87</v>
      </c>
      <c r="C20" s="12" t="s">
        <v>88</v>
      </c>
      <c r="D20" s="12" t="s">
        <v>79</v>
      </c>
      <c r="E20" s="12">
        <v>15</v>
      </c>
      <c r="F20" s="13"/>
      <c r="G20" s="13"/>
      <c r="H20" s="14">
        <v>1.90842088998764</v>
      </c>
      <c r="I20" s="14">
        <v>17263.575370828199</v>
      </c>
      <c r="J20" s="14">
        <v>17446.783776266999</v>
      </c>
      <c r="K20" s="14">
        <v>70611.572929542701</v>
      </c>
      <c r="L20" s="14">
        <v>713.36772867738</v>
      </c>
      <c r="M20" s="14">
        <v>46031.111866501902</v>
      </c>
      <c r="N20" s="14">
        <v>66794.731149567393</v>
      </c>
      <c r="O20" s="14">
        <v>23038.456983930799</v>
      </c>
      <c r="P20" s="14">
        <v>54542.669035846797</v>
      </c>
      <c r="Q20" s="14">
        <v>15.8017249690977</v>
      </c>
      <c r="R20" s="14">
        <v>3358.4390822002501</v>
      </c>
      <c r="S20" s="14">
        <v>94.428665636588406</v>
      </c>
      <c r="T20" s="14">
        <v>61.794668417799798</v>
      </c>
      <c r="U20" s="14">
        <v>841.99529666254705</v>
      </c>
      <c r="V20" s="14">
        <v>56680.100432632898</v>
      </c>
      <c r="W20" s="14">
        <v>12.8245883807169</v>
      </c>
      <c r="X20" s="14">
        <v>32.595828800988897</v>
      </c>
      <c r="Y20" s="14">
        <v>38.473765142150803</v>
      </c>
      <c r="Z20" s="14">
        <v>130.84133621755299</v>
      </c>
      <c r="AA20" s="14">
        <v>31.870628862793598</v>
      </c>
      <c r="AB20" s="14">
        <v>6.0306100123609401</v>
      </c>
      <c r="AC20" s="14">
        <v>62.2145210135971</v>
      </c>
      <c r="AD20" s="14">
        <v>2.9007997527812099</v>
      </c>
      <c r="AE20" s="14">
        <v>156.87219715698399</v>
      </c>
      <c r="AF20" s="14">
        <v>514.51027194066796</v>
      </c>
      <c r="AG20" s="14">
        <v>24.8094715698393</v>
      </c>
      <c r="AH20" s="14">
        <v>43.168480531520402</v>
      </c>
      <c r="AI20" s="14">
        <v>-3.3588207663782499</v>
      </c>
      <c r="AJ20" s="14">
        <v>10.190967552534</v>
      </c>
      <c r="AK20" s="14">
        <v>0</v>
      </c>
      <c r="AL20" s="14">
        <v>7.6336835599505604E-2</v>
      </c>
      <c r="AM20" s="14">
        <v>-3.8168417799752802E-2</v>
      </c>
      <c r="AN20" s="14">
        <v>0.114505253399258</v>
      </c>
      <c r="AO20" s="14">
        <v>-0.53435784919653895</v>
      </c>
      <c r="AP20" s="14">
        <v>2.4427787391841802</v>
      </c>
      <c r="AQ20" s="14">
        <v>-2.4427787391841802</v>
      </c>
      <c r="AR20" s="14">
        <v>7.7863572311495703</v>
      </c>
      <c r="AS20" s="14">
        <v>13920.0219715698</v>
      </c>
      <c r="AT20" s="14">
        <v>41.6799122373301</v>
      </c>
      <c r="AU20" s="14">
        <v>80.535361557478396</v>
      </c>
      <c r="AV20" s="14">
        <v>9.2367571075401802</v>
      </c>
      <c r="AW20" s="14">
        <v>34.237070766378302</v>
      </c>
      <c r="AX20" s="14">
        <v>6.4504626081582197</v>
      </c>
      <c r="AY20" s="14">
        <v>1.4503998763906101</v>
      </c>
      <c r="AZ20" s="14">
        <v>5.3435784919653901</v>
      </c>
      <c r="BA20" s="14">
        <v>0.76336835599505604</v>
      </c>
      <c r="BB20" s="14">
        <v>4.4657048825710799</v>
      </c>
      <c r="BC20" s="14">
        <v>0.87787360939431502</v>
      </c>
      <c r="BD20" s="14">
        <v>2.3282734857849201</v>
      </c>
      <c r="BE20" s="14">
        <v>0.34351576019777502</v>
      </c>
      <c r="BF20" s="14">
        <v>2.21376823238566</v>
      </c>
      <c r="BG20" s="14">
        <v>0.38168417799752802</v>
      </c>
      <c r="BH20" s="14">
        <v>1.64124196538937</v>
      </c>
      <c r="BI20" s="14">
        <v>0.57252626699629205</v>
      </c>
      <c r="BJ20" s="14">
        <v>12.786419962917201</v>
      </c>
      <c r="BK20" s="14">
        <v>-0.15267367119901101</v>
      </c>
      <c r="BL20" s="14">
        <v>-0.41985259579728101</v>
      </c>
      <c r="BM20" s="14">
        <v>-0.57252626699629205</v>
      </c>
      <c r="BN20" s="14">
        <v>0</v>
      </c>
      <c r="BO20" s="14">
        <v>0.34351576019777502</v>
      </c>
      <c r="BP20" s="14">
        <v>-3.6259996909765202</v>
      </c>
      <c r="BQ20" s="14">
        <v>-4.3893680469715699</v>
      </c>
      <c r="BR20" s="14">
        <v>9.4275991965389405</v>
      </c>
      <c r="BS20" s="14">
        <v>5.30541007416564</v>
      </c>
    </row>
    <row r="21" spans="1:71" ht="15" x14ac:dyDescent="0.2">
      <c r="A21" s="15" t="s">
        <v>89</v>
      </c>
      <c r="B21" s="11" t="s">
        <v>73</v>
      </c>
      <c r="C21" s="12" t="s">
        <v>90</v>
      </c>
      <c r="D21" s="12" t="s">
        <v>75</v>
      </c>
      <c r="E21" s="12">
        <v>15</v>
      </c>
      <c r="F21" s="13"/>
      <c r="G21" s="13"/>
      <c r="H21" s="14">
        <v>1.81644186455585</v>
      </c>
      <c r="I21" s="14">
        <v>19652.7290765172</v>
      </c>
      <c r="J21" s="14">
        <v>18867.557431838199</v>
      </c>
      <c r="K21" s="14">
        <v>74005.357255936702</v>
      </c>
      <c r="L21" s="14">
        <v>743.56926649076604</v>
      </c>
      <c r="M21" s="14">
        <v>44737.205277044901</v>
      </c>
      <c r="N21" s="14">
        <v>45170.807528584002</v>
      </c>
      <c r="O21" s="14">
        <v>24129.379349164501</v>
      </c>
      <c r="P21" s="14">
        <v>60704.315215479401</v>
      </c>
      <c r="Q21" s="14">
        <v>16.406571679859301</v>
      </c>
      <c r="R21" s="14">
        <v>3589.5235039577901</v>
      </c>
      <c r="S21" s="14">
        <v>117.59996200527701</v>
      </c>
      <c r="T21" s="14">
        <v>67.618513280562894</v>
      </c>
      <c r="U21" s="14">
        <v>892.98625857519801</v>
      </c>
      <c r="V21" s="14">
        <v>63223.895866314902</v>
      </c>
      <c r="W21" s="14">
        <v>13.652611433597199</v>
      </c>
      <c r="X21" s="14">
        <v>36.504621987686903</v>
      </c>
      <c r="Y21" s="14">
        <v>31.231081090589299</v>
      </c>
      <c r="Z21" s="14">
        <v>92.345560598065106</v>
      </c>
      <c r="AA21" s="14">
        <v>35.449913808267397</v>
      </c>
      <c r="AB21" s="14">
        <v>7.8517164467898004</v>
      </c>
      <c r="AC21" s="14">
        <v>101.83793421284101</v>
      </c>
      <c r="AD21" s="14">
        <v>4.5704021108179402</v>
      </c>
      <c r="AE21" s="14">
        <v>175.433127176781</v>
      </c>
      <c r="AF21" s="14">
        <v>553.95617379067698</v>
      </c>
      <c r="AG21" s="14">
        <v>25.371591204925299</v>
      </c>
      <c r="AH21" s="14">
        <v>55.958128408091497</v>
      </c>
      <c r="AI21" s="14">
        <v>-5.2149459982409896</v>
      </c>
      <c r="AJ21" s="14">
        <v>4.5118072119613002</v>
      </c>
      <c r="AK21" s="14">
        <v>0</v>
      </c>
      <c r="AL21" s="14">
        <v>0.117189797713281</v>
      </c>
      <c r="AM21" s="14">
        <v>-0.117189797713281</v>
      </c>
      <c r="AN21" s="14">
        <v>5.85948988566403E-2</v>
      </c>
      <c r="AO21" s="14">
        <v>-0.82032858399296404</v>
      </c>
      <c r="AP21" s="14">
        <v>9.2579940193491694</v>
      </c>
      <c r="AQ21" s="14">
        <v>-3.8672633245382602</v>
      </c>
      <c r="AR21" s="14">
        <v>8.2032858399296398</v>
      </c>
      <c r="AS21" s="14">
        <v>15047.1700263852</v>
      </c>
      <c r="AT21" s="14">
        <v>44.063363940193497</v>
      </c>
      <c r="AU21" s="14">
        <v>82.384427792436298</v>
      </c>
      <c r="AV21" s="14">
        <v>9.4337787159190896</v>
      </c>
      <c r="AW21" s="14">
        <v>34.395205628847897</v>
      </c>
      <c r="AX21" s="14">
        <v>6.5626286719437203</v>
      </c>
      <c r="AY21" s="14">
        <v>1.4062775725593699</v>
      </c>
      <c r="AZ21" s="14">
        <v>5.3907306948109097</v>
      </c>
      <c r="BA21" s="14">
        <v>0.761733685136324</v>
      </c>
      <c r="BB21" s="14">
        <v>4.6875919085312301</v>
      </c>
      <c r="BC21" s="14">
        <v>0.87892348284960498</v>
      </c>
      <c r="BD21" s="14">
        <v>2.4609857519788898</v>
      </c>
      <c r="BE21" s="14">
        <v>0.35156939313984198</v>
      </c>
      <c r="BF21" s="14">
        <v>2.2852010554089701</v>
      </c>
      <c r="BG21" s="14">
        <v>0.35156939313984198</v>
      </c>
      <c r="BH21" s="14">
        <v>2.16801125769569</v>
      </c>
      <c r="BI21" s="14">
        <v>0.41016429199648202</v>
      </c>
      <c r="BJ21" s="14">
        <v>15.000294107299901</v>
      </c>
      <c r="BK21" s="14">
        <v>-0.234379595426561</v>
      </c>
      <c r="BL21" s="14">
        <v>-0.70313878627968396</v>
      </c>
      <c r="BM21" s="14">
        <v>-0.87892348284960498</v>
      </c>
      <c r="BN21" s="14">
        <v>0</v>
      </c>
      <c r="BO21" s="14">
        <v>0.46875919085312201</v>
      </c>
      <c r="BP21" s="14">
        <v>-5.6251102902374699</v>
      </c>
      <c r="BQ21" s="14">
        <v>-6.2696541776605104</v>
      </c>
      <c r="BR21" s="14">
        <v>9.3751838170624495</v>
      </c>
      <c r="BS21" s="14">
        <v>5.6251102902374699</v>
      </c>
    </row>
    <row r="22" spans="1:71" ht="15" x14ac:dyDescent="0.2">
      <c r="A22" s="15" t="s">
        <v>89</v>
      </c>
      <c r="B22" s="11" t="s">
        <v>73</v>
      </c>
      <c r="C22" s="12" t="s">
        <v>90</v>
      </c>
      <c r="D22" s="12" t="s">
        <v>75</v>
      </c>
      <c r="E22" s="12">
        <v>15</v>
      </c>
      <c r="F22" s="13"/>
      <c r="G22" s="13"/>
      <c r="H22" s="14">
        <v>1.75784696569921</v>
      </c>
      <c r="I22" s="14">
        <v>19213.267335092401</v>
      </c>
      <c r="J22" s="14">
        <v>18867.557431838199</v>
      </c>
      <c r="K22" s="14">
        <v>75294.445030782794</v>
      </c>
      <c r="L22" s="14">
        <v>840.25084960422203</v>
      </c>
      <c r="M22" s="14">
        <v>40535.951029023803</v>
      </c>
      <c r="N22" s="14">
        <v>36539.778927000902</v>
      </c>
      <c r="O22" s="14">
        <v>24223.131187335101</v>
      </c>
      <c r="P22" s="14">
        <v>58770.683553210198</v>
      </c>
      <c r="Q22" s="14">
        <v>17.871444151275298</v>
      </c>
      <c r="R22" s="14">
        <v>3580.7342691292902</v>
      </c>
      <c r="S22" s="14">
        <v>115.842115039578</v>
      </c>
      <c r="T22" s="14">
        <v>66.212235708003604</v>
      </c>
      <c r="U22" s="14">
        <v>879.50943183817105</v>
      </c>
      <c r="V22" s="14">
        <v>61524.643799472302</v>
      </c>
      <c r="W22" s="14">
        <v>13.242447141600699</v>
      </c>
      <c r="X22" s="14">
        <v>35.098344415127599</v>
      </c>
      <c r="Y22" s="14">
        <v>28.711500439753799</v>
      </c>
      <c r="Z22" s="14">
        <v>139.28007458223399</v>
      </c>
      <c r="AA22" s="14">
        <v>35.332724010554102</v>
      </c>
      <c r="AB22" s="14">
        <v>7.0313878627968398</v>
      </c>
      <c r="AC22" s="14">
        <v>98.205050483729195</v>
      </c>
      <c r="AD22" s="14">
        <v>2.98833984168866</v>
      </c>
      <c r="AE22" s="14">
        <v>169.983801583114</v>
      </c>
      <c r="AF22" s="14">
        <v>539.89339806508406</v>
      </c>
      <c r="AG22" s="14">
        <v>25.547375901495201</v>
      </c>
      <c r="AH22" s="14">
        <v>57.364405980650901</v>
      </c>
      <c r="AI22" s="14">
        <v>-5.2149459982409896</v>
      </c>
      <c r="AJ22" s="14">
        <v>4.0430480211081798</v>
      </c>
      <c r="AK22" s="14">
        <v>0</v>
      </c>
      <c r="AL22" s="14">
        <v>5.85948988566403E-2</v>
      </c>
      <c r="AM22" s="14">
        <v>-0.117189797713281</v>
      </c>
      <c r="AN22" s="14">
        <v>-0.17578469656992099</v>
      </c>
      <c r="AO22" s="14">
        <v>-0.82032858399296404</v>
      </c>
      <c r="AP22" s="14">
        <v>9.5509685136323696</v>
      </c>
      <c r="AQ22" s="14">
        <v>-3.5156939313984199</v>
      </c>
      <c r="AR22" s="14">
        <v>8.0275011433597196</v>
      </c>
      <c r="AS22" s="14">
        <v>14590.1298153034</v>
      </c>
      <c r="AT22" s="14">
        <v>43.770389445910297</v>
      </c>
      <c r="AU22" s="14">
        <v>82.677402286719499</v>
      </c>
      <c r="AV22" s="14">
        <v>9.4337787159190896</v>
      </c>
      <c r="AW22" s="14">
        <v>34.395205628847897</v>
      </c>
      <c r="AX22" s="14">
        <v>6.2696541776605104</v>
      </c>
      <c r="AY22" s="14">
        <v>1.46487247141601</v>
      </c>
      <c r="AZ22" s="14">
        <v>5.4493255936675498</v>
      </c>
      <c r="BA22" s="14">
        <v>0.761733685136324</v>
      </c>
      <c r="BB22" s="14">
        <v>4.4532123131046601</v>
      </c>
      <c r="BC22" s="14">
        <v>0.87892348284960498</v>
      </c>
      <c r="BD22" s="14">
        <v>2.4609857519788898</v>
      </c>
      <c r="BE22" s="14">
        <v>0.35156939313984198</v>
      </c>
      <c r="BF22" s="14">
        <v>2.16801125769569</v>
      </c>
      <c r="BG22" s="14">
        <v>0.35156939313984198</v>
      </c>
      <c r="BH22" s="14">
        <v>2.16801125769569</v>
      </c>
      <c r="BI22" s="14">
        <v>0.35156939313984198</v>
      </c>
      <c r="BJ22" s="14">
        <v>14.4143451187335</v>
      </c>
      <c r="BK22" s="14">
        <v>-0.29297449428320199</v>
      </c>
      <c r="BL22" s="14">
        <v>-0.70313878627968396</v>
      </c>
      <c r="BM22" s="14">
        <v>-0.87892348284960498</v>
      </c>
      <c r="BN22" s="14">
        <v>5.85948988566403E-2</v>
      </c>
      <c r="BO22" s="14">
        <v>0.46875919085312201</v>
      </c>
      <c r="BP22" s="14">
        <v>-5.6837051890941099</v>
      </c>
      <c r="BQ22" s="14">
        <v>-6.2696541776605104</v>
      </c>
      <c r="BR22" s="14">
        <v>9.6095634124890097</v>
      </c>
      <c r="BS22" s="14">
        <v>5.5079204925241898</v>
      </c>
    </row>
    <row r="23" spans="1:71" ht="15" x14ac:dyDescent="0.2">
      <c r="A23" s="15" t="s">
        <v>89</v>
      </c>
      <c r="B23" s="11" t="s">
        <v>73</v>
      </c>
      <c r="C23" s="12" t="s">
        <v>90</v>
      </c>
      <c r="D23" s="12" t="s">
        <v>75</v>
      </c>
      <c r="E23" s="12">
        <v>15</v>
      </c>
      <c r="F23" s="13"/>
      <c r="G23" s="13"/>
      <c r="H23" s="14">
        <v>1.46487247141601</v>
      </c>
      <c r="I23" s="14">
        <v>18492.550079155699</v>
      </c>
      <c r="J23" s="14">
        <v>19453.506420404599</v>
      </c>
      <c r="K23" s="14">
        <v>76466.343007915595</v>
      </c>
      <c r="L23" s="14">
        <v>817.39883905013198</v>
      </c>
      <c r="M23" s="14">
        <v>33410.811328056297</v>
      </c>
      <c r="N23" s="14">
        <v>25494.640492524199</v>
      </c>
      <c r="O23" s="14">
        <v>24768.063746701901</v>
      </c>
      <c r="P23" s="14">
        <v>56872.208830255098</v>
      </c>
      <c r="Q23" s="14">
        <v>16.816735971855799</v>
      </c>
      <c r="R23" s="14">
        <v>3667.4547194371198</v>
      </c>
      <c r="S23" s="14">
        <v>120.178137554969</v>
      </c>
      <c r="T23" s="14">
        <v>69.141980650835606</v>
      </c>
      <c r="U23" s="14">
        <v>898.25979947229598</v>
      </c>
      <c r="V23" s="14">
        <v>59063.658047493402</v>
      </c>
      <c r="W23" s="14">
        <v>13.5940165347406</v>
      </c>
      <c r="X23" s="14">
        <v>36.973381178540002</v>
      </c>
      <c r="Y23" s="14">
        <v>29.004474934036999</v>
      </c>
      <c r="Z23" s="14">
        <v>92.228370800351797</v>
      </c>
      <c r="AA23" s="14">
        <v>33.633471943711498</v>
      </c>
      <c r="AB23" s="14">
        <v>6.5626286719437203</v>
      </c>
      <c r="AC23" s="14">
        <v>95.919849428320205</v>
      </c>
      <c r="AD23" s="14">
        <v>6.7970082673702796</v>
      </c>
      <c r="AE23" s="14">
        <v>162.13208513632401</v>
      </c>
      <c r="AF23" s="14">
        <v>548.799822691293</v>
      </c>
      <c r="AG23" s="14">
        <v>25.254401407212001</v>
      </c>
      <c r="AH23" s="14">
        <v>60.3527458223395</v>
      </c>
      <c r="AI23" s="14">
        <v>-5.2149459982409896</v>
      </c>
      <c r="AJ23" s="14">
        <v>3.8086684256816201</v>
      </c>
      <c r="AK23" s="14">
        <v>0</v>
      </c>
      <c r="AL23" s="14">
        <v>0.117189797713281</v>
      </c>
      <c r="AM23" s="14">
        <v>-0.117189797713281</v>
      </c>
      <c r="AN23" s="14">
        <v>0.41016429199648202</v>
      </c>
      <c r="AO23" s="14">
        <v>-0.82032858399296404</v>
      </c>
      <c r="AP23" s="14">
        <v>8.9650195250659692</v>
      </c>
      <c r="AQ23" s="14">
        <v>-3.0469347405453</v>
      </c>
      <c r="AR23" s="14">
        <v>8.3204756376429199</v>
      </c>
      <c r="AS23" s="14">
        <v>14056.916235708</v>
      </c>
      <c r="AT23" s="14">
        <v>43.067250659630602</v>
      </c>
      <c r="AU23" s="14">
        <v>80.978150219876895</v>
      </c>
      <c r="AV23" s="14">
        <v>9.3165889182058095</v>
      </c>
      <c r="AW23" s="14">
        <v>33.516282145998296</v>
      </c>
      <c r="AX23" s="14">
        <v>6.0938694810905902</v>
      </c>
      <c r="AY23" s="14">
        <v>1.46487247141601</v>
      </c>
      <c r="AZ23" s="14">
        <v>5.2735408970976296</v>
      </c>
      <c r="BA23" s="14">
        <v>0.82032858399296404</v>
      </c>
      <c r="BB23" s="14">
        <v>4.3946174142480201</v>
      </c>
      <c r="BC23" s="14">
        <v>0.87892348284960498</v>
      </c>
      <c r="BD23" s="14">
        <v>2.3437959542656102</v>
      </c>
      <c r="BE23" s="14">
        <v>0.35156939313984198</v>
      </c>
      <c r="BF23" s="14">
        <v>2.16801125769569</v>
      </c>
      <c r="BG23" s="14">
        <v>0.35156939313984198</v>
      </c>
      <c r="BH23" s="14">
        <v>2.2852010554089701</v>
      </c>
      <c r="BI23" s="14">
        <v>0.41016429199648202</v>
      </c>
      <c r="BJ23" s="14">
        <v>14.590129815303399</v>
      </c>
      <c r="BK23" s="14">
        <v>-0.29297449428320199</v>
      </c>
      <c r="BL23" s="14">
        <v>-0.70313878627968396</v>
      </c>
      <c r="BM23" s="14">
        <v>-0.87892348284960498</v>
      </c>
      <c r="BN23" s="14">
        <v>0</v>
      </c>
      <c r="BO23" s="14">
        <v>0.41016429199648202</v>
      </c>
      <c r="BP23" s="14">
        <v>-5.6837051890941099</v>
      </c>
      <c r="BQ23" s="14">
        <v>-6.2110592788038703</v>
      </c>
      <c r="BR23" s="14">
        <v>9.5509685136323696</v>
      </c>
      <c r="BS23" s="14">
        <v>5.3907306948109097</v>
      </c>
    </row>
    <row r="24" spans="1:71" ht="15" x14ac:dyDescent="0.2">
      <c r="A24" s="15" t="s">
        <v>91</v>
      </c>
      <c r="B24" s="11" t="s">
        <v>87</v>
      </c>
      <c r="C24" s="12" t="s">
        <v>92</v>
      </c>
      <c r="D24" s="12" t="s">
        <v>93</v>
      </c>
      <c r="E24" s="12">
        <v>49.3</v>
      </c>
      <c r="F24" s="13"/>
      <c r="G24" s="13"/>
      <c r="H24" s="14">
        <v>0.429393010146562</v>
      </c>
      <c r="I24" s="14">
        <v>1853.5464937993199</v>
      </c>
      <c r="J24" s="14">
        <v>647.66779030439704</v>
      </c>
      <c r="K24" s="14">
        <v>2384.9203438556901</v>
      </c>
      <c r="L24" s="14">
        <v>27.731631905298801</v>
      </c>
      <c r="M24" s="14">
        <v>20925.752694475799</v>
      </c>
      <c r="N24" s="14">
        <v>10248.1798421646</v>
      </c>
      <c r="O24" s="14">
        <v>778.63265839909798</v>
      </c>
      <c r="P24" s="14">
        <v>3996.9332694475802</v>
      </c>
      <c r="Q24" s="14">
        <v>0.60830676437429598</v>
      </c>
      <c r="R24" s="14">
        <v>132.86135388951499</v>
      </c>
      <c r="S24" s="14">
        <v>20.503516234498299</v>
      </c>
      <c r="T24" s="14">
        <v>13.776359075535501</v>
      </c>
      <c r="U24" s="14">
        <v>31.238341488162401</v>
      </c>
      <c r="V24" s="14">
        <v>4011.2463697858002</v>
      </c>
      <c r="W24" s="14">
        <v>1.6817892897407001</v>
      </c>
      <c r="X24" s="14">
        <v>7.3354639233370902</v>
      </c>
      <c r="Y24" s="14">
        <v>79.294575873731702</v>
      </c>
      <c r="Z24" s="14">
        <v>436907.387824126</v>
      </c>
      <c r="AA24" s="14">
        <v>1.1450480270575001</v>
      </c>
      <c r="AB24" s="14">
        <v>0</v>
      </c>
      <c r="AC24" s="14">
        <v>19.2869027057497</v>
      </c>
      <c r="AD24" s="14">
        <v>33.564220293122901</v>
      </c>
      <c r="AE24" s="14">
        <v>5.8325883878241296</v>
      </c>
      <c r="AF24" s="14">
        <v>24.976360090191701</v>
      </c>
      <c r="AG24" s="14">
        <v>1.0734825253664</v>
      </c>
      <c r="AH24" s="14">
        <v>5.6536746335963901</v>
      </c>
      <c r="AI24" s="14">
        <v>-3.2204475760992102</v>
      </c>
      <c r="AJ24" s="14">
        <v>4.25814735062007</v>
      </c>
      <c r="AK24" s="14">
        <v>3.5782750845546801E-2</v>
      </c>
      <c r="AL24" s="14">
        <v>0</v>
      </c>
      <c r="AM24" s="14">
        <v>-0.14313100338218701</v>
      </c>
      <c r="AN24" s="14">
        <v>4.40127835400226</v>
      </c>
      <c r="AO24" s="14">
        <v>-0.465175760992108</v>
      </c>
      <c r="AP24" s="14">
        <v>-0.75143776775648297</v>
      </c>
      <c r="AQ24" s="14">
        <v>-2.4332270574971799</v>
      </c>
      <c r="AR24" s="14">
        <v>-0.10734825253664</v>
      </c>
      <c r="AS24" s="14">
        <v>689.53360879368699</v>
      </c>
      <c r="AT24" s="14">
        <v>2.4690098083427299</v>
      </c>
      <c r="AU24" s="14">
        <v>3.04153382187148</v>
      </c>
      <c r="AV24" s="14">
        <v>0.32204475760992102</v>
      </c>
      <c r="AW24" s="14">
        <v>1.1450480270575001</v>
      </c>
      <c r="AX24" s="14">
        <v>0.17891375422773401</v>
      </c>
      <c r="AY24" s="14">
        <v>3.5782750845546801E-2</v>
      </c>
      <c r="AZ24" s="14">
        <v>0.214696505073281</v>
      </c>
      <c r="BA24" s="14">
        <v>3.5782750845546801E-2</v>
      </c>
      <c r="BB24" s="14">
        <v>0.17891375422773401</v>
      </c>
      <c r="BC24" s="14">
        <v>3.5782750845546801E-2</v>
      </c>
      <c r="BD24" s="14">
        <v>0.10734825253664</v>
      </c>
      <c r="BE24" s="14">
        <v>0</v>
      </c>
      <c r="BF24" s="14">
        <v>7.1565501691093603E-2</v>
      </c>
      <c r="BG24" s="14">
        <v>0</v>
      </c>
      <c r="BH24" s="14">
        <v>0.10734825253664</v>
      </c>
      <c r="BI24" s="14">
        <v>-0.214696505073281</v>
      </c>
      <c r="BJ24" s="14">
        <v>1.7891375422773399</v>
      </c>
      <c r="BK24" s="14">
        <v>-0.17891375422773401</v>
      </c>
      <c r="BL24" s="14">
        <v>-0.429393010146562</v>
      </c>
      <c r="BM24" s="14">
        <v>-0.53674126268320199</v>
      </c>
      <c r="BN24" s="14">
        <v>0</v>
      </c>
      <c r="BO24" s="14">
        <v>0.214696505073281</v>
      </c>
      <c r="BP24" s="14">
        <v>-2.3974443066516402</v>
      </c>
      <c r="BQ24" s="14">
        <v>-4.1507990980834304</v>
      </c>
      <c r="BR24" s="14">
        <v>-0.39361025930101501</v>
      </c>
      <c r="BS24" s="14">
        <v>1.46709278466742</v>
      </c>
    </row>
    <row r="25" spans="1:71" ht="15" x14ac:dyDescent="0.2">
      <c r="A25" s="15" t="s">
        <v>91</v>
      </c>
      <c r="B25" s="11" t="s">
        <v>87</v>
      </c>
      <c r="C25" s="12" t="s">
        <v>92</v>
      </c>
      <c r="D25" s="12" t="s">
        <v>93</v>
      </c>
      <c r="E25" s="12">
        <v>49.3</v>
      </c>
      <c r="F25" s="13"/>
      <c r="G25" s="13"/>
      <c r="H25" s="14">
        <v>0.39361025930101501</v>
      </c>
      <c r="I25" s="14">
        <v>1887.18227959414</v>
      </c>
      <c r="J25" s="14">
        <v>634.07034498308894</v>
      </c>
      <c r="K25" s="14">
        <v>2429.6487824126302</v>
      </c>
      <c r="L25" s="14">
        <v>45.479876324689997</v>
      </c>
      <c r="M25" s="14">
        <v>17515.6565388952</v>
      </c>
      <c r="N25" s="14">
        <v>6344.2817249154496</v>
      </c>
      <c r="O25" s="14">
        <v>776.84352085682099</v>
      </c>
      <c r="P25" s="14">
        <v>4025.5594701240102</v>
      </c>
      <c r="Q25" s="14">
        <v>0.67987226606538897</v>
      </c>
      <c r="R25" s="14">
        <v>130.213430326945</v>
      </c>
      <c r="S25" s="14">
        <v>20.610864487034998</v>
      </c>
      <c r="T25" s="14">
        <v>13.7047935738444</v>
      </c>
      <c r="U25" s="14">
        <v>31.524603494926701</v>
      </c>
      <c r="V25" s="14">
        <v>4115.0163472378799</v>
      </c>
      <c r="W25" s="14">
        <v>1.6817892897407001</v>
      </c>
      <c r="X25" s="14">
        <v>7.5143776775648297</v>
      </c>
      <c r="Y25" s="14">
        <v>78.9725311161218</v>
      </c>
      <c r="Z25" s="14">
        <v>433329.11273957201</v>
      </c>
      <c r="AA25" s="14">
        <v>1.21661352874859</v>
      </c>
      <c r="AB25" s="14">
        <v>-0.14313100338218701</v>
      </c>
      <c r="AC25" s="14">
        <v>20.181471476888401</v>
      </c>
      <c r="AD25" s="14">
        <v>33.0274790304397</v>
      </c>
      <c r="AE25" s="14">
        <v>5.9399366403607701</v>
      </c>
      <c r="AF25" s="14">
        <v>24.9047945885006</v>
      </c>
      <c r="AG25" s="14">
        <v>1.0734825253664</v>
      </c>
      <c r="AH25" s="14">
        <v>5.2958471251409298</v>
      </c>
      <c r="AI25" s="14">
        <v>-3.2204475760992102</v>
      </c>
      <c r="AJ25" s="14">
        <v>3.9003198421645999</v>
      </c>
      <c r="AK25" s="14">
        <v>0</v>
      </c>
      <c r="AL25" s="14">
        <v>0</v>
      </c>
      <c r="AM25" s="14">
        <v>-0.14313100338218701</v>
      </c>
      <c r="AN25" s="14">
        <v>8.9456877113867002</v>
      </c>
      <c r="AO25" s="14">
        <v>-0.50095851183765505</v>
      </c>
      <c r="AP25" s="14">
        <v>-0.71565501691093603</v>
      </c>
      <c r="AQ25" s="14">
        <v>-2.5763580608793699</v>
      </c>
      <c r="AR25" s="14">
        <v>-0.10734825253664</v>
      </c>
      <c r="AS25" s="14">
        <v>701.34191657271697</v>
      </c>
      <c r="AT25" s="14">
        <v>2.5047925591882798</v>
      </c>
      <c r="AU25" s="14">
        <v>3.0773165727170202</v>
      </c>
      <c r="AV25" s="14">
        <v>0.35782750845546801</v>
      </c>
      <c r="AW25" s="14">
        <v>1.21661352874859</v>
      </c>
      <c r="AX25" s="14">
        <v>0.214696505073281</v>
      </c>
      <c r="AY25" s="14">
        <v>3.5782750845546801E-2</v>
      </c>
      <c r="AZ25" s="14">
        <v>0.17891375422773401</v>
      </c>
      <c r="BA25" s="14">
        <v>3.5782750845546801E-2</v>
      </c>
      <c r="BB25" s="14">
        <v>0.17891375422773401</v>
      </c>
      <c r="BC25" s="14">
        <v>3.5782750845546801E-2</v>
      </c>
      <c r="BD25" s="14">
        <v>0.10734825253664</v>
      </c>
      <c r="BE25" s="14">
        <v>0</v>
      </c>
      <c r="BF25" s="14">
        <v>7.1565501691093603E-2</v>
      </c>
      <c r="BG25" s="14">
        <v>0</v>
      </c>
      <c r="BH25" s="14">
        <v>0.10734825253664</v>
      </c>
      <c r="BI25" s="14">
        <v>-0.214696505073281</v>
      </c>
      <c r="BJ25" s="14">
        <v>1.46709278466742</v>
      </c>
      <c r="BK25" s="14">
        <v>-0.17891375422773401</v>
      </c>
      <c r="BL25" s="14">
        <v>-0.429393010146562</v>
      </c>
      <c r="BM25" s="14">
        <v>-0.53674126268320199</v>
      </c>
      <c r="BN25" s="14">
        <v>0</v>
      </c>
      <c r="BO25" s="14">
        <v>0.214696505073281</v>
      </c>
      <c r="BP25" s="14">
        <v>-2.2543133032694498</v>
      </c>
      <c r="BQ25" s="14">
        <v>-4.1507990980834304</v>
      </c>
      <c r="BR25" s="14">
        <v>-0.465175760992108</v>
      </c>
      <c r="BS25" s="14">
        <v>1.5028755355129699</v>
      </c>
    </row>
    <row r="26" spans="1:71" ht="15" x14ac:dyDescent="0.2">
      <c r="A26" s="15" t="s">
        <v>91</v>
      </c>
      <c r="B26" s="11" t="s">
        <v>87</v>
      </c>
      <c r="C26" s="12" t="s">
        <v>92</v>
      </c>
      <c r="D26" s="12" t="s">
        <v>93</v>
      </c>
      <c r="E26" s="12">
        <v>49.3</v>
      </c>
      <c r="F26" s="13"/>
      <c r="G26" s="13"/>
      <c r="H26" s="14">
        <v>0.17891375422773401</v>
      </c>
      <c r="I26" s="14">
        <v>8963.57908680947</v>
      </c>
      <c r="J26" s="14">
        <v>614.03200450958298</v>
      </c>
      <c r="K26" s="14">
        <v>2351.28455806088</v>
      </c>
      <c r="L26" s="14">
        <v>36.963581623449798</v>
      </c>
      <c r="M26" s="14">
        <v>85198.729763246898</v>
      </c>
      <c r="N26" s="14">
        <v>18929.0751972943</v>
      </c>
      <c r="O26" s="14">
        <v>742.49208004509603</v>
      </c>
      <c r="P26" s="14">
        <v>7503.6428523111599</v>
      </c>
      <c r="Q26" s="14">
        <v>0.64408951521984203</v>
      </c>
      <c r="R26" s="14">
        <v>135.40192919954899</v>
      </c>
      <c r="S26" s="14">
        <v>19.9309922209696</v>
      </c>
      <c r="T26" s="14">
        <v>13.1322695603157</v>
      </c>
      <c r="U26" s="14">
        <v>30.057510710259301</v>
      </c>
      <c r="V26" s="14">
        <v>4286.77355129651</v>
      </c>
      <c r="W26" s="14">
        <v>1.75335479143179</v>
      </c>
      <c r="X26" s="14">
        <v>6.6198089064261598</v>
      </c>
      <c r="Y26" s="14">
        <v>77.612786583990996</v>
      </c>
      <c r="Z26" s="14">
        <v>429035.18263810599</v>
      </c>
      <c r="AA26" s="14">
        <v>1.32396178128523</v>
      </c>
      <c r="AB26" s="14">
        <v>3.5782750845546801E-2</v>
      </c>
      <c r="AC26" s="14">
        <v>22.6862640360767</v>
      </c>
      <c r="AD26" s="14">
        <v>40.184029199549101</v>
      </c>
      <c r="AE26" s="14">
        <v>6.8702881623449903</v>
      </c>
      <c r="AF26" s="14">
        <v>23.6166155580609</v>
      </c>
      <c r="AG26" s="14">
        <v>1.03769977452086</v>
      </c>
      <c r="AH26" s="14">
        <v>5.0811506200676497</v>
      </c>
      <c r="AI26" s="14">
        <v>-3.2204475760992102</v>
      </c>
      <c r="AJ26" s="14">
        <v>3.8287543404735098</v>
      </c>
      <c r="AK26" s="14">
        <v>0</v>
      </c>
      <c r="AL26" s="14">
        <v>0</v>
      </c>
      <c r="AM26" s="14">
        <v>-3.5782750845546801E-2</v>
      </c>
      <c r="AN26" s="14">
        <v>14.3846658399098</v>
      </c>
      <c r="AO26" s="14">
        <v>-0.50095851183765505</v>
      </c>
      <c r="AP26" s="14">
        <v>-0.82300326944757696</v>
      </c>
      <c r="AQ26" s="14">
        <v>-2.3616615558060898</v>
      </c>
      <c r="AR26" s="14">
        <v>-7.1565501691093603E-2</v>
      </c>
      <c r="AS26" s="14">
        <v>775.41221082299899</v>
      </c>
      <c r="AT26" s="14">
        <v>2.4332270574971799</v>
      </c>
      <c r="AU26" s="14">
        <v>3.04153382187148</v>
      </c>
      <c r="AV26" s="14">
        <v>0.32204475760992102</v>
      </c>
      <c r="AW26" s="14">
        <v>1.21661352874859</v>
      </c>
      <c r="AX26" s="14">
        <v>0.214696505073281</v>
      </c>
      <c r="AY26" s="14">
        <v>3.5782750845546801E-2</v>
      </c>
      <c r="AZ26" s="14">
        <v>0.214696505073281</v>
      </c>
      <c r="BA26" s="14">
        <v>3.5782750845546801E-2</v>
      </c>
      <c r="BB26" s="14">
        <v>0.14313100338218701</v>
      </c>
      <c r="BC26" s="14">
        <v>3.5782750845546801E-2</v>
      </c>
      <c r="BD26" s="14">
        <v>0.10734825253664</v>
      </c>
      <c r="BE26" s="14">
        <v>0</v>
      </c>
      <c r="BF26" s="14">
        <v>7.1565501691093603E-2</v>
      </c>
      <c r="BG26" s="14">
        <v>0</v>
      </c>
      <c r="BH26" s="14">
        <v>0.10734825253664</v>
      </c>
      <c r="BI26" s="14">
        <v>-0.214696505073281</v>
      </c>
      <c r="BJ26" s="14">
        <v>1.2523962795941399</v>
      </c>
      <c r="BK26" s="14">
        <v>-0.17891375422773401</v>
      </c>
      <c r="BL26" s="14">
        <v>-0.429393010146562</v>
      </c>
      <c r="BM26" s="14">
        <v>-0.53674126268320199</v>
      </c>
      <c r="BN26" s="14">
        <v>0</v>
      </c>
      <c r="BO26" s="14">
        <v>0.35782750845546801</v>
      </c>
      <c r="BP26" s="14">
        <v>-2.2543133032694498</v>
      </c>
      <c r="BQ26" s="14">
        <v>-4.1865818489289799</v>
      </c>
      <c r="BR26" s="14">
        <v>-0.53674126268320199</v>
      </c>
      <c r="BS26" s="14">
        <v>1.5028755355129699</v>
      </c>
    </row>
    <row r="27" spans="1:71" ht="15" x14ac:dyDescent="0.2">
      <c r="A27" s="15" t="s">
        <v>94</v>
      </c>
      <c r="B27" s="11" t="s">
        <v>87</v>
      </c>
      <c r="C27" s="12" t="s">
        <v>95</v>
      </c>
      <c r="D27" s="12" t="s">
        <v>93</v>
      </c>
      <c r="E27" s="12">
        <v>0.3</v>
      </c>
      <c r="F27" s="13"/>
      <c r="G27" s="13"/>
      <c r="H27" s="14">
        <v>1.4172543424317601</v>
      </c>
      <c r="I27" s="14">
        <v>10424.6930521092</v>
      </c>
      <c r="J27" s="14">
        <v>7991.7397642679898</v>
      </c>
      <c r="K27" s="14">
        <v>28163.993238213399</v>
      </c>
      <c r="L27" s="14">
        <v>1082.6248449131499</v>
      </c>
      <c r="M27" s="14">
        <v>41620.035856079397</v>
      </c>
      <c r="N27" s="14">
        <v>16030.7213399504</v>
      </c>
      <c r="O27" s="14">
        <v>9070.4277915632701</v>
      </c>
      <c r="P27" s="14">
        <v>41005.892307692302</v>
      </c>
      <c r="Q27" s="14">
        <v>6.06269913151365</v>
      </c>
      <c r="R27" s="14">
        <v>1717.2398449131499</v>
      </c>
      <c r="S27" s="14">
        <v>89.208287220843701</v>
      </c>
      <c r="T27" s="14">
        <v>206.28924317617901</v>
      </c>
      <c r="U27" s="14">
        <v>389.03631699751901</v>
      </c>
      <c r="V27" s="14">
        <v>64965.3643300248</v>
      </c>
      <c r="W27" s="14">
        <v>21.731233250620299</v>
      </c>
      <c r="X27" s="14">
        <v>55.745337468982598</v>
      </c>
      <c r="Y27" s="14">
        <v>183.770646401985</v>
      </c>
      <c r="Z27" s="14">
        <v>89129.550868486403</v>
      </c>
      <c r="AA27" s="14">
        <v>18.4243064516129</v>
      </c>
      <c r="AB27" s="14">
        <v>4.8816538461538501</v>
      </c>
      <c r="AC27" s="14">
        <v>1479.45606079404</v>
      </c>
      <c r="AD27" s="14">
        <v>1.25978163771712</v>
      </c>
      <c r="AE27" s="14">
        <v>69.524199131513598</v>
      </c>
      <c r="AF27" s="14">
        <v>283.765813895782</v>
      </c>
      <c r="AG27" s="14">
        <v>9.2121532258064498</v>
      </c>
      <c r="AH27" s="14">
        <v>57.005119106699802</v>
      </c>
      <c r="AI27" s="14">
        <v>-7.0862717121588101</v>
      </c>
      <c r="AJ27" s="14">
        <v>7.7161625310173703</v>
      </c>
      <c r="AK27" s="14">
        <v>7.87363523573201E-2</v>
      </c>
      <c r="AL27" s="14">
        <v>0</v>
      </c>
      <c r="AM27" s="14">
        <v>-0.31494540942928001</v>
      </c>
      <c r="AN27" s="14">
        <v>26.534150744416898</v>
      </c>
      <c r="AO27" s="14">
        <v>-0.551154466501241</v>
      </c>
      <c r="AP27" s="14">
        <v>12.04666191067</v>
      </c>
      <c r="AQ27" s="14">
        <v>-5.6690173697270501</v>
      </c>
      <c r="AR27" s="14">
        <v>2.3620905707195998</v>
      </c>
      <c r="AS27" s="14">
        <v>15227.6105459057</v>
      </c>
      <c r="AT27" s="14">
        <v>28.030141439206002</v>
      </c>
      <c r="AU27" s="14">
        <v>52.910828784119097</v>
      </c>
      <c r="AV27" s="14">
        <v>3.6218722084367201</v>
      </c>
      <c r="AW27" s="14">
        <v>12.9127617866005</v>
      </c>
      <c r="AX27" s="14">
        <v>2.3620905707195998</v>
      </c>
      <c r="AY27" s="14">
        <v>1.25978163771712</v>
      </c>
      <c r="AZ27" s="14">
        <v>1.9684088089330001</v>
      </c>
      <c r="BA27" s="14">
        <v>0.23620905707195999</v>
      </c>
      <c r="BB27" s="14">
        <v>1.8896724565756799</v>
      </c>
      <c r="BC27" s="14">
        <v>0.31494540942928001</v>
      </c>
      <c r="BD27" s="14">
        <v>0.94483622828784097</v>
      </c>
      <c r="BE27" s="14">
        <v>0.15747270471464</v>
      </c>
      <c r="BF27" s="14">
        <v>0.86609987593052096</v>
      </c>
      <c r="BG27" s="14">
        <v>7.87363523573201E-2</v>
      </c>
      <c r="BH27" s="14">
        <v>1.9684088089330001</v>
      </c>
      <c r="BI27" s="14">
        <v>0.47241811414392099</v>
      </c>
      <c r="BJ27" s="14">
        <v>23.463433002481398</v>
      </c>
      <c r="BK27" s="14">
        <v>-0.39368176178660003</v>
      </c>
      <c r="BL27" s="14">
        <v>-0.94483622828784097</v>
      </c>
      <c r="BM27" s="14">
        <v>-1.1810452853597999</v>
      </c>
      <c r="BN27" s="14">
        <v>0</v>
      </c>
      <c r="BO27" s="14">
        <v>0.62989081885856102</v>
      </c>
      <c r="BP27" s="14">
        <v>-7.4012171215880898</v>
      </c>
      <c r="BQ27" s="14">
        <v>-8.8972078163771702</v>
      </c>
      <c r="BR27" s="14">
        <v>1.65346339950372</v>
      </c>
      <c r="BS27" s="14">
        <v>6.5351172456575704</v>
      </c>
    </row>
    <row r="28" spans="1:71" ht="15" x14ac:dyDescent="0.2">
      <c r="A28" s="15" t="s">
        <v>94</v>
      </c>
      <c r="B28" s="11" t="s">
        <v>87</v>
      </c>
      <c r="C28" s="12" t="s">
        <v>95</v>
      </c>
      <c r="D28" s="12" t="s">
        <v>93</v>
      </c>
      <c r="E28" s="12">
        <v>0.3</v>
      </c>
      <c r="F28" s="13"/>
      <c r="G28" s="13"/>
      <c r="H28" s="14">
        <v>1.1810452853597999</v>
      </c>
      <c r="I28" s="14">
        <v>10275.0939826303</v>
      </c>
      <c r="J28" s="14">
        <v>8668.8723945409401</v>
      </c>
      <c r="K28" s="14">
        <v>30470.9683622829</v>
      </c>
      <c r="L28" s="14">
        <v>1284.9772704714601</v>
      </c>
      <c r="M28" s="14">
        <v>37714.712779156303</v>
      </c>
      <c r="N28" s="14">
        <v>10464.061228287799</v>
      </c>
      <c r="O28" s="14">
        <v>9700.3186104218403</v>
      </c>
      <c r="P28" s="14">
        <v>40738.188709677401</v>
      </c>
      <c r="Q28" s="14">
        <v>6.5351172456575704</v>
      </c>
      <c r="R28" s="14">
        <v>1775.5047456575701</v>
      </c>
      <c r="S28" s="14">
        <v>91.727850496277895</v>
      </c>
      <c r="T28" s="14">
        <v>208.966279156328</v>
      </c>
      <c r="U28" s="14">
        <v>399.980669975186</v>
      </c>
      <c r="V28" s="14">
        <v>64162.253535980097</v>
      </c>
      <c r="W28" s="14">
        <v>22.124915012406898</v>
      </c>
      <c r="X28" s="14">
        <v>60.548254962779197</v>
      </c>
      <c r="Y28" s="14">
        <v>187.94367307692301</v>
      </c>
      <c r="Z28" s="14">
        <v>89444.496277915605</v>
      </c>
      <c r="AA28" s="14">
        <v>14.172543424317601</v>
      </c>
      <c r="AB28" s="14">
        <v>4.8816538461538501</v>
      </c>
      <c r="AC28" s="14">
        <v>1467.64560794045</v>
      </c>
      <c r="AD28" s="14">
        <v>7.5586898263027296</v>
      </c>
      <c r="AE28" s="14">
        <v>69.366726426799005</v>
      </c>
      <c r="AF28" s="14">
        <v>283.37213213399502</v>
      </c>
      <c r="AG28" s="14">
        <v>9.2121532258064498</v>
      </c>
      <c r="AH28" s="14">
        <v>63.146554590570702</v>
      </c>
      <c r="AI28" s="14">
        <v>-7.0862717121588101</v>
      </c>
      <c r="AJ28" s="14">
        <v>7.9523715880893304</v>
      </c>
      <c r="AK28" s="14">
        <v>0</v>
      </c>
      <c r="AL28" s="14">
        <v>0</v>
      </c>
      <c r="AM28" s="14">
        <v>0.39368176178660003</v>
      </c>
      <c r="AN28" s="14">
        <v>30.4709683622829</v>
      </c>
      <c r="AO28" s="14">
        <v>-0.551154466501241</v>
      </c>
      <c r="AP28" s="14">
        <v>11.4955074441687</v>
      </c>
      <c r="AQ28" s="14">
        <v>-5.1965992555831297</v>
      </c>
      <c r="AR28" s="14">
        <v>2.3620905707195998</v>
      </c>
      <c r="AS28" s="14">
        <v>14763.0660669975</v>
      </c>
      <c r="AT28" s="14">
        <v>28.030141439206002</v>
      </c>
      <c r="AU28" s="14">
        <v>53.383246898263003</v>
      </c>
      <c r="AV28" s="14">
        <v>3.4643995037220798</v>
      </c>
      <c r="AW28" s="14">
        <v>12.519080024813899</v>
      </c>
      <c r="AX28" s="14">
        <v>2.3620905707195998</v>
      </c>
      <c r="AY28" s="14">
        <v>1.3385179900744399</v>
      </c>
      <c r="AZ28" s="14">
        <v>2.20461786600496</v>
      </c>
      <c r="BA28" s="14">
        <v>0.31494540942928001</v>
      </c>
      <c r="BB28" s="14">
        <v>2.20461786600496</v>
      </c>
      <c r="BC28" s="14">
        <v>0.31494540942928001</v>
      </c>
      <c r="BD28" s="14">
        <v>0.86609987593052096</v>
      </c>
      <c r="BE28" s="14">
        <v>0.15747270471464</v>
      </c>
      <c r="BF28" s="14">
        <v>0.86609987593052096</v>
      </c>
      <c r="BG28" s="14">
        <v>0.15747270471464</v>
      </c>
      <c r="BH28" s="14">
        <v>1.8896724565756799</v>
      </c>
      <c r="BI28" s="14">
        <v>0.551154466501241</v>
      </c>
      <c r="BJ28" s="14">
        <v>22.124915012406898</v>
      </c>
      <c r="BK28" s="14">
        <v>-0.31494540942928001</v>
      </c>
      <c r="BL28" s="14">
        <v>-0.94483622828784097</v>
      </c>
      <c r="BM28" s="14">
        <v>-1.1810452853597999</v>
      </c>
      <c r="BN28" s="14">
        <v>0</v>
      </c>
      <c r="BO28" s="14">
        <v>0.94483622828784097</v>
      </c>
      <c r="BP28" s="14">
        <v>-7.4799534739454101</v>
      </c>
      <c r="BQ28" s="14">
        <v>-8.8184714640198507</v>
      </c>
      <c r="BR28" s="14">
        <v>2.0471451612903202</v>
      </c>
      <c r="BS28" s="14">
        <v>6.6138535980148898</v>
      </c>
    </row>
    <row r="29" spans="1:71" ht="15" x14ac:dyDescent="0.2">
      <c r="A29" s="15" t="s">
        <v>94</v>
      </c>
      <c r="B29" s="11" t="s">
        <v>87</v>
      </c>
      <c r="C29" s="12" t="s">
        <v>95</v>
      </c>
      <c r="D29" s="12" t="s">
        <v>93</v>
      </c>
      <c r="E29" s="12">
        <v>0.3</v>
      </c>
      <c r="F29" s="13"/>
      <c r="G29" s="13"/>
      <c r="H29" s="14">
        <v>2.0471451612903202</v>
      </c>
      <c r="I29" s="14">
        <v>10275.0939826303</v>
      </c>
      <c r="J29" s="14">
        <v>8905.0814516128994</v>
      </c>
      <c r="K29" s="14">
        <v>31486.6673076923</v>
      </c>
      <c r="L29" s="14">
        <v>1250.33327543424</v>
      </c>
      <c r="M29" s="14">
        <v>33840.884243176202</v>
      </c>
      <c r="N29" s="14">
        <v>11054.583870967699</v>
      </c>
      <c r="O29" s="14">
        <v>9905.0331265508703</v>
      </c>
      <c r="P29" s="14">
        <v>40911.408684863498</v>
      </c>
      <c r="Q29" s="14">
        <v>6.45638089330025</v>
      </c>
      <c r="R29" s="14">
        <v>1814.0855583126599</v>
      </c>
      <c r="S29" s="14">
        <v>92.436477667493804</v>
      </c>
      <c r="T29" s="14">
        <v>214.71403287841201</v>
      </c>
      <c r="U29" s="14">
        <v>399.90193362282901</v>
      </c>
      <c r="V29" s="14">
        <v>64012.654466501197</v>
      </c>
      <c r="W29" s="14">
        <v>21.967442307692298</v>
      </c>
      <c r="X29" s="14">
        <v>59.1310006203474</v>
      </c>
      <c r="Y29" s="14">
        <v>190.22702729528501</v>
      </c>
      <c r="Z29" s="14">
        <v>89208.287220843704</v>
      </c>
      <c r="AA29" s="14">
        <v>14.4087524813896</v>
      </c>
      <c r="AB29" s="14">
        <v>4.4879720843672501</v>
      </c>
      <c r="AC29" s="14">
        <v>1455.04779156328</v>
      </c>
      <c r="AD29" s="14">
        <v>5.8264900744416899</v>
      </c>
      <c r="AE29" s="14">
        <v>66.610954094292794</v>
      </c>
      <c r="AF29" s="14">
        <v>281.32498697270501</v>
      </c>
      <c r="AG29" s="14">
        <v>8.66099875930521</v>
      </c>
      <c r="AH29" s="14">
        <v>65.429908808933007</v>
      </c>
      <c r="AI29" s="14">
        <v>-7.0862717121588101</v>
      </c>
      <c r="AJ29" s="14">
        <v>7.5586898263027296</v>
      </c>
      <c r="AK29" s="14">
        <v>0.39368176178660003</v>
      </c>
      <c r="AL29" s="14">
        <v>7.87363523573201E-2</v>
      </c>
      <c r="AM29" s="14">
        <v>6.6138535980148898</v>
      </c>
      <c r="AN29" s="14">
        <v>34.801467741935497</v>
      </c>
      <c r="AO29" s="14">
        <v>-0.551154466501241</v>
      </c>
      <c r="AP29" s="14">
        <v>12.2041346153846</v>
      </c>
      <c r="AQ29" s="14">
        <v>-5.5115446650124102</v>
      </c>
      <c r="AR29" s="14">
        <v>2.2833542183622799</v>
      </c>
      <c r="AS29" s="14">
        <v>14707.950620347399</v>
      </c>
      <c r="AT29" s="14">
        <v>26.455414392059598</v>
      </c>
      <c r="AU29" s="14">
        <v>51.414838089329997</v>
      </c>
      <c r="AV29" s="14">
        <v>3.3856631513647599</v>
      </c>
      <c r="AW29" s="14">
        <v>11.574243796526099</v>
      </c>
      <c r="AX29" s="14">
        <v>2.3620905707195998</v>
      </c>
      <c r="AY29" s="14">
        <v>1.1810452853597999</v>
      </c>
      <c r="AZ29" s="14">
        <v>2.0471451612903202</v>
      </c>
      <c r="BA29" s="14">
        <v>0.31494540942928001</v>
      </c>
      <c r="BB29" s="14">
        <v>2.0471451612903202</v>
      </c>
      <c r="BC29" s="14">
        <v>0.31494540942928001</v>
      </c>
      <c r="BD29" s="14">
        <v>0.86609987593052096</v>
      </c>
      <c r="BE29" s="14">
        <v>7.87363523573201E-2</v>
      </c>
      <c r="BF29" s="14">
        <v>0.86609987593052096</v>
      </c>
      <c r="BG29" s="14">
        <v>0.15747270471464</v>
      </c>
      <c r="BH29" s="14">
        <v>1.9684088089330001</v>
      </c>
      <c r="BI29" s="14">
        <v>0.31494540942928001</v>
      </c>
      <c r="BJ29" s="14">
        <v>21.2588151364764</v>
      </c>
      <c r="BK29" s="14">
        <v>-0.39368176178660003</v>
      </c>
      <c r="BL29" s="14">
        <v>-0.86609987593052096</v>
      </c>
      <c r="BM29" s="14">
        <v>-1.1810452853597999</v>
      </c>
      <c r="BN29" s="14">
        <v>7.87363523573201E-2</v>
      </c>
      <c r="BO29" s="14">
        <v>2.7557723325061998</v>
      </c>
      <c r="BP29" s="14">
        <v>-7.5586898263027296</v>
      </c>
      <c r="BQ29" s="14">
        <v>-8.8184714640198507</v>
      </c>
      <c r="BR29" s="14">
        <v>2.20461786600496</v>
      </c>
      <c r="BS29" s="14">
        <v>6.6138535980148898</v>
      </c>
    </row>
    <row r="30" spans="1:71" ht="15" x14ac:dyDescent="0.2">
      <c r="A30" s="10" t="s">
        <v>96</v>
      </c>
      <c r="B30" s="11" t="s">
        <v>73</v>
      </c>
      <c r="C30" s="12" t="s">
        <v>97</v>
      </c>
      <c r="D30" s="12" t="s">
        <v>75</v>
      </c>
      <c r="E30" s="12">
        <v>750</v>
      </c>
      <c r="F30" s="13"/>
      <c r="G30" s="13"/>
      <c r="H30" s="14">
        <v>0.116971093347395</v>
      </c>
      <c r="I30" s="14">
        <v>38296.335961937199</v>
      </c>
      <c r="J30" s="14">
        <v>961.50238731558795</v>
      </c>
      <c r="K30" s="14">
        <v>5758.8768291367496</v>
      </c>
      <c r="L30" s="14">
        <v>50.375550868278197</v>
      </c>
      <c r="M30" s="14">
        <v>6013.8738126340704</v>
      </c>
      <c r="N30" s="14">
        <v>93888.797593509094</v>
      </c>
      <c r="O30" s="14">
        <v>42.499497249553599</v>
      </c>
      <c r="P30" s="14">
        <v>140599.254203569</v>
      </c>
      <c r="Q30" s="14">
        <v>7.4385817296053496</v>
      </c>
      <c r="R30" s="14">
        <v>78.292651813856494</v>
      </c>
      <c r="S30" s="14">
        <v>5.5904384547164998</v>
      </c>
      <c r="T30" s="14">
        <v>4.8067321292889602</v>
      </c>
      <c r="U30" s="14">
        <v>65.051524046931306</v>
      </c>
      <c r="V30" s="14">
        <v>5100.7194772354096</v>
      </c>
      <c r="W30" s="14">
        <v>1.0886109754197599</v>
      </c>
      <c r="X30" s="14">
        <v>3.4966558837981299</v>
      </c>
      <c r="Y30" s="14">
        <v>10.137494756774201</v>
      </c>
      <c r="Z30" s="14">
        <v>5081.2242950108403</v>
      </c>
      <c r="AA30" s="14">
        <v>7.5766076197552703</v>
      </c>
      <c r="AB30" s="14">
        <v>1.5775501456118699</v>
      </c>
      <c r="AC30" s="14">
        <v>3.12702722882036</v>
      </c>
      <c r="AD30" s="14">
        <v>1.6875029733584199</v>
      </c>
      <c r="AE30" s="14">
        <v>0.27137293656595701</v>
      </c>
      <c r="AF30" s="14">
        <v>402.84844548842898</v>
      </c>
      <c r="AG30" s="14">
        <v>12.944800997111701</v>
      </c>
      <c r="AH30" s="14">
        <v>0.90535626250883805</v>
      </c>
      <c r="AI30" s="14">
        <v>-7.0182656008437094E-2</v>
      </c>
      <c r="AJ30" s="14">
        <v>0.71430347670809302</v>
      </c>
      <c r="AK30" s="14">
        <v>0</v>
      </c>
      <c r="AL30" s="14">
        <v>2.3394218669479001E-3</v>
      </c>
      <c r="AM30" s="14">
        <v>0.27527197301086997</v>
      </c>
      <c r="AN30" s="14">
        <v>1.27186568833068</v>
      </c>
      <c r="AO30" s="14">
        <v>-6.2384583118610696E-3</v>
      </c>
      <c r="AP30" s="14">
        <v>0.277611394877818</v>
      </c>
      <c r="AQ30" s="14">
        <v>-5.14672810728539E-2</v>
      </c>
      <c r="AR30" s="14">
        <v>-4.6788437338958098E-3</v>
      </c>
      <c r="AS30" s="14">
        <v>651.76293213168594</v>
      </c>
      <c r="AT30" s="14">
        <v>47.591638846610202</v>
      </c>
      <c r="AU30" s="14">
        <v>138.025890149926</v>
      </c>
      <c r="AV30" s="14">
        <v>14.582396303975299</v>
      </c>
      <c r="AW30" s="14">
        <v>50.211791337591798</v>
      </c>
      <c r="AX30" s="14">
        <v>8.3283418463345296</v>
      </c>
      <c r="AY30" s="14">
        <v>1.4800742344890401</v>
      </c>
      <c r="AZ30" s="14">
        <v>4.7654023429728802</v>
      </c>
      <c r="BA30" s="14">
        <v>0.61136891456238496</v>
      </c>
      <c r="BB30" s="14">
        <v>2.8829475473688002</v>
      </c>
      <c r="BC30" s="14">
        <v>0.46866418067856302</v>
      </c>
      <c r="BD30" s="14">
        <v>1.1369590273366801</v>
      </c>
      <c r="BE30" s="14">
        <v>0.14270473388382199</v>
      </c>
      <c r="BF30" s="14">
        <v>0.85466878872496699</v>
      </c>
      <c r="BG30" s="14">
        <v>0.116971093347395</v>
      </c>
      <c r="BH30" s="14">
        <v>2.0274989513548499E-2</v>
      </c>
      <c r="BI30" s="14">
        <v>1.0137494756774199E-2</v>
      </c>
      <c r="BJ30" s="14">
        <v>-1.94951822245659E-2</v>
      </c>
      <c r="BK30" s="14">
        <v>-3.8990364449131699E-3</v>
      </c>
      <c r="BL30" s="14">
        <v>-9.3576874677916092E-3</v>
      </c>
      <c r="BM30" s="14">
        <v>-1.1697109334739501E-2</v>
      </c>
      <c r="BN30" s="14">
        <v>0</v>
      </c>
      <c r="BO30" s="14">
        <v>3.0326705468534598</v>
      </c>
      <c r="BP30" s="14">
        <v>-3.1972098848288E-2</v>
      </c>
      <c r="BQ30" s="14">
        <v>-9.04576455219855E-2</v>
      </c>
      <c r="BR30" s="14">
        <v>4.3840765786603697</v>
      </c>
      <c r="BS30" s="14">
        <v>1.2882416413993101</v>
      </c>
    </row>
    <row r="31" spans="1:71" ht="15" x14ac:dyDescent="0.2">
      <c r="A31" s="10" t="s">
        <v>96</v>
      </c>
      <c r="B31" s="11" t="s">
        <v>73</v>
      </c>
      <c r="C31" s="12" t="s">
        <v>97</v>
      </c>
      <c r="D31" s="12" t="s">
        <v>75</v>
      </c>
      <c r="E31" s="12">
        <v>750</v>
      </c>
      <c r="F31" s="13"/>
      <c r="G31" s="13"/>
      <c r="H31" s="14">
        <v>0.10839321316858599</v>
      </c>
      <c r="I31" s="14">
        <v>37095.432736903902</v>
      </c>
      <c r="J31" s="14">
        <v>927.19086660035202</v>
      </c>
      <c r="K31" s="14">
        <v>5622.4105535647896</v>
      </c>
      <c r="L31" s="14">
        <v>47.404485097254302</v>
      </c>
      <c r="M31" s="14">
        <v>5851.67389652569</v>
      </c>
      <c r="N31" s="14">
        <v>93264.951762323006</v>
      </c>
      <c r="O31" s="14">
        <v>41.969228293045397</v>
      </c>
      <c r="P31" s="14">
        <v>139117.620354502</v>
      </c>
      <c r="Q31" s="14">
        <v>7.7848161659136403</v>
      </c>
      <c r="R31" s="14">
        <v>76.896796766577495</v>
      </c>
      <c r="S31" s="14">
        <v>5.5834201891156603</v>
      </c>
      <c r="T31" s="14">
        <v>4.7693013794177901</v>
      </c>
      <c r="U31" s="14">
        <v>64.318505195287699</v>
      </c>
      <c r="V31" s="14">
        <v>5077.3252585659302</v>
      </c>
      <c r="W31" s="14">
        <v>1.0737946369290901</v>
      </c>
      <c r="X31" s="14">
        <v>3.46936262868374</v>
      </c>
      <c r="Y31" s="14">
        <v>9.9425429345285803</v>
      </c>
      <c r="Z31" s="14">
        <v>5006.3627952685101</v>
      </c>
      <c r="AA31" s="14">
        <v>7.5095441929027702</v>
      </c>
      <c r="AB31" s="14">
        <v>1.5892472549466099</v>
      </c>
      <c r="AC31" s="14">
        <v>3.0669820675686998</v>
      </c>
      <c r="AD31" s="14">
        <v>1.75612601478889</v>
      </c>
      <c r="AE31" s="14">
        <v>0.26513447825409597</v>
      </c>
      <c r="AF31" s="14">
        <v>405.18786735537702</v>
      </c>
      <c r="AG31" s="14">
        <v>13.7480025047638</v>
      </c>
      <c r="AH31" s="14">
        <v>0.71820251315300598</v>
      </c>
      <c r="AI31" s="14">
        <v>-7.0182656008437094E-2</v>
      </c>
      <c r="AJ31" s="14">
        <v>0.71976212773097104</v>
      </c>
      <c r="AK31" s="14">
        <v>1.55961457796527E-3</v>
      </c>
      <c r="AL31" s="14">
        <v>2.3394218669479001E-3</v>
      </c>
      <c r="AM31" s="14">
        <v>0.23160276482784201</v>
      </c>
      <c r="AN31" s="14">
        <v>1.0441619599477501</v>
      </c>
      <c r="AO31" s="14">
        <v>-6.2384583118610696E-3</v>
      </c>
      <c r="AP31" s="14">
        <v>0.25811621265325202</v>
      </c>
      <c r="AQ31" s="14">
        <v>-5.3806702939801797E-2</v>
      </c>
      <c r="AR31" s="14">
        <v>-4.6788437338958098E-3</v>
      </c>
      <c r="AS31" s="14">
        <v>648.01985714456896</v>
      </c>
      <c r="AT31" s="14">
        <v>50.578300763413601</v>
      </c>
      <c r="AU31" s="14">
        <v>145.97992449754901</v>
      </c>
      <c r="AV31" s="14">
        <v>15.627338071212</v>
      </c>
      <c r="AW31" s="14">
        <v>52.792953464124302</v>
      </c>
      <c r="AX31" s="14">
        <v>8.8040242926139403</v>
      </c>
      <c r="AY31" s="14">
        <v>1.55649534880934</v>
      </c>
      <c r="AZ31" s="14">
        <v>5.02741759207104</v>
      </c>
      <c r="BA31" s="14">
        <v>0.64334101341067296</v>
      </c>
      <c r="BB31" s="14">
        <v>3.0147349792068598</v>
      </c>
      <c r="BC31" s="14">
        <v>0.49361801392600702</v>
      </c>
      <c r="BD31" s="14">
        <v>1.1946647667214001</v>
      </c>
      <c r="BE31" s="14">
        <v>0.15440184321856201</v>
      </c>
      <c r="BF31" s="14">
        <v>0.89131973130715103</v>
      </c>
      <c r="BG31" s="14">
        <v>0.122429744370274</v>
      </c>
      <c r="BH31" s="14">
        <v>1.5596145779652701E-2</v>
      </c>
      <c r="BI31" s="14">
        <v>7.7980728898263399E-3</v>
      </c>
      <c r="BJ31" s="14">
        <v>-2.0274989513548499E-2</v>
      </c>
      <c r="BK31" s="14">
        <v>-3.8990364449131699E-3</v>
      </c>
      <c r="BL31" s="14">
        <v>-8.5778801788089793E-3</v>
      </c>
      <c r="BM31" s="14">
        <v>-1.1697109334739501E-2</v>
      </c>
      <c r="BN31" s="14">
        <v>7.7980728898263403E-4</v>
      </c>
      <c r="BO31" s="14">
        <v>1.8286480926642801</v>
      </c>
      <c r="BP31" s="14">
        <v>-3.1192291559305401E-2</v>
      </c>
      <c r="BQ31" s="14">
        <v>-9.04576455219855E-2</v>
      </c>
      <c r="BR31" s="14">
        <v>4.7162744837669699</v>
      </c>
      <c r="BS31" s="14">
        <v>1.3576444901187701</v>
      </c>
    </row>
    <row r="32" spans="1:71" ht="15" x14ac:dyDescent="0.2">
      <c r="A32" s="10" t="s">
        <v>96</v>
      </c>
      <c r="B32" s="11" t="s">
        <v>73</v>
      </c>
      <c r="C32" s="12" t="s">
        <v>97</v>
      </c>
      <c r="D32" s="12" t="s">
        <v>75</v>
      </c>
      <c r="E32" s="12">
        <v>750</v>
      </c>
      <c r="F32" s="13"/>
      <c r="G32" s="13"/>
      <c r="H32" s="14">
        <v>0.11463167148044701</v>
      </c>
      <c r="I32" s="14">
        <v>37001.855862226003</v>
      </c>
      <c r="J32" s="14">
        <v>935.76874677916101</v>
      </c>
      <c r="K32" s="14">
        <v>5693.3730168622096</v>
      </c>
      <c r="L32" s="14">
        <v>49.720512745532702</v>
      </c>
      <c r="M32" s="14">
        <v>5879.7469589290604</v>
      </c>
      <c r="N32" s="14">
        <v>93031.009575628195</v>
      </c>
      <c r="O32" s="14">
        <v>43.021968133171903</v>
      </c>
      <c r="P32" s="14">
        <v>137791.94796323101</v>
      </c>
      <c r="Q32" s="14">
        <v>8.0242170036312999</v>
      </c>
      <c r="R32" s="14">
        <v>78.214671084958198</v>
      </c>
      <c r="S32" s="14">
        <v>5.6083740223631002</v>
      </c>
      <c r="T32" s="14">
        <v>4.7965946345321804</v>
      </c>
      <c r="U32" s="14">
        <v>64.794187641567106</v>
      </c>
      <c r="V32" s="14">
        <v>5028.1973993600204</v>
      </c>
      <c r="W32" s="14">
        <v>1.0776936733739999</v>
      </c>
      <c r="X32" s="14">
        <v>3.4490876391701901</v>
      </c>
      <c r="Y32" s="14">
        <v>9.9581390803082392</v>
      </c>
      <c r="Z32" s="14">
        <v>5057.0502690523799</v>
      </c>
      <c r="AA32" s="14">
        <v>7.4791317086324396</v>
      </c>
      <c r="AB32" s="14">
        <v>1.5065876823144499</v>
      </c>
      <c r="AC32" s="14">
        <v>2.9687263491568898</v>
      </c>
      <c r="AD32" s="14">
        <v>1.72493372322959</v>
      </c>
      <c r="AE32" s="14">
        <v>0.26903351469900899</v>
      </c>
      <c r="AF32" s="14">
        <v>408.697000155799</v>
      </c>
      <c r="AG32" s="14">
        <v>14.2158868781534</v>
      </c>
      <c r="AH32" s="14">
        <v>0.63476313323186395</v>
      </c>
      <c r="AI32" s="14">
        <v>-7.0182656008437094E-2</v>
      </c>
      <c r="AJ32" s="14">
        <v>0.72132174230893598</v>
      </c>
      <c r="AK32" s="14">
        <v>7.7980728898263403E-4</v>
      </c>
      <c r="AL32" s="14">
        <v>2.3394218669479001E-3</v>
      </c>
      <c r="AM32" s="14">
        <v>0.222245077360051</v>
      </c>
      <c r="AN32" s="14">
        <v>0.95760335087067505</v>
      </c>
      <c r="AO32" s="14">
        <v>-7.0182656008437099E-3</v>
      </c>
      <c r="AP32" s="14">
        <v>0.25811621265325202</v>
      </c>
      <c r="AQ32" s="14">
        <v>-5.2247088361836502E-2</v>
      </c>
      <c r="AR32" s="14">
        <v>-3.8990364449131699E-3</v>
      </c>
      <c r="AS32" s="14">
        <v>642.79514830838502</v>
      </c>
      <c r="AT32" s="14">
        <v>52.457636329861799</v>
      </c>
      <c r="AU32" s="14">
        <v>151.67251770712201</v>
      </c>
      <c r="AV32" s="14">
        <v>16.103020517491402</v>
      </c>
      <c r="AW32" s="14">
        <v>54.6099044474539</v>
      </c>
      <c r="AX32" s="14">
        <v>9.0535626250883805</v>
      </c>
      <c r="AY32" s="14">
        <v>1.61576070277202</v>
      </c>
      <c r="AZ32" s="14">
        <v>5.1568656020421599</v>
      </c>
      <c r="BA32" s="14">
        <v>0.659716966479308</v>
      </c>
      <c r="BB32" s="14">
        <v>3.13950414544408</v>
      </c>
      <c r="BC32" s="14">
        <v>0.51077377428362503</v>
      </c>
      <c r="BD32" s="14">
        <v>1.2297560947256101</v>
      </c>
      <c r="BE32" s="14">
        <v>0.157521072374492</v>
      </c>
      <c r="BF32" s="14">
        <v>0.91861298642154299</v>
      </c>
      <c r="BG32" s="14">
        <v>0.127888395393152</v>
      </c>
      <c r="BH32" s="14">
        <v>1.2476916623722099E-2</v>
      </c>
      <c r="BI32" s="14">
        <v>3.11922915593054E-3</v>
      </c>
      <c r="BJ32" s="14">
        <v>-2.1054796802531101E-2</v>
      </c>
      <c r="BK32" s="14">
        <v>-3.8990364449131699E-3</v>
      </c>
      <c r="BL32" s="14">
        <v>-8.5778801788089793E-3</v>
      </c>
      <c r="BM32" s="14">
        <v>-1.1697109334739501E-2</v>
      </c>
      <c r="BN32" s="14">
        <v>0</v>
      </c>
      <c r="BO32" s="14">
        <v>1.29136087055524</v>
      </c>
      <c r="BP32" s="14">
        <v>-3.1192291559305401E-2</v>
      </c>
      <c r="BQ32" s="14">
        <v>-9.04576455219855E-2</v>
      </c>
      <c r="BR32" s="14">
        <v>4.87145613427451</v>
      </c>
      <c r="BS32" s="14">
        <v>1.39975408372383</v>
      </c>
    </row>
    <row r="33" spans="1:71" ht="15" x14ac:dyDescent="0.2">
      <c r="A33" s="15" t="s">
        <v>98</v>
      </c>
      <c r="B33" s="11" t="s">
        <v>87</v>
      </c>
      <c r="C33" s="12" t="s">
        <v>99</v>
      </c>
      <c r="D33" s="12" t="s">
        <v>93</v>
      </c>
      <c r="E33" s="12">
        <v>15</v>
      </c>
      <c r="F33" s="13"/>
      <c r="G33" s="13"/>
      <c r="H33" s="14">
        <v>1.69125821325648</v>
      </c>
      <c r="I33" s="14">
        <v>11960.9539193084</v>
      </c>
      <c r="J33" s="14">
        <v>8369.8489798270894</v>
      </c>
      <c r="K33" s="14">
        <v>33017.118674351601</v>
      </c>
      <c r="L33" s="14">
        <v>910.93046541786703</v>
      </c>
      <c r="M33" s="14">
        <v>38645.250172910703</v>
      </c>
      <c r="N33" s="14">
        <v>10307.279221901999</v>
      </c>
      <c r="O33" s="14">
        <v>10194.528674351601</v>
      </c>
      <c r="P33" s="14">
        <v>15963.598357348699</v>
      </c>
      <c r="Q33" s="14">
        <v>7.70462074927954</v>
      </c>
      <c r="R33" s="14">
        <v>2141.32081556196</v>
      </c>
      <c r="S33" s="14">
        <v>90.106479250720398</v>
      </c>
      <c r="T33" s="14">
        <v>162.26682968299701</v>
      </c>
      <c r="U33" s="14">
        <v>368.13053775216099</v>
      </c>
      <c r="V33" s="14">
        <v>65592.631037464002</v>
      </c>
      <c r="W33" s="14">
        <v>24.429285302593701</v>
      </c>
      <c r="X33" s="14">
        <v>72.4422268011527</v>
      </c>
      <c r="Y33" s="14">
        <v>203.70265590778101</v>
      </c>
      <c r="Z33" s="14">
        <v>56084.001527377499</v>
      </c>
      <c r="AA33" s="14">
        <v>26.120543515850098</v>
      </c>
      <c r="AB33" s="14">
        <v>18.415922766570599</v>
      </c>
      <c r="AC33" s="14">
        <v>944.28583573487003</v>
      </c>
      <c r="AD33" s="14">
        <v>2.44292853025937</v>
      </c>
      <c r="AE33" s="14">
        <v>79.2072596541786</v>
      </c>
      <c r="AF33" s="14">
        <v>211.689153025937</v>
      </c>
      <c r="AG33" s="14">
        <v>10.805260806916399</v>
      </c>
      <c r="AH33" s="14">
        <v>102.790915850144</v>
      </c>
      <c r="AI33" s="14">
        <v>-8.4562910662824198</v>
      </c>
      <c r="AJ33" s="14">
        <v>8.9260850144092192</v>
      </c>
      <c r="AK33" s="14">
        <v>0</v>
      </c>
      <c r="AL33" s="14">
        <v>0.46979394812680098</v>
      </c>
      <c r="AM33" s="14">
        <v>-0.28187636887608097</v>
      </c>
      <c r="AN33" s="14">
        <v>34.952669740634001</v>
      </c>
      <c r="AO33" s="14">
        <v>-0.84562910662824198</v>
      </c>
      <c r="AP33" s="14">
        <v>18.885716714697399</v>
      </c>
      <c r="AQ33" s="14">
        <v>-6.3891976945244897</v>
      </c>
      <c r="AR33" s="14">
        <v>2.0670933717579199</v>
      </c>
      <c r="AS33" s="14">
        <v>28272.1997982709</v>
      </c>
      <c r="AT33" s="14">
        <v>25.3688731988473</v>
      </c>
      <c r="AU33" s="14">
        <v>48.106900288184399</v>
      </c>
      <c r="AV33" s="14">
        <v>3.94626916426513</v>
      </c>
      <c r="AW33" s="14">
        <v>14.093818443804</v>
      </c>
      <c r="AX33" s="14">
        <v>2.6308461095100899</v>
      </c>
      <c r="AY33" s="14">
        <v>1.8791757925071999</v>
      </c>
      <c r="AZ33" s="14">
        <v>2.25501095100865</v>
      </c>
      <c r="BA33" s="14">
        <v>0.28187636887608097</v>
      </c>
      <c r="BB33" s="14">
        <v>2.6308461095100899</v>
      </c>
      <c r="BC33" s="14">
        <v>0.375835158501441</v>
      </c>
      <c r="BD33" s="14">
        <v>1.0335466858789599</v>
      </c>
      <c r="BE33" s="14">
        <v>0.18791757925072</v>
      </c>
      <c r="BF33" s="14">
        <v>0.93958789625360195</v>
      </c>
      <c r="BG33" s="14">
        <v>9.3958789625360195E-2</v>
      </c>
      <c r="BH33" s="14">
        <v>3.1006400576368902</v>
      </c>
      <c r="BI33" s="14">
        <v>0.18791757925072</v>
      </c>
      <c r="BJ33" s="14">
        <v>39.368732853025897</v>
      </c>
      <c r="BK33" s="14">
        <v>-0.46979394812680098</v>
      </c>
      <c r="BL33" s="14">
        <v>-1.1275054755043199</v>
      </c>
      <c r="BM33" s="14">
        <v>-1.4093818443804</v>
      </c>
      <c r="BN33" s="14">
        <v>0.18791757925072</v>
      </c>
      <c r="BO33" s="14">
        <v>0.46979394812680098</v>
      </c>
      <c r="BP33" s="14">
        <v>-9.0200438040345805</v>
      </c>
      <c r="BQ33" s="14">
        <v>-10.8992195965418</v>
      </c>
      <c r="BR33" s="14">
        <v>1.2214642651296801</v>
      </c>
      <c r="BS33" s="14">
        <v>9.8656729106628198</v>
      </c>
    </row>
    <row r="34" spans="1:71" ht="15" x14ac:dyDescent="0.2">
      <c r="A34" s="15" t="s">
        <v>98</v>
      </c>
      <c r="B34" s="11" t="s">
        <v>87</v>
      </c>
      <c r="C34" s="12" t="s">
        <v>99</v>
      </c>
      <c r="D34" s="12" t="s">
        <v>93</v>
      </c>
      <c r="E34" s="12">
        <v>15</v>
      </c>
      <c r="F34" s="13"/>
      <c r="G34" s="13"/>
      <c r="H34" s="14">
        <v>1.7852170028818399</v>
      </c>
      <c r="I34" s="14">
        <v>11669.6816714697</v>
      </c>
      <c r="J34" s="14">
        <v>8345.4196945244894</v>
      </c>
      <c r="K34" s="14">
        <v>32951.347521613803</v>
      </c>
      <c r="L34" s="14">
        <v>976.23182420749299</v>
      </c>
      <c r="M34" s="14">
        <v>37104.326023054702</v>
      </c>
      <c r="N34" s="14">
        <v>5188.4043631123895</v>
      </c>
      <c r="O34" s="14">
        <v>10241.5080691643</v>
      </c>
      <c r="P34" s="14">
        <v>15146.1568876081</v>
      </c>
      <c r="Q34" s="14">
        <v>7.9864971181556204</v>
      </c>
      <c r="R34" s="14">
        <v>2245.6150720461101</v>
      </c>
      <c r="S34" s="14">
        <v>90.106479250720398</v>
      </c>
      <c r="T34" s="14">
        <v>163.676211527378</v>
      </c>
      <c r="U34" s="14">
        <v>364.841980115274</v>
      </c>
      <c r="V34" s="14">
        <v>62313.469279538898</v>
      </c>
      <c r="W34" s="14">
        <v>24.1474089337176</v>
      </c>
      <c r="X34" s="14">
        <v>72.630144380403493</v>
      </c>
      <c r="Y34" s="14">
        <v>204.830161383285</v>
      </c>
      <c r="Z34" s="14">
        <v>56394.065533141198</v>
      </c>
      <c r="AA34" s="14">
        <v>13.2481893371758</v>
      </c>
      <c r="AB34" s="14">
        <v>5.1677334293948096</v>
      </c>
      <c r="AC34" s="14">
        <v>872.97111440922197</v>
      </c>
      <c r="AD34" s="14">
        <v>-2.0670933717579199</v>
      </c>
      <c r="AE34" s="14">
        <v>62.482595100864501</v>
      </c>
      <c r="AF34" s="14">
        <v>215.54146340057599</v>
      </c>
      <c r="AG34" s="14">
        <v>10.7113020172911</v>
      </c>
      <c r="AH34" s="14">
        <v>110.119701440922</v>
      </c>
      <c r="AI34" s="14">
        <v>-8.4562910662824198</v>
      </c>
      <c r="AJ34" s="14">
        <v>9.0200438040345805</v>
      </c>
      <c r="AK34" s="14">
        <v>0</v>
      </c>
      <c r="AL34" s="14">
        <v>0</v>
      </c>
      <c r="AM34" s="14">
        <v>-0.375835158501441</v>
      </c>
      <c r="AN34" s="14">
        <v>36.080175216138301</v>
      </c>
      <c r="AO34" s="14">
        <v>-0.84562910662824198</v>
      </c>
      <c r="AP34" s="14">
        <v>20.107180979827099</v>
      </c>
      <c r="AQ34" s="14">
        <v>-6.7650328530259296</v>
      </c>
      <c r="AR34" s="14">
        <v>1.9731345821325601</v>
      </c>
      <c r="AS34" s="14">
        <v>26505.774553314099</v>
      </c>
      <c r="AT34" s="14">
        <v>23.771573775216101</v>
      </c>
      <c r="AU34" s="14">
        <v>45.006260230547497</v>
      </c>
      <c r="AV34" s="14">
        <v>3.6643927953890501</v>
      </c>
      <c r="AW34" s="14">
        <v>13.2481893371758</v>
      </c>
      <c r="AX34" s="14">
        <v>2.44292853025937</v>
      </c>
      <c r="AY34" s="14">
        <v>1.8791757925071999</v>
      </c>
      <c r="AZ34" s="14">
        <v>1.9731345821325601</v>
      </c>
      <c r="BA34" s="14">
        <v>0.28187636887608097</v>
      </c>
      <c r="BB34" s="14">
        <v>2.5368873198847299</v>
      </c>
      <c r="BC34" s="14">
        <v>0.375835158501441</v>
      </c>
      <c r="BD34" s="14">
        <v>0.93958789625360195</v>
      </c>
      <c r="BE34" s="14">
        <v>0.18791757925072</v>
      </c>
      <c r="BF34" s="14">
        <v>0.93958789625360195</v>
      </c>
      <c r="BG34" s="14">
        <v>9.3958789625360195E-2</v>
      </c>
      <c r="BH34" s="14">
        <v>3.2885576368876102</v>
      </c>
      <c r="BI34" s="14">
        <v>0.28187636887608097</v>
      </c>
      <c r="BJ34" s="14">
        <v>39.9324855907781</v>
      </c>
      <c r="BK34" s="14">
        <v>-0.46979394812680098</v>
      </c>
      <c r="BL34" s="14">
        <v>-1.1275054755043199</v>
      </c>
      <c r="BM34" s="14">
        <v>-1.4093818443804</v>
      </c>
      <c r="BN34" s="14">
        <v>0</v>
      </c>
      <c r="BO34" s="14">
        <v>0.28187636887608097</v>
      </c>
      <c r="BP34" s="14">
        <v>-8.9260850144092192</v>
      </c>
      <c r="BQ34" s="14">
        <v>-10.805260806916399</v>
      </c>
      <c r="BR34" s="14">
        <v>1.4093818443804</v>
      </c>
      <c r="BS34" s="14">
        <v>9.2079613832852996</v>
      </c>
    </row>
    <row r="35" spans="1:71" ht="15" x14ac:dyDescent="0.2">
      <c r="A35" s="15" t="s">
        <v>98</v>
      </c>
      <c r="B35" s="11" t="s">
        <v>87</v>
      </c>
      <c r="C35" s="12" t="s">
        <v>99</v>
      </c>
      <c r="D35" s="12" t="s">
        <v>93</v>
      </c>
      <c r="E35" s="12">
        <v>15</v>
      </c>
      <c r="F35" s="13"/>
      <c r="G35" s="13"/>
      <c r="H35" s="14">
        <v>3.0066812680115298</v>
      </c>
      <c r="I35" s="14">
        <v>11688.4734293948</v>
      </c>
      <c r="J35" s="14">
        <v>8366.0906282420692</v>
      </c>
      <c r="K35" s="14">
        <v>33054.7021902017</v>
      </c>
      <c r="L35" s="14">
        <v>918.07133342939403</v>
      </c>
      <c r="M35" s="14">
        <v>30188.959106628201</v>
      </c>
      <c r="N35" s="14">
        <v>5507.86424783862</v>
      </c>
      <c r="O35" s="14">
        <v>10250.903948126799</v>
      </c>
      <c r="P35" s="14">
        <v>15418.6373775216</v>
      </c>
      <c r="Q35" s="14">
        <v>8.6442086455331406</v>
      </c>
      <c r="R35" s="14">
        <v>2200.5148530259398</v>
      </c>
      <c r="S35" s="14">
        <v>91.609819884726207</v>
      </c>
      <c r="T35" s="14">
        <v>164.61579942363099</v>
      </c>
      <c r="U35" s="14">
        <v>368.788249279539</v>
      </c>
      <c r="V35" s="14">
        <v>62933.597291066297</v>
      </c>
      <c r="W35" s="14">
        <v>24.241367723342901</v>
      </c>
      <c r="X35" s="14">
        <v>72.254309221902005</v>
      </c>
      <c r="Y35" s="14">
        <v>206.80329596541799</v>
      </c>
      <c r="Z35" s="14">
        <v>56356.482017291099</v>
      </c>
      <c r="AA35" s="14">
        <v>14.281736023054799</v>
      </c>
      <c r="AB35" s="14">
        <v>5.6375273775216099</v>
      </c>
      <c r="AC35" s="14">
        <v>891.29307838616705</v>
      </c>
      <c r="AD35" s="14">
        <v>6.1073213256484102</v>
      </c>
      <c r="AE35" s="14">
        <v>63.046347838616697</v>
      </c>
      <c r="AF35" s="14">
        <v>214.31999913544701</v>
      </c>
      <c r="AG35" s="14">
        <v>10.523384438040299</v>
      </c>
      <c r="AH35" s="14">
        <v>112.468671181556</v>
      </c>
      <c r="AI35" s="14">
        <v>-8.4562910662824198</v>
      </c>
      <c r="AJ35" s="14">
        <v>9.3958789625360204</v>
      </c>
      <c r="AK35" s="14">
        <v>0</v>
      </c>
      <c r="AL35" s="14">
        <v>0.65771152737752103</v>
      </c>
      <c r="AM35" s="14">
        <v>-0.46979394812680098</v>
      </c>
      <c r="AN35" s="14">
        <v>38.898938904899097</v>
      </c>
      <c r="AO35" s="14">
        <v>-0.751670317002882</v>
      </c>
      <c r="AP35" s="14">
        <v>19.919263400576401</v>
      </c>
      <c r="AQ35" s="14">
        <v>-6.5771152737752097</v>
      </c>
      <c r="AR35" s="14">
        <v>2.0670933717579199</v>
      </c>
      <c r="AS35" s="14">
        <v>26505.774553314099</v>
      </c>
      <c r="AT35" s="14">
        <v>23.6776149855908</v>
      </c>
      <c r="AU35" s="14">
        <v>44.160631123919302</v>
      </c>
      <c r="AV35" s="14">
        <v>3.75835158501441</v>
      </c>
      <c r="AW35" s="14">
        <v>13.7179832853026</v>
      </c>
      <c r="AX35" s="14">
        <v>2.5368873198847299</v>
      </c>
      <c r="AY35" s="14">
        <v>1.8791757925071999</v>
      </c>
      <c r="AZ35" s="14">
        <v>1.9731345821325601</v>
      </c>
      <c r="BA35" s="14">
        <v>0.28187636887608097</v>
      </c>
      <c r="BB35" s="14">
        <v>2.44292853025937</v>
      </c>
      <c r="BC35" s="14">
        <v>0.375835158501441</v>
      </c>
      <c r="BD35" s="14">
        <v>1.0335466858789599</v>
      </c>
      <c r="BE35" s="14">
        <v>9.3958789625360195E-2</v>
      </c>
      <c r="BF35" s="14">
        <v>0.84562910662824198</v>
      </c>
      <c r="BG35" s="14">
        <v>9.3958789625360195E-2</v>
      </c>
      <c r="BH35" s="14">
        <v>3.5704340057636901</v>
      </c>
      <c r="BI35" s="14">
        <v>0.375835158501441</v>
      </c>
      <c r="BJ35" s="14">
        <v>41.623743804034603</v>
      </c>
      <c r="BK35" s="14">
        <v>-0.46979394812680098</v>
      </c>
      <c r="BL35" s="14">
        <v>-1.1275054755043199</v>
      </c>
      <c r="BM35" s="14">
        <v>-1.4093818443804</v>
      </c>
      <c r="BN35" s="14">
        <v>0.18791757925072</v>
      </c>
      <c r="BO35" s="14">
        <v>0.28187636887608097</v>
      </c>
      <c r="BP35" s="14">
        <v>-8.9260850144092192</v>
      </c>
      <c r="BQ35" s="14">
        <v>-10.805260806916399</v>
      </c>
      <c r="BR35" s="14">
        <v>1.4093818443804</v>
      </c>
      <c r="BS35" s="14">
        <v>9.3019201729106609</v>
      </c>
    </row>
    <row r="36" spans="1:71" ht="15" x14ac:dyDescent="0.2">
      <c r="A36" s="15" t="s">
        <v>100</v>
      </c>
      <c r="B36" s="11" t="s">
        <v>73</v>
      </c>
      <c r="C36" s="12" t="s">
        <v>101</v>
      </c>
      <c r="D36" s="12" t="s">
        <v>75</v>
      </c>
      <c r="E36" s="12">
        <v>345</v>
      </c>
      <c r="F36" s="13"/>
      <c r="G36" s="13"/>
      <c r="H36" s="14">
        <v>-2.5293644945889999E-2</v>
      </c>
      <c r="I36" s="14">
        <v>1019.69522910431</v>
      </c>
      <c r="J36" s="14">
        <v>119.92801082201299</v>
      </c>
      <c r="K36" s="14">
        <v>102619.930923325</v>
      </c>
      <c r="L36" s="14">
        <v>37.723664747870203</v>
      </c>
      <c r="M36" s="14">
        <v>58103.115818558603</v>
      </c>
      <c r="N36" s="14">
        <v>1518702.7101082201</v>
      </c>
      <c r="O36" s="14">
        <v>64.715597282984106</v>
      </c>
      <c r="P36" s="14">
        <v>2844.4510430577998</v>
      </c>
      <c r="Q36" s="14">
        <v>7.5880934837669903E-2</v>
      </c>
      <c r="R36" s="14">
        <v>11.949440548008299</v>
      </c>
      <c r="S36" s="14">
        <v>19.6567755008059</v>
      </c>
      <c r="T36" s="14">
        <v>0.80216988256965305</v>
      </c>
      <c r="U36" s="14">
        <v>8.6974004835367307</v>
      </c>
      <c r="V36" s="14">
        <v>1092.3241238774999</v>
      </c>
      <c r="W36" s="14">
        <v>0.39024480773658798</v>
      </c>
      <c r="X36" s="14">
        <v>7.7037215749482</v>
      </c>
      <c r="Y36" s="14">
        <v>30.731778609256299</v>
      </c>
      <c r="Z36" s="14">
        <v>5994.5938521759199</v>
      </c>
      <c r="AA36" s="14">
        <v>49.322607644485402</v>
      </c>
      <c r="AB36" s="14">
        <v>8.6721068385908401E-2</v>
      </c>
      <c r="AC36" s="14">
        <v>19.2123300253281</v>
      </c>
      <c r="AD36" s="14">
        <v>5.4200667741192803E-2</v>
      </c>
      <c r="AE36" s="14">
        <v>0.99006553073912096</v>
      </c>
      <c r="AF36" s="14">
        <v>33.7561758692148</v>
      </c>
      <c r="AG36" s="14">
        <v>0.26016320515772501</v>
      </c>
      <c r="AH36" s="14">
        <v>0.92863810729910301</v>
      </c>
      <c r="AI36" s="14">
        <v>-0.332430762145982</v>
      </c>
      <c r="AJ36" s="14">
        <v>0.45889898687543201</v>
      </c>
      <c r="AK36" s="14">
        <v>-3.61337784941285E-3</v>
      </c>
      <c r="AL36" s="14">
        <v>0</v>
      </c>
      <c r="AM36" s="14">
        <v>-7.2267556988257001E-3</v>
      </c>
      <c r="AN36" s="14">
        <v>1.52845883030164</v>
      </c>
      <c r="AO36" s="14">
        <v>-4.6973912042367102E-2</v>
      </c>
      <c r="AP36" s="14">
        <v>-0.11924146903062401</v>
      </c>
      <c r="AQ36" s="14">
        <v>-0.26016320515772501</v>
      </c>
      <c r="AR36" s="14">
        <v>-1.8066889247064299E-2</v>
      </c>
      <c r="AS36" s="14">
        <v>107.967730140456</v>
      </c>
      <c r="AT36" s="14">
        <v>0.63234112364724904</v>
      </c>
      <c r="AU36" s="14">
        <v>1.16712104536035</v>
      </c>
      <c r="AV36" s="14">
        <v>0.13369498042827499</v>
      </c>
      <c r="AW36" s="14">
        <v>0.48057925397190898</v>
      </c>
      <c r="AX36" s="14">
        <v>6.8654179138844099E-2</v>
      </c>
      <c r="AY36" s="14">
        <v>1.44535113976514E-2</v>
      </c>
      <c r="AZ36" s="14">
        <v>6.5040801289431294E-2</v>
      </c>
      <c r="BA36" s="14">
        <v>1.08401335482386E-2</v>
      </c>
      <c r="BB36" s="14">
        <v>5.05872898917799E-2</v>
      </c>
      <c r="BC36" s="14">
        <v>1.08401335482386E-2</v>
      </c>
      <c r="BD36" s="14">
        <v>2.5293644945889999E-2</v>
      </c>
      <c r="BE36" s="14">
        <v>3.61337784941285E-3</v>
      </c>
      <c r="BF36" s="14">
        <v>1.8066889247064299E-2</v>
      </c>
      <c r="BG36" s="14">
        <v>3.61337784941285E-3</v>
      </c>
      <c r="BH36" s="14">
        <v>2.89070227953028E-2</v>
      </c>
      <c r="BI36" s="14">
        <v>-3.61337784941285E-2</v>
      </c>
      <c r="BJ36" s="14">
        <v>4.6973912042367102E-2</v>
      </c>
      <c r="BK36" s="14">
        <v>-1.08401335482386E-2</v>
      </c>
      <c r="BL36" s="14">
        <v>-4.33605341929542E-2</v>
      </c>
      <c r="BM36" s="14">
        <v>-5.4200667741192803E-2</v>
      </c>
      <c r="BN36" s="14">
        <v>0</v>
      </c>
      <c r="BO36" s="14">
        <v>1.44535113976514E-2</v>
      </c>
      <c r="BP36" s="14">
        <v>-0.317977250748331</v>
      </c>
      <c r="BQ36" s="14">
        <v>-0.41553845268247802</v>
      </c>
      <c r="BR36" s="14">
        <v>1.8066889247064299E-2</v>
      </c>
      <c r="BS36" s="14">
        <v>0.77326285977435005</v>
      </c>
    </row>
    <row r="37" spans="1:71" ht="15" x14ac:dyDescent="0.2">
      <c r="A37" s="15" t="s">
        <v>100</v>
      </c>
      <c r="B37" s="11" t="s">
        <v>73</v>
      </c>
      <c r="C37" s="12" t="s">
        <v>101</v>
      </c>
      <c r="D37" s="12" t="s">
        <v>75</v>
      </c>
      <c r="E37" s="12">
        <v>345</v>
      </c>
      <c r="F37" s="13"/>
      <c r="G37" s="13"/>
      <c r="H37" s="14">
        <v>-2.89070227953028E-2</v>
      </c>
      <c r="I37" s="14">
        <v>999.09897536265305</v>
      </c>
      <c r="J37" s="14">
        <v>120.000278379001</v>
      </c>
      <c r="K37" s="14">
        <v>103017.40248675999</v>
      </c>
      <c r="L37" s="14">
        <v>36.133778494128499</v>
      </c>
      <c r="M37" s="14">
        <v>55501.483766981401</v>
      </c>
      <c r="N37" s="14">
        <v>1633608.1257195501</v>
      </c>
      <c r="O37" s="14">
        <v>65.691209302325603</v>
      </c>
      <c r="P37" s="14">
        <v>2739.30174763988</v>
      </c>
      <c r="Q37" s="14">
        <v>7.9494312687082694E-2</v>
      </c>
      <c r="R37" s="14">
        <v>13.0442940363804</v>
      </c>
      <c r="S37" s="14">
        <v>19.617028344462401</v>
      </c>
      <c r="T37" s="14">
        <v>0.80939663826847796</v>
      </c>
      <c r="U37" s="14">
        <v>8.6142927930002404</v>
      </c>
      <c r="V37" s="14">
        <v>1088.7107460280899</v>
      </c>
      <c r="W37" s="14">
        <v>0.39024480773658798</v>
      </c>
      <c r="X37" s="14">
        <v>7.7470821091411501</v>
      </c>
      <c r="Y37" s="14">
        <v>30.6450575408704</v>
      </c>
      <c r="Z37" s="14">
        <v>5969.3002072300296</v>
      </c>
      <c r="AA37" s="14">
        <v>49.178072530508899</v>
      </c>
      <c r="AB37" s="14">
        <v>8.3107690536495596E-2</v>
      </c>
      <c r="AC37" s="14">
        <v>19.208716647478699</v>
      </c>
      <c r="AD37" s="14">
        <v>7.9494312687082694E-2</v>
      </c>
      <c r="AE37" s="14">
        <v>1.03703944278149</v>
      </c>
      <c r="AF37" s="14">
        <v>33.633321022334798</v>
      </c>
      <c r="AG37" s="14">
        <v>0.27823009440478902</v>
      </c>
      <c r="AH37" s="14">
        <v>0.91418459590145096</v>
      </c>
      <c r="AI37" s="14">
        <v>-0.332430762145982</v>
      </c>
      <c r="AJ37" s="14">
        <v>0.43360534192954198</v>
      </c>
      <c r="AK37" s="14">
        <v>-3.61337784941285E-3</v>
      </c>
      <c r="AL37" s="14">
        <v>0</v>
      </c>
      <c r="AM37" s="14">
        <v>-1.08401335482386E-2</v>
      </c>
      <c r="AN37" s="14">
        <v>1.99819795072531</v>
      </c>
      <c r="AO37" s="14">
        <v>-4.6973912042367102E-2</v>
      </c>
      <c r="AP37" s="14">
        <v>-0.11924146903062401</v>
      </c>
      <c r="AQ37" s="14">
        <v>-0.256549827308312</v>
      </c>
      <c r="AR37" s="14">
        <v>-2.16802670964771E-2</v>
      </c>
      <c r="AS37" s="14">
        <v>108.943342159797</v>
      </c>
      <c r="AT37" s="14">
        <v>0.74435583697904695</v>
      </c>
      <c r="AU37" s="14">
        <v>1.35501669352982</v>
      </c>
      <c r="AV37" s="14">
        <v>0.158988625374165</v>
      </c>
      <c r="AW37" s="14">
        <v>0.56368694450840495</v>
      </c>
      <c r="AX37" s="14">
        <v>8.6721068385908401E-2</v>
      </c>
      <c r="AY37" s="14">
        <v>1.8066889247064299E-2</v>
      </c>
      <c r="AZ37" s="14">
        <v>7.9494312687082694E-2</v>
      </c>
      <c r="BA37" s="14">
        <v>1.08401335482386E-2</v>
      </c>
      <c r="BB37" s="14">
        <v>6.5040801289431294E-2</v>
      </c>
      <c r="BC37" s="14">
        <v>1.08401335482386E-2</v>
      </c>
      <c r="BD37" s="14">
        <v>2.89070227953028E-2</v>
      </c>
      <c r="BE37" s="14">
        <v>3.61337784941285E-3</v>
      </c>
      <c r="BF37" s="14">
        <v>1.8066889247064299E-2</v>
      </c>
      <c r="BG37" s="14">
        <v>3.61337784941285E-3</v>
      </c>
      <c r="BH37" s="14">
        <v>2.5293644945889999E-2</v>
      </c>
      <c r="BI37" s="14">
        <v>-3.61337784941285E-2</v>
      </c>
      <c r="BJ37" s="14">
        <v>3.61337784941285E-2</v>
      </c>
      <c r="BK37" s="14">
        <v>-1.08401335482386E-2</v>
      </c>
      <c r="BL37" s="14">
        <v>-4.33605341929542E-2</v>
      </c>
      <c r="BM37" s="14">
        <v>-5.4200667741192803E-2</v>
      </c>
      <c r="BN37" s="14">
        <v>0</v>
      </c>
      <c r="BO37" s="14">
        <v>1.08401335482386E-2</v>
      </c>
      <c r="BP37" s="14">
        <v>-0.317977250748331</v>
      </c>
      <c r="BQ37" s="14">
        <v>-0.41553845268247802</v>
      </c>
      <c r="BR37" s="14">
        <v>4.6973912042367102E-2</v>
      </c>
      <c r="BS37" s="14">
        <v>0.91418459590145096</v>
      </c>
    </row>
    <row r="38" spans="1:71" ht="15" x14ac:dyDescent="0.2">
      <c r="A38" s="15" t="s">
        <v>100</v>
      </c>
      <c r="B38" s="11" t="s">
        <v>73</v>
      </c>
      <c r="C38" s="12" t="s">
        <v>101</v>
      </c>
      <c r="D38" s="12" t="s">
        <v>75</v>
      </c>
      <c r="E38" s="12">
        <v>345</v>
      </c>
      <c r="F38" s="13"/>
      <c r="G38" s="13"/>
      <c r="H38" s="14">
        <v>-2.5293644945889999E-2</v>
      </c>
      <c r="I38" s="14">
        <v>953.20907667511005</v>
      </c>
      <c r="J38" s="14">
        <v>118.15745567579999</v>
      </c>
      <c r="K38" s="14">
        <v>101572.05134699499</v>
      </c>
      <c r="L38" s="14">
        <v>36.892587842505201</v>
      </c>
      <c r="M38" s="14">
        <v>52827.584158415899</v>
      </c>
      <c r="N38" s="14">
        <v>1643002.9081280199</v>
      </c>
      <c r="O38" s="14">
        <v>64.462660833525305</v>
      </c>
      <c r="P38" s="14">
        <v>2686.9077688234001</v>
      </c>
      <c r="Q38" s="14">
        <v>8.6721068385908401E-2</v>
      </c>
      <c r="R38" s="14">
        <v>12.4336331798296</v>
      </c>
      <c r="S38" s="14">
        <v>19.5339206539259</v>
      </c>
      <c r="T38" s="14">
        <v>0.79132974902141395</v>
      </c>
      <c r="U38" s="14">
        <v>8.6070660373014096</v>
      </c>
      <c r="V38" s="14">
        <v>1063.77843886714</v>
      </c>
      <c r="W38" s="14">
        <v>0.39024480773658798</v>
      </c>
      <c r="X38" s="14">
        <v>7.7037215749482</v>
      </c>
      <c r="Y38" s="14">
        <v>30.536656205387999</v>
      </c>
      <c r="Z38" s="14">
        <v>5958.4600736817902</v>
      </c>
      <c r="AA38" s="14">
        <v>48.0579253971909</v>
      </c>
      <c r="AB38" s="14">
        <v>6.5040801289431294E-2</v>
      </c>
      <c r="AC38" s="14">
        <v>19.515853764678798</v>
      </c>
      <c r="AD38" s="14">
        <v>0.30713711720009201</v>
      </c>
      <c r="AE38" s="14">
        <v>0.99729228643794599</v>
      </c>
      <c r="AF38" s="14">
        <v>33.813989914805497</v>
      </c>
      <c r="AG38" s="14">
        <v>0.29629698365185397</v>
      </c>
      <c r="AH38" s="14">
        <v>0.90695784020262504</v>
      </c>
      <c r="AI38" s="14">
        <v>-0.332430762145982</v>
      </c>
      <c r="AJ38" s="14">
        <v>0.45167223117660599</v>
      </c>
      <c r="AK38" s="14">
        <v>-3.61337784941285E-3</v>
      </c>
      <c r="AL38" s="14">
        <v>0</v>
      </c>
      <c r="AM38" s="14">
        <v>-1.44535113976514E-2</v>
      </c>
      <c r="AN38" s="14">
        <v>2.4390300483536702</v>
      </c>
      <c r="AO38" s="14">
        <v>-4.6973912042367102E-2</v>
      </c>
      <c r="AP38" s="14">
        <v>-0.11924146903062401</v>
      </c>
      <c r="AQ38" s="14">
        <v>-0.25293644945889998</v>
      </c>
      <c r="AR38" s="14">
        <v>-2.16802670964771E-2</v>
      </c>
      <c r="AS38" s="14">
        <v>107.208920792079</v>
      </c>
      <c r="AT38" s="14">
        <v>0.76603610407552403</v>
      </c>
      <c r="AU38" s="14">
        <v>1.41283073912042</v>
      </c>
      <c r="AV38" s="14">
        <v>0.166215381072991</v>
      </c>
      <c r="AW38" s="14">
        <v>0.59259396730370695</v>
      </c>
      <c r="AX38" s="14">
        <v>7.9494312687082694E-2</v>
      </c>
      <c r="AY38" s="14">
        <v>1.44535113976514E-2</v>
      </c>
      <c r="AZ38" s="14">
        <v>8.6721068385908401E-2</v>
      </c>
      <c r="BA38" s="14">
        <v>1.08401335482386E-2</v>
      </c>
      <c r="BB38" s="14">
        <v>6.1427423440018503E-2</v>
      </c>
      <c r="BC38" s="14">
        <v>1.08401335482386E-2</v>
      </c>
      <c r="BD38" s="14">
        <v>3.2520400644715598E-2</v>
      </c>
      <c r="BE38" s="14">
        <v>3.61337784941285E-3</v>
      </c>
      <c r="BF38" s="14">
        <v>2.16802670964771E-2</v>
      </c>
      <c r="BG38" s="14">
        <v>3.61337784941285E-3</v>
      </c>
      <c r="BH38" s="14">
        <v>2.89070227953028E-2</v>
      </c>
      <c r="BI38" s="14">
        <v>-3.61337784941285E-2</v>
      </c>
      <c r="BJ38" s="14">
        <v>3.61337784941285E-2</v>
      </c>
      <c r="BK38" s="14">
        <v>-1.08401335482386E-2</v>
      </c>
      <c r="BL38" s="14">
        <v>-4.33605341929542E-2</v>
      </c>
      <c r="BM38" s="14">
        <v>-5.4200667741192803E-2</v>
      </c>
      <c r="BN38" s="14">
        <v>0</v>
      </c>
      <c r="BO38" s="14">
        <v>7.2267556988257001E-3</v>
      </c>
      <c r="BP38" s="14">
        <v>-0.317977250748331</v>
      </c>
      <c r="BQ38" s="14">
        <v>-0.41553845268247802</v>
      </c>
      <c r="BR38" s="14">
        <v>5.05872898917799E-2</v>
      </c>
      <c r="BS38" s="14">
        <v>0.94309161869675395</v>
      </c>
    </row>
    <row r="39" spans="1:71" ht="15" x14ac:dyDescent="0.2">
      <c r="A39" s="15" t="s">
        <v>102</v>
      </c>
      <c r="B39" s="11" t="s">
        <v>73</v>
      </c>
      <c r="C39" s="12" t="s">
        <v>103</v>
      </c>
      <c r="D39" s="12" t="s">
        <v>104</v>
      </c>
      <c r="E39" s="12">
        <v>16.38</v>
      </c>
      <c r="F39" s="13"/>
      <c r="G39" s="13"/>
      <c r="H39" s="14">
        <v>2.8475402027026999</v>
      </c>
      <c r="I39" s="14">
        <v>15893.6551621622</v>
      </c>
      <c r="J39" s="14">
        <v>16432.497385135099</v>
      </c>
      <c r="K39" s="14">
        <v>80344.442027027006</v>
      </c>
      <c r="L39" s="14">
        <v>799.93975540540498</v>
      </c>
      <c r="M39" s="14">
        <v>6233.9226283783801</v>
      </c>
      <c r="N39" s="14">
        <v>154949.99533783799</v>
      </c>
      <c r="O39" s="14">
        <v>22828.510763513499</v>
      </c>
      <c r="P39" s="14">
        <v>41696.750229729703</v>
      </c>
      <c r="Q39" s="14">
        <v>17.917599121621599</v>
      </c>
      <c r="R39" s="14">
        <v>3540.1495966216198</v>
      </c>
      <c r="S39" s="14">
        <v>94.056443310810806</v>
      </c>
      <c r="T39" s="14">
        <v>51.343340270270303</v>
      </c>
      <c r="U39" s="14">
        <v>950.64034459459401</v>
      </c>
      <c r="V39" s="14">
        <v>58922.178040540501</v>
      </c>
      <c r="W39" s="14">
        <v>12.835835067567601</v>
      </c>
      <c r="X39" s="14">
        <v>23.656487837837801</v>
      </c>
      <c r="Y39" s="14">
        <v>43.501652635135102</v>
      </c>
      <c r="Z39" s="14">
        <v>702.68530540540496</v>
      </c>
      <c r="AA39" s="14">
        <v>33.381932837837802</v>
      </c>
      <c r="AB39" s="14">
        <v>6.7026715540540502</v>
      </c>
      <c r="AC39" s="14">
        <v>34.301907364864903</v>
      </c>
      <c r="AD39" s="14">
        <v>6.65886324324324</v>
      </c>
      <c r="AE39" s="14">
        <v>163.14214945945901</v>
      </c>
      <c r="AF39" s="14">
        <v>307.88480837837801</v>
      </c>
      <c r="AG39" s="14">
        <v>26.416411418918901</v>
      </c>
      <c r="AH39" s="14">
        <v>50.2919408108108</v>
      </c>
      <c r="AI39" s="14">
        <v>-3.6360897972972999</v>
      </c>
      <c r="AJ39" s="14">
        <v>1.0952077702702701</v>
      </c>
      <c r="AK39" s="14">
        <v>4.3808310810810797E-2</v>
      </c>
      <c r="AL39" s="14">
        <v>0.43808310810810802</v>
      </c>
      <c r="AM39" s="14">
        <v>0.65712466216216203</v>
      </c>
      <c r="AN39" s="14">
        <v>54.103263851351301</v>
      </c>
      <c r="AO39" s="14">
        <v>-0.56950804054054005</v>
      </c>
      <c r="AP39" s="14">
        <v>2.4094570945945901</v>
      </c>
      <c r="AQ39" s="14">
        <v>-3.0227734459459499</v>
      </c>
      <c r="AR39" s="14">
        <v>7.6664543918918904</v>
      </c>
      <c r="AS39" s="14">
        <v>9440.6909797297303</v>
      </c>
      <c r="AT39" s="14">
        <v>46.217767905405402</v>
      </c>
      <c r="AU39" s="14">
        <v>90.026078716216205</v>
      </c>
      <c r="AV39" s="14">
        <v>9.9444865540540501</v>
      </c>
      <c r="AW39" s="14">
        <v>35.659965</v>
      </c>
      <c r="AX39" s="14">
        <v>6.9217131081081096</v>
      </c>
      <c r="AY39" s="14">
        <v>1.4018659459459499</v>
      </c>
      <c r="AZ39" s="14">
        <v>5.8265053378378404</v>
      </c>
      <c r="BA39" s="14">
        <v>0.832357905405405</v>
      </c>
      <c r="BB39" s="14">
        <v>4.7312975675675704</v>
      </c>
      <c r="BC39" s="14">
        <v>0.96378283783783802</v>
      </c>
      <c r="BD39" s="14">
        <v>2.6284986486486499</v>
      </c>
      <c r="BE39" s="14">
        <v>0.39427479729729697</v>
      </c>
      <c r="BF39" s="14">
        <v>2.3656487837837799</v>
      </c>
      <c r="BG39" s="14">
        <v>0.35046648648648598</v>
      </c>
      <c r="BH39" s="14">
        <v>2.3656487837837799</v>
      </c>
      <c r="BI39" s="14">
        <v>4.0303645945945901</v>
      </c>
      <c r="BJ39" s="14">
        <v>2.1904155405405401</v>
      </c>
      <c r="BK39" s="14">
        <v>-0.21904155405405401</v>
      </c>
      <c r="BL39" s="14">
        <v>-0.43808310810810802</v>
      </c>
      <c r="BM39" s="14">
        <v>-0.65712466216216203</v>
      </c>
      <c r="BN39" s="14">
        <v>0.131424932432432</v>
      </c>
      <c r="BO39" s="14">
        <v>0.48189141891891901</v>
      </c>
      <c r="BP39" s="14">
        <v>-3.7675147297297298</v>
      </c>
      <c r="BQ39" s="14">
        <v>-4.6874892567567601</v>
      </c>
      <c r="BR39" s="14">
        <v>14.3253176351351</v>
      </c>
      <c r="BS39" s="14">
        <v>3.11039006756757</v>
      </c>
    </row>
    <row r="40" spans="1:71" ht="15" x14ac:dyDescent="0.2">
      <c r="A40" s="15" t="s">
        <v>102</v>
      </c>
      <c r="B40" s="11" t="s">
        <v>73</v>
      </c>
      <c r="C40" s="12" t="s">
        <v>103</v>
      </c>
      <c r="D40" s="12" t="s">
        <v>104</v>
      </c>
      <c r="E40" s="12">
        <v>16.38</v>
      </c>
      <c r="F40" s="13"/>
      <c r="G40" s="13"/>
      <c r="H40" s="14">
        <v>1.88375736486486</v>
      </c>
      <c r="I40" s="14">
        <v>13541.148871621601</v>
      </c>
      <c r="J40" s="14">
        <v>16866.199662162198</v>
      </c>
      <c r="K40" s="14">
        <v>82710.090810810798</v>
      </c>
      <c r="L40" s="14">
        <v>811.76799932432402</v>
      </c>
      <c r="M40" s="14">
        <v>8805.4704729729692</v>
      </c>
      <c r="N40" s="14">
        <v>108250.33601351301</v>
      </c>
      <c r="O40" s="14">
        <v>23314.783013513501</v>
      </c>
      <c r="P40" s="14">
        <v>34196.767418918898</v>
      </c>
      <c r="Q40" s="14">
        <v>17.304282770270301</v>
      </c>
      <c r="R40" s="14">
        <v>3623.38538716216</v>
      </c>
      <c r="S40" s="14">
        <v>93.662168513513507</v>
      </c>
      <c r="T40" s="14">
        <v>52.000464932432401</v>
      </c>
      <c r="U40" s="14">
        <v>970.35408445945905</v>
      </c>
      <c r="V40" s="14">
        <v>60586.893851351299</v>
      </c>
      <c r="W40" s="14">
        <v>13.011068310810799</v>
      </c>
      <c r="X40" s="14">
        <v>24.313612500000001</v>
      </c>
      <c r="Y40" s="14">
        <v>45.210176756756702</v>
      </c>
      <c r="Z40" s="14">
        <v>485.83416689189198</v>
      </c>
      <c r="AA40" s="14">
        <v>33.688591013513502</v>
      </c>
      <c r="AB40" s="14">
        <v>6.9217131081081096</v>
      </c>
      <c r="AC40" s="14">
        <v>33.250507905405399</v>
      </c>
      <c r="AD40" s="14">
        <v>7.8416876351351297</v>
      </c>
      <c r="AE40" s="14">
        <v>175.277051554054</v>
      </c>
      <c r="AF40" s="14">
        <v>294.917548378378</v>
      </c>
      <c r="AG40" s="14">
        <v>26.109753243243201</v>
      </c>
      <c r="AH40" s="14">
        <v>50.379557432432399</v>
      </c>
      <c r="AI40" s="14">
        <v>-3.6360897972972999</v>
      </c>
      <c r="AJ40" s="14">
        <v>0.61331635135135099</v>
      </c>
      <c r="AK40" s="14">
        <v>4.3808310810810797E-2</v>
      </c>
      <c r="AL40" s="14">
        <v>0.30665817567567599</v>
      </c>
      <c r="AM40" s="14">
        <v>0.43808310810810802</v>
      </c>
      <c r="AN40" s="14">
        <v>43.545460945945898</v>
      </c>
      <c r="AO40" s="14">
        <v>-0.56950804054054005</v>
      </c>
      <c r="AP40" s="14">
        <v>1.92756567567568</v>
      </c>
      <c r="AQ40" s="14">
        <v>-2.71611527027027</v>
      </c>
      <c r="AR40" s="14">
        <v>7.92930425675676</v>
      </c>
      <c r="AS40" s="14">
        <v>10137.243121621599</v>
      </c>
      <c r="AT40" s="14">
        <v>44.815901959459502</v>
      </c>
      <c r="AU40" s="14">
        <v>86.170947364864801</v>
      </c>
      <c r="AV40" s="14">
        <v>9.5502117567567506</v>
      </c>
      <c r="AW40" s="14">
        <v>34.915223716216197</v>
      </c>
      <c r="AX40" s="14">
        <v>6.4398216891891904</v>
      </c>
      <c r="AY40" s="14">
        <v>1.27044101351351</v>
      </c>
      <c r="AZ40" s="14">
        <v>5.6950804054053998</v>
      </c>
      <c r="BA40" s="14">
        <v>0.832357905405405</v>
      </c>
      <c r="BB40" s="14">
        <v>4.5998726351351298</v>
      </c>
      <c r="BC40" s="14">
        <v>0.91997452702702698</v>
      </c>
      <c r="BD40" s="14">
        <v>2.5846903378378401</v>
      </c>
      <c r="BE40" s="14">
        <v>0.35046648648648598</v>
      </c>
      <c r="BF40" s="14">
        <v>2.2342238513513499</v>
      </c>
      <c r="BG40" s="14">
        <v>0.35046648648648598</v>
      </c>
      <c r="BH40" s="14">
        <v>2.3656487837837799</v>
      </c>
      <c r="BI40" s="14">
        <v>3.8113230405405401</v>
      </c>
      <c r="BJ40" s="14">
        <v>2.2342238513513499</v>
      </c>
      <c r="BK40" s="14">
        <v>-0.21904155405405401</v>
      </c>
      <c r="BL40" s="14">
        <v>-0.43808310810810802</v>
      </c>
      <c r="BM40" s="14">
        <v>-0.65712466216216203</v>
      </c>
      <c r="BN40" s="14">
        <v>0.131424932432432</v>
      </c>
      <c r="BO40" s="14">
        <v>0.262849864864865</v>
      </c>
      <c r="BP40" s="14">
        <v>-3.8551313513513499</v>
      </c>
      <c r="BQ40" s="14">
        <v>-4.6874892567567601</v>
      </c>
      <c r="BR40" s="14">
        <v>13.668192972972999</v>
      </c>
      <c r="BS40" s="14">
        <v>3.0665817567567601</v>
      </c>
    </row>
    <row r="41" spans="1:71" ht="15" x14ac:dyDescent="0.2">
      <c r="A41" s="15" t="s">
        <v>102</v>
      </c>
      <c r="B41" s="11" t="s">
        <v>73</v>
      </c>
      <c r="C41" s="12" t="s">
        <v>103</v>
      </c>
      <c r="D41" s="12" t="s">
        <v>104</v>
      </c>
      <c r="E41" s="12">
        <v>16.38</v>
      </c>
      <c r="F41" s="13"/>
      <c r="G41" s="13"/>
      <c r="H41" s="14">
        <v>2.7599235810810798</v>
      </c>
      <c r="I41" s="14">
        <v>13541.148871621601</v>
      </c>
      <c r="J41" s="14">
        <v>16747.917222972999</v>
      </c>
      <c r="K41" s="14">
        <v>88974.679256756703</v>
      </c>
      <c r="L41" s="14">
        <v>874.41388378378394</v>
      </c>
      <c r="M41" s="14">
        <v>9042.0353513513492</v>
      </c>
      <c r="N41" s="14">
        <v>71670.396486486497</v>
      </c>
      <c r="O41" s="14">
        <v>23196.500574324298</v>
      </c>
      <c r="P41" s="14">
        <v>34393.9048175676</v>
      </c>
      <c r="Q41" s="14">
        <v>17.873790810810799</v>
      </c>
      <c r="R41" s="14">
        <v>3572.5677466216198</v>
      </c>
      <c r="S41" s="14">
        <v>94.625951351351304</v>
      </c>
      <c r="T41" s="14">
        <v>50.861448851351298</v>
      </c>
      <c r="U41" s="14">
        <v>957.21159121621599</v>
      </c>
      <c r="V41" s="14">
        <v>60367.852297297301</v>
      </c>
      <c r="W41" s="14">
        <v>12.9234516891892</v>
      </c>
      <c r="X41" s="14">
        <v>22.867938243243199</v>
      </c>
      <c r="Y41" s="14">
        <v>47.926292027027003</v>
      </c>
      <c r="Z41" s="14">
        <v>704.437637837838</v>
      </c>
      <c r="AA41" s="14">
        <v>35.090456959459402</v>
      </c>
      <c r="AB41" s="14">
        <v>6.5712466216216203</v>
      </c>
      <c r="AC41" s="14">
        <v>34.214290743243197</v>
      </c>
      <c r="AD41" s="14">
        <v>2.7599235810810798</v>
      </c>
      <c r="AE41" s="14">
        <v>172.73616952702699</v>
      </c>
      <c r="AF41" s="14">
        <v>286.24350283783798</v>
      </c>
      <c r="AG41" s="14">
        <v>26.109753243243201</v>
      </c>
      <c r="AH41" s="14">
        <v>49.459582905405398</v>
      </c>
      <c r="AI41" s="14">
        <v>-3.6360897972972999</v>
      </c>
      <c r="AJ41" s="14">
        <v>0.39427479729729697</v>
      </c>
      <c r="AK41" s="14">
        <v>0</v>
      </c>
      <c r="AL41" s="14">
        <v>0.30665817567567599</v>
      </c>
      <c r="AM41" s="14">
        <v>0.35046648648648598</v>
      </c>
      <c r="AN41" s="14">
        <v>35.090456959459402</v>
      </c>
      <c r="AO41" s="14">
        <v>-0.56950804054054005</v>
      </c>
      <c r="AP41" s="14">
        <v>1.5332908783783801</v>
      </c>
      <c r="AQ41" s="14">
        <v>-2.8913485135135102</v>
      </c>
      <c r="AR41" s="14">
        <v>7.7978793243243203</v>
      </c>
      <c r="AS41" s="14">
        <v>9970.7715405405397</v>
      </c>
      <c r="AT41" s="14">
        <v>44.596860405405401</v>
      </c>
      <c r="AU41" s="14">
        <v>85.338589459459399</v>
      </c>
      <c r="AV41" s="14">
        <v>9.4187868243243198</v>
      </c>
      <c r="AW41" s="14">
        <v>34.126674121621598</v>
      </c>
      <c r="AX41" s="14">
        <v>6.5712466216216203</v>
      </c>
      <c r="AY41" s="14">
        <v>1.27044101351351</v>
      </c>
      <c r="AZ41" s="14">
        <v>5.5198471621621596</v>
      </c>
      <c r="BA41" s="14">
        <v>0.78854959459459395</v>
      </c>
      <c r="BB41" s="14">
        <v>4.6436809459459498</v>
      </c>
      <c r="BC41" s="14">
        <v>0.87616621621621604</v>
      </c>
      <c r="BD41" s="14">
        <v>2.6284986486486499</v>
      </c>
      <c r="BE41" s="14">
        <v>0.39427479729729697</v>
      </c>
      <c r="BF41" s="14">
        <v>2.2780321621621602</v>
      </c>
      <c r="BG41" s="14">
        <v>0.35046648648648598</v>
      </c>
      <c r="BH41" s="14">
        <v>2.32184047297297</v>
      </c>
      <c r="BI41" s="14">
        <v>3.1980066891891901</v>
      </c>
      <c r="BJ41" s="14">
        <v>2.0151822972972999</v>
      </c>
      <c r="BK41" s="14">
        <v>-0.21904155405405401</v>
      </c>
      <c r="BL41" s="14">
        <v>-0.43808310810810802</v>
      </c>
      <c r="BM41" s="14">
        <v>-0.65712466216216203</v>
      </c>
      <c r="BN41" s="14">
        <v>0.43808310810810802</v>
      </c>
      <c r="BO41" s="14">
        <v>0.21904155405405401</v>
      </c>
      <c r="BP41" s="14">
        <v>-3.8989396621621601</v>
      </c>
      <c r="BQ41" s="14">
        <v>-4.7312975675675704</v>
      </c>
      <c r="BR41" s="14">
        <v>13.712001283783801</v>
      </c>
      <c r="BS41" s="14">
        <v>3.0665817567567601</v>
      </c>
    </row>
    <row r="42" spans="1:71" ht="15" x14ac:dyDescent="0.2">
      <c r="A42" s="10"/>
      <c r="B42" s="11" t="s">
        <v>73</v>
      </c>
      <c r="C42" s="12" t="s">
        <v>105</v>
      </c>
      <c r="D42" s="12"/>
      <c r="E42" s="12"/>
      <c r="F42" s="13"/>
      <c r="G42" s="13"/>
      <c r="H42" s="14">
        <v>-3.1842336495257098E-2</v>
      </c>
      <c r="I42" s="14">
        <v>2034.0884553170199</v>
      </c>
      <c r="J42" s="14">
        <v>15080.5305641538</v>
      </c>
      <c r="K42" s="14">
        <v>6839.7338791812199</v>
      </c>
      <c r="L42" s="14">
        <v>9215.1721817274101</v>
      </c>
      <c r="M42" s="14">
        <v>5289.0120918621997</v>
      </c>
      <c r="N42" s="14">
        <v>32797.606590114803</v>
      </c>
      <c r="O42" s="14">
        <v>1106.5211932101799</v>
      </c>
      <c r="P42" s="14">
        <v>104506.548377434</v>
      </c>
      <c r="Q42" s="14">
        <v>18.118289465801301</v>
      </c>
      <c r="R42" s="14">
        <v>15590.0079480779</v>
      </c>
      <c r="S42" s="14">
        <v>232.00326370444299</v>
      </c>
      <c r="T42" s="14">
        <v>92.247248826759801</v>
      </c>
      <c r="U42" s="14">
        <v>1429.7209086370401</v>
      </c>
      <c r="V42" s="14">
        <v>169242.01847229101</v>
      </c>
      <c r="W42" s="14">
        <v>37.414745381927098</v>
      </c>
      <c r="X42" s="14">
        <v>36.586844633050397</v>
      </c>
      <c r="Y42" s="14">
        <v>28.2123101347978</v>
      </c>
      <c r="Z42" s="14">
        <v>57.061466999500702</v>
      </c>
      <c r="AA42" s="14">
        <v>102.15021547678499</v>
      </c>
      <c r="AB42" s="14">
        <v>61.073601397903097</v>
      </c>
      <c r="AC42" s="14">
        <v>27.1933553669496</v>
      </c>
      <c r="AD42" s="14">
        <v>43.9742666999501</v>
      </c>
      <c r="AE42" s="14">
        <v>8.0561111333000408</v>
      </c>
      <c r="AF42" s="14">
        <v>409.81087069395898</v>
      </c>
      <c r="AG42" s="14">
        <v>75.530022166749802</v>
      </c>
      <c r="AH42" s="14">
        <v>40.153186320519197</v>
      </c>
      <c r="AI42" s="14">
        <v>-2.4837022466300498</v>
      </c>
      <c r="AJ42" s="14">
        <v>-0.57316205691462796</v>
      </c>
      <c r="AK42" s="14">
        <v>0</v>
      </c>
      <c r="AL42" s="14">
        <v>3.1842336495257098E-2</v>
      </c>
      <c r="AM42" s="14">
        <v>0.28658102845731398</v>
      </c>
      <c r="AN42" s="14">
        <v>13.7558893659511</v>
      </c>
      <c r="AO42" s="14">
        <v>-0.41395037443834198</v>
      </c>
      <c r="AP42" s="14">
        <v>-0.66868906640039905</v>
      </c>
      <c r="AQ42" s="14">
        <v>-2.2289635546679998</v>
      </c>
      <c r="AR42" s="14">
        <v>0.159211682476285</v>
      </c>
      <c r="AS42" s="14">
        <v>4206.3726510234601</v>
      </c>
      <c r="AT42" s="14">
        <v>750.84229455816205</v>
      </c>
      <c r="AU42" s="14">
        <v>1792.72354468297</v>
      </c>
      <c r="AV42" s="14">
        <v>222.48240509236101</v>
      </c>
      <c r="AW42" s="14">
        <v>834.26921617573601</v>
      </c>
      <c r="AX42" s="14">
        <v>123.51642326510201</v>
      </c>
      <c r="AY42" s="14">
        <v>30.6641700449326</v>
      </c>
      <c r="AZ42" s="14">
        <v>73.778693659510694</v>
      </c>
      <c r="BA42" s="14">
        <v>7.5784760858711904</v>
      </c>
      <c r="BB42" s="14">
        <v>29.549688267598601</v>
      </c>
      <c r="BC42" s="14">
        <v>3.9802920619071398</v>
      </c>
      <c r="BD42" s="14">
        <v>7.4829490763854203</v>
      </c>
      <c r="BE42" s="14">
        <v>0.60500439340988499</v>
      </c>
      <c r="BF42" s="14">
        <v>2.6747562656016002</v>
      </c>
      <c r="BG42" s="14">
        <v>0.28658102845731398</v>
      </c>
      <c r="BH42" s="14">
        <v>2.0379095356964498</v>
      </c>
      <c r="BI42" s="14">
        <v>7.8332147778332502</v>
      </c>
      <c r="BJ42" s="14">
        <v>-1.6558014977533699</v>
      </c>
      <c r="BK42" s="14">
        <v>-0.159211682476285</v>
      </c>
      <c r="BL42" s="14">
        <v>-0.35026570144782798</v>
      </c>
      <c r="BM42" s="14">
        <v>-0.47763504742885698</v>
      </c>
      <c r="BN42" s="14">
        <v>0</v>
      </c>
      <c r="BO42" s="14">
        <v>0.25473869196205701</v>
      </c>
      <c r="BP42" s="14">
        <v>-3.1205489765352001</v>
      </c>
      <c r="BQ42" s="14">
        <v>-3.6937110334498202</v>
      </c>
      <c r="BR42" s="14">
        <v>90.5914473290064</v>
      </c>
      <c r="BS42" s="14">
        <v>10.316917024463301</v>
      </c>
    </row>
    <row r="43" spans="1:71" ht="15" x14ac:dyDescent="0.2">
      <c r="A43" s="10"/>
      <c r="B43" s="11" t="s">
        <v>73</v>
      </c>
      <c r="C43" s="12" t="s">
        <v>105</v>
      </c>
      <c r="D43" s="12"/>
      <c r="E43" s="12"/>
      <c r="F43" s="13"/>
      <c r="G43" s="13"/>
      <c r="H43" s="14">
        <v>3.1842336495257098E-2</v>
      </c>
      <c r="I43" s="14">
        <v>2037.5911123315</v>
      </c>
      <c r="J43" s="14">
        <v>14825.791872191699</v>
      </c>
      <c r="K43" s="14">
        <v>6686.8906640039904</v>
      </c>
      <c r="L43" s="14">
        <v>8874.4591812281506</v>
      </c>
      <c r="M43" s="14">
        <v>3607.7367249126301</v>
      </c>
      <c r="N43" s="14">
        <v>27572.279171243099</v>
      </c>
      <c r="O43" s="14">
        <v>1073.0867398901601</v>
      </c>
      <c r="P43" s="14">
        <v>103201.012581128</v>
      </c>
      <c r="Q43" s="14">
        <v>20.219883674488301</v>
      </c>
      <c r="R43" s="14">
        <v>15325.716555167201</v>
      </c>
      <c r="S43" s="14">
        <v>230.506673889166</v>
      </c>
      <c r="T43" s="14">
        <v>90.686974338492206</v>
      </c>
      <c r="U43" s="14">
        <v>1417.6208207688501</v>
      </c>
      <c r="V43" s="14">
        <v>167267.79360958599</v>
      </c>
      <c r="W43" s="14">
        <v>36.491317623564598</v>
      </c>
      <c r="X43" s="14">
        <v>36.586844633050397</v>
      </c>
      <c r="Y43" s="14">
        <v>28.116783125312001</v>
      </c>
      <c r="Z43" s="14">
        <v>49.005355866200702</v>
      </c>
      <c r="AA43" s="14">
        <v>104.474706040939</v>
      </c>
      <c r="AB43" s="14">
        <v>58.908322516225603</v>
      </c>
      <c r="AC43" s="14">
        <v>27.670990414378402</v>
      </c>
      <c r="AD43" s="14">
        <v>42.286622865701403</v>
      </c>
      <c r="AE43" s="14">
        <v>8.4063768347478707</v>
      </c>
      <c r="AF43" s="14">
        <v>403.12398002995502</v>
      </c>
      <c r="AG43" s="14">
        <v>76.612661607588606</v>
      </c>
      <c r="AH43" s="14">
        <v>35.472362855716398</v>
      </c>
      <c r="AI43" s="14">
        <v>-2.4837022466300498</v>
      </c>
      <c r="AJ43" s="14">
        <v>-0.63684672990514202</v>
      </c>
      <c r="AK43" s="14">
        <v>0</v>
      </c>
      <c r="AL43" s="14">
        <v>3.1842336495257098E-2</v>
      </c>
      <c r="AM43" s="14">
        <v>0.28658102845731398</v>
      </c>
      <c r="AN43" s="14">
        <v>11.972718522216701</v>
      </c>
      <c r="AO43" s="14">
        <v>-0.44579271093359901</v>
      </c>
      <c r="AP43" s="14">
        <v>-0.89158542186719902</v>
      </c>
      <c r="AQ43" s="14">
        <v>-2.2926482276585101</v>
      </c>
      <c r="AR43" s="14">
        <v>0.127369345981028</v>
      </c>
      <c r="AS43" s="14">
        <v>4133.1352770843696</v>
      </c>
      <c r="AT43" s="14">
        <v>767.40030953569601</v>
      </c>
      <c r="AU43" s="14">
        <v>1825.52115127309</v>
      </c>
      <c r="AV43" s="14">
        <v>225.666638741887</v>
      </c>
      <c r="AW43" s="14">
        <v>841.27453020469295</v>
      </c>
      <c r="AX43" s="14">
        <v>123.675634947579</v>
      </c>
      <c r="AY43" s="14">
        <v>30.8552240639041</v>
      </c>
      <c r="AZ43" s="14">
        <v>75.0842294558162</v>
      </c>
      <c r="BA43" s="14">
        <v>7.8332147778332502</v>
      </c>
      <c r="BB43" s="14">
        <v>30.377589016475302</v>
      </c>
      <c r="BC43" s="14">
        <v>4.0758190713929103</v>
      </c>
      <c r="BD43" s="14">
        <v>7.4829490763854203</v>
      </c>
      <c r="BE43" s="14">
        <v>0.63684672990514202</v>
      </c>
      <c r="BF43" s="14">
        <v>2.6429139291063399</v>
      </c>
      <c r="BG43" s="14">
        <v>0.28658102845731398</v>
      </c>
      <c r="BH43" s="14">
        <v>1.94238252621068</v>
      </c>
      <c r="BI43" s="14">
        <v>7.7695301048427297</v>
      </c>
      <c r="BJ43" s="14">
        <v>-1.68764383424863</v>
      </c>
      <c r="BK43" s="14">
        <v>-0.159211682476285</v>
      </c>
      <c r="BL43" s="14">
        <v>-0.35026570144782798</v>
      </c>
      <c r="BM43" s="14">
        <v>-0.47763504742885698</v>
      </c>
      <c r="BN43" s="14">
        <v>0</v>
      </c>
      <c r="BO43" s="14">
        <v>0.28658102845731398</v>
      </c>
      <c r="BP43" s="14">
        <v>-3.1205489765352001</v>
      </c>
      <c r="BQ43" s="14">
        <v>-3.6937110334498202</v>
      </c>
      <c r="BR43" s="14">
        <v>95.208586120818694</v>
      </c>
      <c r="BS43" s="14">
        <v>10.5079710434348</v>
      </c>
    </row>
    <row r="44" spans="1:71" ht="15" x14ac:dyDescent="0.2">
      <c r="A44" s="10"/>
      <c r="B44" s="11" t="s">
        <v>73</v>
      </c>
      <c r="C44" s="12" t="s">
        <v>105</v>
      </c>
      <c r="D44" s="12"/>
      <c r="E44" s="12"/>
      <c r="F44" s="13"/>
      <c r="G44" s="13"/>
      <c r="H44" s="14">
        <v>0.159211682476285</v>
      </c>
      <c r="I44" s="14">
        <v>2260.8058911632502</v>
      </c>
      <c r="J44" s="14">
        <v>14943.6085172242</v>
      </c>
      <c r="K44" s="14">
        <v>6804.7073090364402</v>
      </c>
      <c r="L44" s="14">
        <v>8826.6956764852694</v>
      </c>
      <c r="M44" s="14">
        <v>6626.3902246629996</v>
      </c>
      <c r="N44" s="14">
        <v>29428.687388916602</v>
      </c>
      <c r="O44" s="14">
        <v>1093.14741188218</v>
      </c>
      <c r="P44" s="14">
        <v>104219.967348976</v>
      </c>
      <c r="Q44" s="14">
        <v>21.589104143784301</v>
      </c>
      <c r="R44" s="14">
        <v>15497.665172241601</v>
      </c>
      <c r="S44" s="14">
        <v>234.51880828756899</v>
      </c>
      <c r="T44" s="14">
        <v>93.329888267598506</v>
      </c>
      <c r="U44" s="14">
        <v>1436.0893759360999</v>
      </c>
      <c r="V44" s="14">
        <v>169560.441837244</v>
      </c>
      <c r="W44" s="14">
        <v>37.382903045431803</v>
      </c>
      <c r="X44" s="14">
        <v>36.5231599600599</v>
      </c>
      <c r="Y44" s="14">
        <v>28.785472191712401</v>
      </c>
      <c r="Z44" s="14">
        <v>47.731662406390399</v>
      </c>
      <c r="AA44" s="14">
        <v>103.487593609586</v>
      </c>
      <c r="AB44" s="14">
        <v>59.640696255616596</v>
      </c>
      <c r="AC44" s="14">
        <v>28.084940788816802</v>
      </c>
      <c r="AD44" s="14">
        <v>34.644462106839697</v>
      </c>
      <c r="AE44" s="14">
        <v>8.5655885172241604</v>
      </c>
      <c r="AF44" s="14">
        <v>412.67668097853198</v>
      </c>
      <c r="AG44" s="14">
        <v>79.733210584123796</v>
      </c>
      <c r="AH44" s="14">
        <v>34.517092760858702</v>
      </c>
      <c r="AI44" s="14">
        <v>-2.4837022466300498</v>
      </c>
      <c r="AJ44" s="14">
        <v>-0.60500439340988499</v>
      </c>
      <c r="AK44" s="14">
        <v>0</v>
      </c>
      <c r="AL44" s="14">
        <v>0</v>
      </c>
      <c r="AM44" s="14">
        <v>0.47763504742885698</v>
      </c>
      <c r="AN44" s="14">
        <v>11.495083474787799</v>
      </c>
      <c r="AO44" s="14">
        <v>-0.41395037443834198</v>
      </c>
      <c r="AP44" s="14">
        <v>-0.79605841238142705</v>
      </c>
      <c r="AQ44" s="14">
        <v>-2.1334365451822301</v>
      </c>
      <c r="AR44" s="14">
        <v>0.159211682476285</v>
      </c>
      <c r="AS44" s="14">
        <v>4193.6357164253604</v>
      </c>
      <c r="AT44" s="14">
        <v>785.23201797304</v>
      </c>
      <c r="AU44" s="14">
        <v>1877.42415976036</v>
      </c>
      <c r="AV44" s="14">
        <v>233.34064183724399</v>
      </c>
      <c r="AW44" s="14">
        <v>869.29578632051903</v>
      </c>
      <c r="AX44" s="14">
        <v>128.133562056915</v>
      </c>
      <c r="AY44" s="14">
        <v>31.6831248127808</v>
      </c>
      <c r="AZ44" s="14">
        <v>75.275283474787798</v>
      </c>
      <c r="BA44" s="14">
        <v>7.8332147778332502</v>
      </c>
      <c r="BB44" s="14">
        <v>30.313904343484801</v>
      </c>
      <c r="BC44" s="14">
        <v>4.0121343984023898</v>
      </c>
      <c r="BD44" s="14">
        <v>7.6740030953569596</v>
      </c>
      <c r="BE44" s="14">
        <v>0.63684672990514202</v>
      </c>
      <c r="BF44" s="14">
        <v>2.73844093859211</v>
      </c>
      <c r="BG44" s="14">
        <v>0.31842336495257101</v>
      </c>
      <c r="BH44" s="14">
        <v>1.7831708437344</v>
      </c>
      <c r="BI44" s="14">
        <v>8.0242687968047903</v>
      </c>
      <c r="BJ44" s="14">
        <v>-1.68764383424863</v>
      </c>
      <c r="BK44" s="14">
        <v>-0.159211682476285</v>
      </c>
      <c r="BL44" s="14">
        <v>-0.35026570144782798</v>
      </c>
      <c r="BM44" s="14">
        <v>-0.47763504742885698</v>
      </c>
      <c r="BN44" s="14">
        <v>0</v>
      </c>
      <c r="BO44" s="14">
        <v>2.73844093859211</v>
      </c>
      <c r="BP44" s="14">
        <v>-3.1205489765352001</v>
      </c>
      <c r="BQ44" s="14">
        <v>-3.6937110334498202</v>
      </c>
      <c r="BR44" s="14">
        <v>95.527009485771302</v>
      </c>
      <c r="BS44" s="14">
        <v>12.2911418871692</v>
      </c>
    </row>
    <row r="45" spans="1:71" ht="15" x14ac:dyDescent="0.2">
      <c r="A45" s="10"/>
      <c r="B45" s="11" t="s">
        <v>73</v>
      </c>
      <c r="C45" s="12" t="s">
        <v>106</v>
      </c>
      <c r="D45" s="12" t="s">
        <v>75</v>
      </c>
      <c r="E45" s="12">
        <v>264</v>
      </c>
      <c r="F45" s="13"/>
      <c r="G45" s="13"/>
      <c r="H45" s="14">
        <v>-8.1849000181236E-3</v>
      </c>
      <c r="I45" s="14">
        <v>261.55302724581702</v>
      </c>
      <c r="J45" s="14">
        <v>33.576278741013702</v>
      </c>
      <c r="K45" s="14">
        <v>61.159391802090298</v>
      </c>
      <c r="L45" s="14">
        <v>6.69524821482511</v>
      </c>
      <c r="M45" s="14">
        <v>27355.754727239801</v>
      </c>
      <c r="N45" s="14">
        <v>225175.69383193401</v>
      </c>
      <c r="O45" s="14">
        <v>20.225797378118799</v>
      </c>
      <c r="P45" s="14">
        <v>298.47602066090701</v>
      </c>
      <c r="Q45" s="14">
        <v>2.6373566725064902E-2</v>
      </c>
      <c r="R45" s="14">
        <v>2.2517569383193399</v>
      </c>
      <c r="S45" s="14">
        <v>0.27373943393946698</v>
      </c>
      <c r="T45" s="14">
        <v>0.46744873436839202</v>
      </c>
      <c r="U45" s="14">
        <v>3.8423558418413601</v>
      </c>
      <c r="V45" s="14">
        <v>218.53683048389999</v>
      </c>
      <c r="W45" s="14">
        <v>0.20916966712982499</v>
      </c>
      <c r="X45" s="14">
        <v>1.5660442034676501</v>
      </c>
      <c r="Y45" s="14">
        <v>160.060267021084</v>
      </c>
      <c r="Z45" s="14">
        <v>774564.37171509699</v>
      </c>
      <c r="AA45" s="14">
        <v>8.0030133510541904E-2</v>
      </c>
      <c r="AB45" s="14">
        <v>1.54603667009001E-2</v>
      </c>
      <c r="AC45" s="14">
        <v>5.4993433788437196</v>
      </c>
      <c r="AD45" s="14">
        <v>68.043802150667602</v>
      </c>
      <c r="AE45" s="14">
        <v>0.12368293360720101</v>
      </c>
      <c r="AF45" s="14">
        <v>2.3999945719809102</v>
      </c>
      <c r="AG45" s="14">
        <v>3.9105633419923902E-2</v>
      </c>
      <c r="AH45" s="14">
        <v>0.40378840089409801</v>
      </c>
      <c r="AI45" s="14">
        <v>-7.7301833504500705E-2</v>
      </c>
      <c r="AJ45" s="14">
        <v>0.82394660182444301</v>
      </c>
      <c r="AK45" s="14">
        <v>0</v>
      </c>
      <c r="AL45" s="14">
        <v>1.8188666706941299E-3</v>
      </c>
      <c r="AM45" s="14">
        <v>4.5471666767353397E-2</v>
      </c>
      <c r="AN45" s="14">
        <v>60.8229014680118</v>
      </c>
      <c r="AO45" s="14">
        <v>-1.00037666888177E-2</v>
      </c>
      <c r="AP45" s="14">
        <v>6.0932033468253502E-2</v>
      </c>
      <c r="AQ45" s="14">
        <v>-5.9113166797559402E-2</v>
      </c>
      <c r="AR45" s="14">
        <v>-2.7283000060412E-3</v>
      </c>
      <c r="AS45" s="14">
        <v>8.1612547514045808</v>
      </c>
      <c r="AT45" s="14">
        <v>8.2758433516583102E-2</v>
      </c>
      <c r="AU45" s="14">
        <v>0.17461120038663699</v>
      </c>
      <c r="AV45" s="14">
        <v>2.00075333776355E-2</v>
      </c>
      <c r="AW45" s="14">
        <v>7.3664100163112395E-2</v>
      </c>
      <c r="AX45" s="14">
        <v>1.3641500030206E-2</v>
      </c>
      <c r="AY45" s="14">
        <v>2.7283000060412E-3</v>
      </c>
      <c r="AZ45" s="14">
        <v>1.09132000241648E-2</v>
      </c>
      <c r="BA45" s="14">
        <v>9.0943333534706703E-4</v>
      </c>
      <c r="BB45" s="14">
        <v>7.2754666827765397E-3</v>
      </c>
      <c r="BC45" s="14">
        <v>1.8188666706941299E-3</v>
      </c>
      <c r="BD45" s="14">
        <v>2.7283000060412E-3</v>
      </c>
      <c r="BE45" s="14">
        <v>0</v>
      </c>
      <c r="BF45" s="14">
        <v>2.7283000060412E-3</v>
      </c>
      <c r="BG45" s="14">
        <v>0</v>
      </c>
      <c r="BH45" s="14">
        <v>2.18264000483296E-2</v>
      </c>
      <c r="BI45" s="14">
        <v>1.81886667069413E-2</v>
      </c>
      <c r="BJ45" s="14">
        <v>5.4566000120824E-3</v>
      </c>
      <c r="BK45" s="14">
        <v>-2.7283000060412E-3</v>
      </c>
      <c r="BL45" s="14">
        <v>-7.2754666827765397E-3</v>
      </c>
      <c r="BM45" s="14">
        <v>-1.27320666948589E-2</v>
      </c>
      <c r="BN45" s="14">
        <v>0</v>
      </c>
      <c r="BO45" s="14">
        <v>0.48109023439859799</v>
      </c>
      <c r="BP45" s="14">
        <v>0.67298066815683</v>
      </c>
      <c r="BQ45" s="14">
        <v>-9.5490500211441995E-2</v>
      </c>
      <c r="BR45" s="14">
        <v>4.9109400108741597E-2</v>
      </c>
      <c r="BS45" s="14">
        <v>0.16551686703316601</v>
      </c>
    </row>
    <row r="46" spans="1:71" ht="15" x14ac:dyDescent="0.2">
      <c r="A46" s="10"/>
      <c r="B46" s="11" t="s">
        <v>73</v>
      </c>
      <c r="C46" s="12" t="s">
        <v>106</v>
      </c>
      <c r="D46" s="12" t="s">
        <v>75</v>
      </c>
      <c r="E46" s="12">
        <v>264</v>
      </c>
      <c r="F46" s="13"/>
      <c r="G46" s="13"/>
      <c r="H46" s="14">
        <v>-8.1849000181236E-3</v>
      </c>
      <c r="I46" s="14">
        <v>262.73529058176803</v>
      </c>
      <c r="J46" s="14">
        <v>32.7759774059083</v>
      </c>
      <c r="K46" s="14">
        <v>57.0487531263215</v>
      </c>
      <c r="L46" s="14">
        <v>7.0872139823596898</v>
      </c>
      <c r="M46" s="14">
        <v>27592.207394429999</v>
      </c>
      <c r="N46" s="14">
        <v>229540.9738416</v>
      </c>
      <c r="O46" s="14">
        <v>20.307646378299999</v>
      </c>
      <c r="P46" s="14">
        <v>299.11262399564998</v>
      </c>
      <c r="Q46" s="14">
        <v>1.3641500030206E-2</v>
      </c>
      <c r="R46" s="14">
        <v>1.90981000422884</v>
      </c>
      <c r="S46" s="14">
        <v>0.26919226726273199</v>
      </c>
      <c r="T46" s="14">
        <v>0.46381100102700401</v>
      </c>
      <c r="U46" s="14">
        <v>3.67865784147889</v>
      </c>
      <c r="V46" s="14">
        <v>207.805517126805</v>
      </c>
      <c r="W46" s="14">
        <v>0.210079100465173</v>
      </c>
      <c r="X46" s="14">
        <v>1.5560404367788301</v>
      </c>
      <c r="Y46" s="14">
        <v>159.69649368694499</v>
      </c>
      <c r="Z46" s="14">
        <v>764742.49169334897</v>
      </c>
      <c r="AA46" s="14">
        <v>8.6396166857971399E-2</v>
      </c>
      <c r="AB46" s="14">
        <v>1.09132000241648E-2</v>
      </c>
      <c r="AC46" s="14">
        <v>5.5266263789041297</v>
      </c>
      <c r="AD46" s="14">
        <v>66.143086479792203</v>
      </c>
      <c r="AE46" s="14">
        <v>0.110950866912342</v>
      </c>
      <c r="AF46" s="14">
        <v>2.2972286050866901</v>
      </c>
      <c r="AG46" s="14">
        <v>3.9105633419923902E-2</v>
      </c>
      <c r="AH46" s="14">
        <v>0.33376203407237398</v>
      </c>
      <c r="AI46" s="14">
        <v>-7.8211266839847804E-2</v>
      </c>
      <c r="AJ46" s="14">
        <v>0.82212773515374904</v>
      </c>
      <c r="AK46" s="14">
        <v>9.0943333534706703E-4</v>
      </c>
      <c r="AL46" s="14">
        <v>1.8188666706941299E-3</v>
      </c>
      <c r="AM46" s="14">
        <v>3.5467900078535598E-2</v>
      </c>
      <c r="AN46" s="14">
        <v>64.560672476288303</v>
      </c>
      <c r="AO46" s="14">
        <v>-1.00037666888177E-2</v>
      </c>
      <c r="AP46" s="14">
        <v>4.7290533438047497E-2</v>
      </c>
      <c r="AQ46" s="14">
        <v>-5.5475433456171099E-2</v>
      </c>
      <c r="AR46" s="14">
        <v>-1.8188666706941299E-3</v>
      </c>
      <c r="AS46" s="14">
        <v>8.2521980849392893</v>
      </c>
      <c r="AT46" s="14">
        <v>6.9116933486377097E-2</v>
      </c>
      <c r="AU46" s="14">
        <v>0.14096216697879499</v>
      </c>
      <c r="AV46" s="14">
        <v>1.54603667009001E-2</v>
      </c>
      <c r="AW46" s="14">
        <v>5.7294300126865198E-2</v>
      </c>
      <c r="AX46" s="14">
        <v>1.09132000241648E-2</v>
      </c>
      <c r="AY46" s="14">
        <v>2.7283000060412E-3</v>
      </c>
      <c r="AZ46" s="14">
        <v>8.1849000181236E-3</v>
      </c>
      <c r="BA46" s="14">
        <v>9.0943333534706703E-4</v>
      </c>
      <c r="BB46" s="14">
        <v>7.2754666827765397E-3</v>
      </c>
      <c r="BC46" s="14">
        <v>9.0943333534706703E-4</v>
      </c>
      <c r="BD46" s="14">
        <v>2.7283000060412E-3</v>
      </c>
      <c r="BE46" s="14">
        <v>0</v>
      </c>
      <c r="BF46" s="14">
        <v>3.6377333413882698E-3</v>
      </c>
      <c r="BG46" s="14">
        <v>0</v>
      </c>
      <c r="BH46" s="14">
        <v>1.9098100042288398E-2</v>
      </c>
      <c r="BI46" s="14">
        <v>9.0943333534706703E-4</v>
      </c>
      <c r="BJ46" s="14">
        <v>-1.8188666706941299E-3</v>
      </c>
      <c r="BK46" s="14">
        <v>-2.7283000060412E-3</v>
      </c>
      <c r="BL46" s="14">
        <v>-6.3660333474294699E-3</v>
      </c>
      <c r="BM46" s="14">
        <v>-1.3641500030206E-2</v>
      </c>
      <c r="BN46" s="14">
        <v>9.0943333534706703E-4</v>
      </c>
      <c r="BO46" s="14">
        <v>0.39469406754062702</v>
      </c>
      <c r="BP46" s="14">
        <v>0.67843726816891203</v>
      </c>
      <c r="BQ46" s="14">
        <v>-9.5490500211441995E-2</v>
      </c>
      <c r="BR46" s="14">
        <v>2.18264000483296E-2</v>
      </c>
      <c r="BS46" s="14">
        <v>0.181886667069413</v>
      </c>
    </row>
    <row r="47" spans="1:71" ht="15" x14ac:dyDescent="0.2">
      <c r="A47" s="10"/>
      <c r="B47" s="11" t="s">
        <v>73</v>
      </c>
      <c r="C47" s="12" t="s">
        <v>106</v>
      </c>
      <c r="D47" s="12" t="s">
        <v>75</v>
      </c>
      <c r="E47" s="12">
        <v>264</v>
      </c>
      <c r="F47" s="13"/>
      <c r="G47" s="13"/>
      <c r="H47" s="14">
        <v>-5.4566000120824E-3</v>
      </c>
      <c r="I47" s="14">
        <v>254.45944723010899</v>
      </c>
      <c r="J47" s="14">
        <v>32.412204071769501</v>
      </c>
      <c r="K47" s="14">
        <v>56.1756971243883</v>
      </c>
      <c r="L47" s="14">
        <v>6.6243124146680401</v>
      </c>
      <c r="M47" s="14">
        <v>26528.170392073898</v>
      </c>
      <c r="N47" s="14">
        <v>219264.377152178</v>
      </c>
      <c r="O47" s="14">
        <v>19.798363710505601</v>
      </c>
      <c r="P47" s="14">
        <v>297.20281399142101</v>
      </c>
      <c r="Q47" s="14">
        <v>1.63698000362472E-2</v>
      </c>
      <c r="R47" s="14">
        <v>1.8925307708572501</v>
      </c>
      <c r="S47" s="14">
        <v>0.27192056726877301</v>
      </c>
      <c r="T47" s="14">
        <v>0.46017326768561601</v>
      </c>
      <c r="U47" s="14">
        <v>3.6877521748323598</v>
      </c>
      <c r="V47" s="14">
        <v>201.07571044523701</v>
      </c>
      <c r="W47" s="14">
        <v>0.21462626714190799</v>
      </c>
      <c r="X47" s="14">
        <v>1.5578593034495301</v>
      </c>
      <c r="Y47" s="14">
        <v>161.78819035824301</v>
      </c>
      <c r="Z47" s="14">
        <v>773745.88171328499</v>
      </c>
      <c r="AA47" s="14">
        <v>7.4573533498459493E-2</v>
      </c>
      <c r="AB47" s="14">
        <v>7.2754666827765397E-3</v>
      </c>
      <c r="AC47" s="14">
        <v>5.6230263124509099</v>
      </c>
      <c r="AD47" s="14">
        <v>63.796748474596797</v>
      </c>
      <c r="AE47" s="14">
        <v>0.12368293360720101</v>
      </c>
      <c r="AF47" s="14">
        <v>2.34906630520147</v>
      </c>
      <c r="AG47" s="14">
        <v>3.7286766749229698E-2</v>
      </c>
      <c r="AH47" s="14">
        <v>0.296475267323144</v>
      </c>
      <c r="AI47" s="14">
        <v>-7.9120700175194805E-2</v>
      </c>
      <c r="AJ47" s="14">
        <v>0.82394660182444301</v>
      </c>
      <c r="AK47" s="14">
        <v>9.0943333534706703E-4</v>
      </c>
      <c r="AL47" s="14">
        <v>9.0943333534706703E-4</v>
      </c>
      <c r="AM47" s="14">
        <v>2.91018667311061E-2</v>
      </c>
      <c r="AN47" s="14">
        <v>66.006671479490095</v>
      </c>
      <c r="AO47" s="14">
        <v>-1.00037666888177E-2</v>
      </c>
      <c r="AP47" s="14">
        <v>5.0018833444088702E-2</v>
      </c>
      <c r="AQ47" s="14">
        <v>-6.2750900138947602E-2</v>
      </c>
      <c r="AR47" s="14">
        <v>-2.7283000060412E-3</v>
      </c>
      <c r="AS47" s="14">
        <v>8.1121453512958404</v>
      </c>
      <c r="AT47" s="14">
        <v>6.36603334742947E-2</v>
      </c>
      <c r="AU47" s="14">
        <v>0.130048966954631</v>
      </c>
      <c r="AV47" s="14">
        <v>1.3641500030206E-2</v>
      </c>
      <c r="AW47" s="14">
        <v>5.4566000120824E-2</v>
      </c>
      <c r="AX47" s="14">
        <v>1.09132000241648E-2</v>
      </c>
      <c r="AY47" s="14">
        <v>1.8188666706941299E-3</v>
      </c>
      <c r="AZ47" s="14">
        <v>1.09132000241648E-2</v>
      </c>
      <c r="BA47" s="14">
        <v>9.0943333534706703E-4</v>
      </c>
      <c r="BB47" s="14">
        <v>6.3660333474294699E-3</v>
      </c>
      <c r="BC47" s="14">
        <v>9.0943333534706703E-4</v>
      </c>
      <c r="BD47" s="14">
        <v>3.6377333413882698E-3</v>
      </c>
      <c r="BE47" s="14">
        <v>0</v>
      </c>
      <c r="BF47" s="14">
        <v>2.7283000060412E-3</v>
      </c>
      <c r="BG47" s="14">
        <v>0</v>
      </c>
      <c r="BH47" s="14">
        <v>1.7279233371594298E-2</v>
      </c>
      <c r="BI47" s="14">
        <v>-9.0943333534706703E-4</v>
      </c>
      <c r="BJ47" s="14">
        <v>0</v>
      </c>
      <c r="BK47" s="14">
        <v>-2.7283000060412E-3</v>
      </c>
      <c r="BL47" s="14">
        <v>-6.3660333474294699E-3</v>
      </c>
      <c r="BM47" s="14">
        <v>-1.3641500030206E-2</v>
      </c>
      <c r="BN47" s="14">
        <v>0</v>
      </c>
      <c r="BO47" s="14">
        <v>0.33830920074910897</v>
      </c>
      <c r="BP47" s="14">
        <v>0.69480706820515903</v>
      </c>
      <c r="BQ47" s="14">
        <v>-9.6399933546789093E-2</v>
      </c>
      <c r="BR47" s="14">
        <v>1.3641500030206E-2</v>
      </c>
      <c r="BS47" s="14">
        <v>0.181886667069413</v>
      </c>
    </row>
    <row r="48" spans="1:71" ht="15" x14ac:dyDescent="0.2">
      <c r="A48" s="10"/>
      <c r="B48" s="11" t="s">
        <v>73</v>
      </c>
      <c r="C48" s="12" t="s">
        <v>107</v>
      </c>
      <c r="D48" s="12" t="s">
        <v>75</v>
      </c>
      <c r="E48" s="12">
        <v>329</v>
      </c>
      <c r="F48" s="13"/>
      <c r="G48" s="13"/>
      <c r="H48" s="14">
        <v>3.42107767750921E-3</v>
      </c>
      <c r="I48" s="14">
        <v>54.027369222064202</v>
      </c>
      <c r="J48" s="14">
        <v>39.573316034587798</v>
      </c>
      <c r="K48" s="14">
        <v>47877.982096741398</v>
      </c>
      <c r="L48" s="14">
        <v>2.9412715332385502</v>
      </c>
      <c r="M48" s="14">
        <v>24169.913791602601</v>
      </c>
      <c r="N48" s="14">
        <v>271548.040652294</v>
      </c>
      <c r="O48" s="14">
        <v>13.564572991324001</v>
      </c>
      <c r="P48" s="14">
        <v>243.66625758059399</v>
      </c>
      <c r="Q48" s="14">
        <v>4.1908201549487899E-2</v>
      </c>
      <c r="R48" s="14">
        <v>2.4323862287090501</v>
      </c>
      <c r="S48" s="14">
        <v>3.10633853117836</v>
      </c>
      <c r="T48" s="14">
        <v>0.257436095232568</v>
      </c>
      <c r="U48" s="14">
        <v>2.43495203696718</v>
      </c>
      <c r="V48" s="14">
        <v>529.15518976873705</v>
      </c>
      <c r="W48" s="14">
        <v>0.109474485680295</v>
      </c>
      <c r="X48" s="14">
        <v>0.98441510170327595</v>
      </c>
      <c r="Y48" s="14">
        <v>1.9867908612134799</v>
      </c>
      <c r="Z48" s="14">
        <v>5762.8053477642698</v>
      </c>
      <c r="AA48" s="14">
        <v>13.9579969242376</v>
      </c>
      <c r="AB48" s="14">
        <v>3.8487123871978599E-2</v>
      </c>
      <c r="AC48" s="14">
        <v>1.36329945448742</v>
      </c>
      <c r="AD48" s="14">
        <v>0.413095129559237</v>
      </c>
      <c r="AE48" s="14">
        <v>0.51401692104575902</v>
      </c>
      <c r="AF48" s="14">
        <v>0.47125345007689401</v>
      </c>
      <c r="AG48" s="14">
        <v>0.117171910454691</v>
      </c>
      <c r="AH48" s="14">
        <v>0.119737718712822</v>
      </c>
      <c r="AI48" s="14">
        <v>-7.7829517163334597E-2</v>
      </c>
      <c r="AJ48" s="14">
        <v>1.02632330325276E-2</v>
      </c>
      <c r="AK48" s="14">
        <v>0</v>
      </c>
      <c r="AL48" s="14">
        <v>0</v>
      </c>
      <c r="AM48" s="14">
        <v>5.3881973420770099E-2</v>
      </c>
      <c r="AN48" s="14">
        <v>0.776584632794591</v>
      </c>
      <c r="AO48" s="14">
        <v>-1.02632330325276E-2</v>
      </c>
      <c r="AP48" s="14">
        <v>-2.1381735484432601E-2</v>
      </c>
      <c r="AQ48" s="14">
        <v>-5.7303051098279302E-2</v>
      </c>
      <c r="AR48" s="14">
        <v>0</v>
      </c>
      <c r="AS48" s="14">
        <v>34.219329469285903</v>
      </c>
      <c r="AT48" s="14">
        <v>0.35066046194469402</v>
      </c>
      <c r="AU48" s="14">
        <v>0.52256961523953205</v>
      </c>
      <c r="AV48" s="14">
        <v>5.3881973420770099E-2</v>
      </c>
      <c r="AW48" s="14">
        <v>0.18815927226300699</v>
      </c>
      <c r="AX48" s="14">
        <v>3.42107767750921E-2</v>
      </c>
      <c r="AY48" s="14">
        <v>6.84215535501842E-3</v>
      </c>
      <c r="AZ48" s="14">
        <v>3.07896990975829E-2</v>
      </c>
      <c r="BA48" s="14">
        <v>4.2763470968865203E-3</v>
      </c>
      <c r="BB48" s="14">
        <v>2.3092274323187199E-2</v>
      </c>
      <c r="BC48" s="14">
        <v>4.2763470968865203E-3</v>
      </c>
      <c r="BD48" s="14">
        <v>1.19737718712822E-2</v>
      </c>
      <c r="BE48" s="14">
        <v>1.71053883875461E-3</v>
      </c>
      <c r="BF48" s="14">
        <v>8.5526941937730302E-3</v>
      </c>
      <c r="BG48" s="14">
        <v>1.71053883875461E-3</v>
      </c>
      <c r="BH48" s="14">
        <v>1.71053883875461E-3</v>
      </c>
      <c r="BI48" s="14">
        <v>-6.84215535501842E-3</v>
      </c>
      <c r="BJ48" s="14">
        <v>-2.5658082581319099E-2</v>
      </c>
      <c r="BK48" s="14">
        <v>-4.2763470968865203E-3</v>
      </c>
      <c r="BL48" s="14">
        <v>-1.02632330325276E-2</v>
      </c>
      <c r="BM48" s="14">
        <v>-1.2829041290659499E-2</v>
      </c>
      <c r="BN48" s="14">
        <v>0</v>
      </c>
      <c r="BO48" s="14">
        <v>0.33355507355714797</v>
      </c>
      <c r="BP48" s="14">
        <v>-2.0526466065055302E-2</v>
      </c>
      <c r="BQ48" s="14">
        <v>-9.8355983228389801E-2</v>
      </c>
      <c r="BR48" s="14">
        <v>5.1316165162638198E-2</v>
      </c>
      <c r="BS48" s="14">
        <v>0.18046184748861099</v>
      </c>
    </row>
    <row r="49" spans="1:71" ht="15" x14ac:dyDescent="0.2">
      <c r="A49" s="10"/>
      <c r="B49" s="11" t="s">
        <v>73</v>
      </c>
      <c r="C49" s="12" t="s">
        <v>107</v>
      </c>
      <c r="D49" s="12" t="s">
        <v>75</v>
      </c>
      <c r="E49" s="12">
        <v>329</v>
      </c>
      <c r="F49" s="13"/>
      <c r="G49" s="13"/>
      <c r="H49" s="14">
        <v>6.84215535501842E-3</v>
      </c>
      <c r="I49" s="14">
        <v>58.842536053158497</v>
      </c>
      <c r="J49" s="14">
        <v>41.523330310768102</v>
      </c>
      <c r="K49" s="14">
        <v>50093.129892928599</v>
      </c>
      <c r="L49" s="14">
        <v>2.9164687200766002</v>
      </c>
      <c r="M49" s="14">
        <v>25675.1879697066</v>
      </c>
      <c r="N49" s="14">
        <v>305416.70965963497</v>
      </c>
      <c r="O49" s="14">
        <v>14.257341221019599</v>
      </c>
      <c r="P49" s="14">
        <v>260.51506514232699</v>
      </c>
      <c r="Q49" s="14">
        <v>4.2763470968865201E-2</v>
      </c>
      <c r="R49" s="14">
        <v>2.5230447871630401</v>
      </c>
      <c r="S49" s="14">
        <v>3.35949827931405</v>
      </c>
      <c r="T49" s="14">
        <v>0.27967310013637797</v>
      </c>
      <c r="U49" s="14">
        <v>2.5829136465194602</v>
      </c>
      <c r="V49" s="14">
        <v>569.09627165365805</v>
      </c>
      <c r="W49" s="14">
        <v>0.119737718712822</v>
      </c>
      <c r="X49" s="14">
        <v>1.0451392304790601</v>
      </c>
      <c r="Y49" s="14">
        <v>2.11935762121696</v>
      </c>
      <c r="Z49" s="14">
        <v>6063.8601833850798</v>
      </c>
      <c r="AA49" s="14">
        <v>15.1040579462032</v>
      </c>
      <c r="AB49" s="14">
        <v>3.5921315613846698E-2</v>
      </c>
      <c r="AC49" s="14">
        <v>1.4197472361663199</v>
      </c>
      <c r="AD49" s="14">
        <v>0.36691058091286299</v>
      </c>
      <c r="AE49" s="14">
        <v>0.53283284827206001</v>
      </c>
      <c r="AF49" s="14">
        <v>0.50460895743260903</v>
      </c>
      <c r="AG49" s="14">
        <v>0.12914568232597301</v>
      </c>
      <c r="AH49" s="14">
        <v>0.13427729884223699</v>
      </c>
      <c r="AI49" s="14">
        <v>-7.7829517163334597E-2</v>
      </c>
      <c r="AJ49" s="14">
        <v>1.88159272263007E-2</v>
      </c>
      <c r="AK49" s="14">
        <v>0</v>
      </c>
      <c r="AL49" s="14">
        <v>0</v>
      </c>
      <c r="AM49" s="14">
        <v>4.5329279226997102E-2</v>
      </c>
      <c r="AN49" s="14">
        <v>0.480661413690044</v>
      </c>
      <c r="AO49" s="14">
        <v>-1.02632330325276E-2</v>
      </c>
      <c r="AP49" s="14">
        <v>-2.0526466065055302E-2</v>
      </c>
      <c r="AQ49" s="14">
        <v>-6.0724128775788498E-2</v>
      </c>
      <c r="AR49" s="14">
        <v>8.5526941937730304E-4</v>
      </c>
      <c r="AS49" s="14">
        <v>37.349615544206799</v>
      </c>
      <c r="AT49" s="14">
        <v>0.38145016104227703</v>
      </c>
      <c r="AU49" s="14">
        <v>0.56362254736964301</v>
      </c>
      <c r="AV49" s="14">
        <v>5.8158320517656598E-2</v>
      </c>
      <c r="AW49" s="14">
        <v>0.20013304413428901</v>
      </c>
      <c r="AX49" s="14">
        <v>3.8487123871978599E-2</v>
      </c>
      <c r="AY49" s="14">
        <v>6.84215535501842E-3</v>
      </c>
      <c r="AZ49" s="14">
        <v>3.2500237936337502E-2</v>
      </c>
      <c r="BA49" s="14">
        <v>4.2763470968865203E-3</v>
      </c>
      <c r="BB49" s="14">
        <v>2.5658082581319099E-2</v>
      </c>
      <c r="BC49" s="14">
        <v>5.1316165162638202E-3</v>
      </c>
      <c r="BD49" s="14">
        <v>1.36843107100368E-2</v>
      </c>
      <c r="BE49" s="14">
        <v>1.71053883875461E-3</v>
      </c>
      <c r="BF49" s="14">
        <v>9.4079636131503292E-3</v>
      </c>
      <c r="BG49" s="14">
        <v>1.71053883875461E-3</v>
      </c>
      <c r="BH49" s="14">
        <v>2.5658082581319101E-3</v>
      </c>
      <c r="BI49" s="14">
        <v>-7.6974247743957303E-3</v>
      </c>
      <c r="BJ49" s="14">
        <v>-2.1381735484432601E-2</v>
      </c>
      <c r="BK49" s="14">
        <v>-4.2763470968865203E-3</v>
      </c>
      <c r="BL49" s="14">
        <v>-1.02632330325276E-2</v>
      </c>
      <c r="BM49" s="14">
        <v>-1.2829041290659499E-2</v>
      </c>
      <c r="BN49" s="14">
        <v>0</v>
      </c>
      <c r="BO49" s="14">
        <v>0.33098926529901601</v>
      </c>
      <c r="BP49" s="14">
        <v>-1.19737718712822E-2</v>
      </c>
      <c r="BQ49" s="14">
        <v>-9.8355983228389801E-2</v>
      </c>
      <c r="BR49" s="14">
        <v>5.9868859356411203E-2</v>
      </c>
      <c r="BS49" s="14">
        <v>0.19671196645677999</v>
      </c>
    </row>
    <row r="50" spans="1:71" ht="15" x14ac:dyDescent="0.2">
      <c r="A50" s="10"/>
      <c r="B50" s="11" t="s">
        <v>73</v>
      </c>
      <c r="C50" s="12" t="s">
        <v>107</v>
      </c>
      <c r="D50" s="12" t="s">
        <v>75</v>
      </c>
      <c r="E50" s="12">
        <v>329</v>
      </c>
      <c r="F50" s="13"/>
      <c r="G50" s="13"/>
      <c r="H50" s="14">
        <v>7.6974247743957303E-3</v>
      </c>
      <c r="I50" s="14">
        <v>58.098451658300199</v>
      </c>
      <c r="J50" s="14">
        <v>39.881213025563603</v>
      </c>
      <c r="K50" s="14">
        <v>48271.406029655001</v>
      </c>
      <c r="L50" s="14">
        <v>3.0875226039520598</v>
      </c>
      <c r="M50" s="14">
        <v>27394.279502655001</v>
      </c>
      <c r="N50" s="14">
        <v>257436.09523256801</v>
      </c>
      <c r="O50" s="14">
        <v>14.0007603952065</v>
      </c>
      <c r="P50" s="14">
        <v>269.40986710384999</v>
      </c>
      <c r="Q50" s="14">
        <v>5.4737242840147401E-2</v>
      </c>
      <c r="R50" s="14">
        <v>2.3870569494820502</v>
      </c>
      <c r="S50" s="14">
        <v>3.30305049763514</v>
      </c>
      <c r="T50" s="14">
        <v>0.27454148362011399</v>
      </c>
      <c r="U50" s="14">
        <v>2.5350185590343299</v>
      </c>
      <c r="V50" s="14">
        <v>563.70807431158005</v>
      </c>
      <c r="W50" s="14">
        <v>0.11802717987406799</v>
      </c>
      <c r="X50" s="14">
        <v>1.0340207280271601</v>
      </c>
      <c r="Y50" s="14">
        <v>2.0800152279256001</v>
      </c>
      <c r="Z50" s="14">
        <v>5989.4517438992498</v>
      </c>
      <c r="AA50" s="14">
        <v>15.1981375823347</v>
      </c>
      <c r="AB50" s="14">
        <v>3.1644968516960199E-2</v>
      </c>
      <c r="AC50" s="14">
        <v>1.32395706119607</v>
      </c>
      <c r="AD50" s="14">
        <v>0.38658177755854101</v>
      </c>
      <c r="AE50" s="14">
        <v>0.59184643820909399</v>
      </c>
      <c r="AF50" s="14">
        <v>0.48579303020630799</v>
      </c>
      <c r="AG50" s="14">
        <v>0.1394089153585</v>
      </c>
      <c r="AH50" s="14">
        <v>0.14197472361663199</v>
      </c>
      <c r="AI50" s="14">
        <v>-7.7829517163334597E-2</v>
      </c>
      <c r="AJ50" s="14">
        <v>1.7105388387546099E-2</v>
      </c>
      <c r="AK50" s="14">
        <v>0</v>
      </c>
      <c r="AL50" s="14">
        <v>0</v>
      </c>
      <c r="AM50" s="14">
        <v>4.4474009807619799E-2</v>
      </c>
      <c r="AN50" s="14">
        <v>0.37802908336476798</v>
      </c>
      <c r="AO50" s="14">
        <v>-1.02632330325276E-2</v>
      </c>
      <c r="AP50" s="14">
        <v>-2.1381735484432601E-2</v>
      </c>
      <c r="AQ50" s="14">
        <v>-5.8158320517656598E-2</v>
      </c>
      <c r="AR50" s="14">
        <v>8.5526941937730304E-4</v>
      </c>
      <c r="AS50" s="14">
        <v>37.110140106781202</v>
      </c>
      <c r="AT50" s="14">
        <v>0.40710824362359599</v>
      </c>
      <c r="AU50" s="14">
        <v>0.60210967124162096</v>
      </c>
      <c r="AV50" s="14">
        <v>6.0724128775788498E-2</v>
      </c>
      <c r="AW50" s="14">
        <v>0.21125154658619399</v>
      </c>
      <c r="AX50" s="14">
        <v>4.0197662710733197E-2</v>
      </c>
      <c r="AY50" s="14">
        <v>7.6974247743957303E-3</v>
      </c>
      <c r="AZ50" s="14">
        <v>3.3355507355714797E-2</v>
      </c>
      <c r="BA50" s="14">
        <v>4.2763470968865203E-3</v>
      </c>
      <c r="BB50" s="14">
        <v>2.5658082581319099E-2</v>
      </c>
      <c r="BC50" s="14">
        <v>5.1316165162638202E-3</v>
      </c>
      <c r="BD50" s="14">
        <v>1.2829041290659499E-2</v>
      </c>
      <c r="BE50" s="14">
        <v>1.71053883875461E-3</v>
      </c>
      <c r="BF50" s="14">
        <v>1.02632330325276E-2</v>
      </c>
      <c r="BG50" s="14">
        <v>1.71053883875461E-3</v>
      </c>
      <c r="BH50" s="14">
        <v>2.5658082581319101E-3</v>
      </c>
      <c r="BI50" s="14">
        <v>-7.6974247743957303E-3</v>
      </c>
      <c r="BJ50" s="14">
        <v>-2.0526466065055302E-2</v>
      </c>
      <c r="BK50" s="14">
        <v>-4.2763470968865203E-3</v>
      </c>
      <c r="BL50" s="14">
        <v>-9.4079636131503292E-3</v>
      </c>
      <c r="BM50" s="14">
        <v>-1.2829041290659499E-2</v>
      </c>
      <c r="BN50" s="14">
        <v>0</v>
      </c>
      <c r="BO50" s="14">
        <v>0.32756818762150702</v>
      </c>
      <c r="BP50" s="14">
        <v>-1.53948495487915E-2</v>
      </c>
      <c r="BQ50" s="14">
        <v>-9.8355983228389801E-2</v>
      </c>
      <c r="BR50" s="14">
        <v>5.9868859356411203E-2</v>
      </c>
      <c r="BS50" s="14">
        <v>0.202698852392421</v>
      </c>
    </row>
    <row r="51" spans="1:71" ht="15" x14ac:dyDescent="0.2">
      <c r="A51" s="15" t="s">
        <v>108</v>
      </c>
      <c r="B51" s="11" t="s">
        <v>73</v>
      </c>
      <c r="C51" s="12" t="s">
        <v>109</v>
      </c>
      <c r="D51" s="12" t="s">
        <v>79</v>
      </c>
      <c r="E51" s="12">
        <v>198</v>
      </c>
      <c r="F51" s="13"/>
      <c r="G51" s="13"/>
      <c r="H51" s="14">
        <v>-3.8909259453932098E-3</v>
      </c>
      <c r="I51" s="14">
        <v>118.34899750571</v>
      </c>
      <c r="J51" s="14">
        <v>27.878484398742302</v>
      </c>
      <c r="K51" s="14">
        <v>73.279105304905499</v>
      </c>
      <c r="L51" s="14">
        <v>13.8970905016294</v>
      </c>
      <c r="M51" s="14">
        <v>13365.330622425699</v>
      </c>
      <c r="N51" s="14">
        <v>362439.75181337801</v>
      </c>
      <c r="O51" s="14">
        <v>12.211022591959001</v>
      </c>
      <c r="P51" s="14">
        <v>126.390244459523</v>
      </c>
      <c r="Q51" s="14">
        <v>8.4303395483519596E-3</v>
      </c>
      <c r="R51" s="14">
        <v>1.0557379065166901</v>
      </c>
      <c r="S51" s="14">
        <v>1.56350374239051</v>
      </c>
      <c r="T51" s="14">
        <v>1.18997485163276</v>
      </c>
      <c r="U51" s="14">
        <v>1.38906056250538</v>
      </c>
      <c r="V51" s="14">
        <v>132.03208708034299</v>
      </c>
      <c r="W51" s="14">
        <v>0.119970216649624</v>
      </c>
      <c r="X51" s="14">
        <v>0.49414759506493799</v>
      </c>
      <c r="Y51" s="14">
        <v>102.266503598085</v>
      </c>
      <c r="Z51" s="14">
        <v>535521.10761761898</v>
      </c>
      <c r="AA51" s="14">
        <v>5.3824475577939401E-2</v>
      </c>
      <c r="AB51" s="14">
        <v>3.8909259453932098E-3</v>
      </c>
      <c r="AC51" s="14">
        <v>30.284373608310499</v>
      </c>
      <c r="AD51" s="14">
        <v>44.680799606265403</v>
      </c>
      <c r="AE51" s="14">
        <v>7.4576080620036497E-2</v>
      </c>
      <c r="AF51" s="14">
        <v>1.2009991418113699</v>
      </c>
      <c r="AG51" s="14">
        <v>3.8909259453932102E-2</v>
      </c>
      <c r="AH51" s="14">
        <v>0.226322192490372</v>
      </c>
      <c r="AI51" s="14">
        <v>-5.6418426208201498E-2</v>
      </c>
      <c r="AJ51" s="14">
        <v>1.6802315207523</v>
      </c>
      <c r="AK51" s="14">
        <v>6.4848765756553501E-4</v>
      </c>
      <c r="AL51" s="14">
        <v>6.4848765756553501E-4</v>
      </c>
      <c r="AM51" s="14">
        <v>2.9181944590449101E-2</v>
      </c>
      <c r="AN51" s="14">
        <v>38.850895564751198</v>
      </c>
      <c r="AO51" s="14">
        <v>-6.4848765756553503E-3</v>
      </c>
      <c r="AP51" s="14">
        <v>7.8467006565429695E-2</v>
      </c>
      <c r="AQ51" s="14">
        <v>-3.8909259453932102E-2</v>
      </c>
      <c r="AR51" s="14">
        <v>-1.29697531513107E-3</v>
      </c>
      <c r="AS51" s="14">
        <v>9.3122827626410807</v>
      </c>
      <c r="AT51" s="14">
        <v>6.3551790441422396E-2</v>
      </c>
      <c r="AU51" s="14">
        <v>0.13747938340389301</v>
      </c>
      <c r="AV51" s="14">
        <v>1.4266728466441799E-2</v>
      </c>
      <c r="AW51" s="14">
        <v>5.3175987920373903E-2</v>
      </c>
      <c r="AX51" s="14">
        <v>9.7273148634830307E-3</v>
      </c>
      <c r="AY51" s="14">
        <v>1.9454629726966099E-3</v>
      </c>
      <c r="AZ51" s="14">
        <v>9.0788272059174908E-3</v>
      </c>
      <c r="BA51" s="14">
        <v>1.29697531513107E-3</v>
      </c>
      <c r="BB51" s="14">
        <v>7.1333642332208902E-3</v>
      </c>
      <c r="BC51" s="14">
        <v>1.29697531513107E-3</v>
      </c>
      <c r="BD51" s="14">
        <v>3.2424382878276799E-3</v>
      </c>
      <c r="BE51" s="14">
        <v>6.4848765756553501E-4</v>
      </c>
      <c r="BF51" s="14">
        <v>2.59395063026214E-3</v>
      </c>
      <c r="BG51" s="14">
        <v>6.4848765756553501E-4</v>
      </c>
      <c r="BH51" s="14">
        <v>1.3618240808876201E-2</v>
      </c>
      <c r="BI51" s="14">
        <v>-2.59395063026214E-3</v>
      </c>
      <c r="BJ51" s="14">
        <v>2.5939506302621401E-2</v>
      </c>
      <c r="BK51" s="14">
        <v>6.4848765756553501E-4</v>
      </c>
      <c r="BL51" s="14">
        <v>-5.1879012605242801E-3</v>
      </c>
      <c r="BM51" s="14">
        <v>-9.7273148634830307E-3</v>
      </c>
      <c r="BN51" s="14">
        <v>0</v>
      </c>
      <c r="BO51" s="14">
        <v>0.25161321113542801</v>
      </c>
      <c r="BP51" s="14">
        <v>0.98181031355421999</v>
      </c>
      <c r="BQ51" s="14">
        <v>-6.6794228729250102E-2</v>
      </c>
      <c r="BR51" s="14">
        <v>-3.2424382878276799E-3</v>
      </c>
      <c r="BS51" s="14">
        <v>0.72500920115826795</v>
      </c>
    </row>
    <row r="52" spans="1:71" ht="15" x14ac:dyDescent="0.2">
      <c r="A52" s="15" t="s">
        <v>108</v>
      </c>
      <c r="B52" s="11" t="s">
        <v>73</v>
      </c>
      <c r="C52" s="12" t="s">
        <v>109</v>
      </c>
      <c r="D52" s="12" t="s">
        <v>79</v>
      </c>
      <c r="E52" s="12">
        <v>198</v>
      </c>
      <c r="F52" s="13"/>
      <c r="G52" s="13"/>
      <c r="H52" s="14">
        <v>-5.8363889180898104E-3</v>
      </c>
      <c r="I52" s="14">
        <v>111.28048203824601</v>
      </c>
      <c r="J52" s="14">
        <v>26.296174514282399</v>
      </c>
      <c r="K52" s="14">
        <v>46.6911113447185</v>
      </c>
      <c r="L52" s="14">
        <v>14.286183096168701</v>
      </c>
      <c r="M52" s="14">
        <v>13443.149141333501</v>
      </c>
      <c r="N52" s="14">
        <v>370156.75493840699</v>
      </c>
      <c r="O52" s="14">
        <v>10.952956536281899</v>
      </c>
      <c r="P52" s="14">
        <v>131.57814572004699</v>
      </c>
      <c r="Q52" s="14">
        <v>7.7818518907864197E-3</v>
      </c>
      <c r="R52" s="14">
        <v>0.99737401733579301</v>
      </c>
      <c r="S52" s="14">
        <v>1.5187580940184799</v>
      </c>
      <c r="T52" s="14">
        <v>1.15301105515152</v>
      </c>
      <c r="U52" s="14">
        <v>1.3546907166544</v>
      </c>
      <c r="V52" s="14">
        <v>135.33937413392701</v>
      </c>
      <c r="W52" s="14">
        <v>0.119970216649624</v>
      </c>
      <c r="X52" s="14">
        <v>0.47858389128336498</v>
      </c>
      <c r="Y52" s="14">
        <v>99.996796796605494</v>
      </c>
      <c r="Z52" s="14">
        <v>528063.49955561501</v>
      </c>
      <c r="AA52" s="14">
        <v>5.3175987920373903E-2</v>
      </c>
      <c r="AB52" s="14">
        <v>3.8909259453932098E-3</v>
      </c>
      <c r="AC52" s="14">
        <v>31.224680711780501</v>
      </c>
      <c r="AD52" s="14">
        <v>41.581028603102098</v>
      </c>
      <c r="AE52" s="14">
        <v>7.9115494222995297E-2</v>
      </c>
      <c r="AF52" s="14">
        <v>1.1711687095633601</v>
      </c>
      <c r="AG52" s="14">
        <v>3.95577471114976E-2</v>
      </c>
      <c r="AH52" s="14">
        <v>0.188061420694005</v>
      </c>
      <c r="AI52" s="14">
        <v>-5.6418426208201498E-2</v>
      </c>
      <c r="AJ52" s="14">
        <v>1.7236801938091899</v>
      </c>
      <c r="AK52" s="14">
        <v>0</v>
      </c>
      <c r="AL52" s="14">
        <v>6.4848765756553501E-4</v>
      </c>
      <c r="AM52" s="14">
        <v>1.8806142069400501E-2</v>
      </c>
      <c r="AN52" s="14">
        <v>42.054424593124999</v>
      </c>
      <c r="AO52" s="14">
        <v>-6.4848765756553503E-3</v>
      </c>
      <c r="AP52" s="14">
        <v>7.6521543592733096E-2</v>
      </c>
      <c r="AQ52" s="14">
        <v>-4.1503210084194199E-2</v>
      </c>
      <c r="AR52" s="14">
        <v>-1.9454629726966099E-3</v>
      </c>
      <c r="AS52" s="14">
        <v>9.6754358508777791</v>
      </c>
      <c r="AT52" s="14">
        <v>6.5497253414118994E-2</v>
      </c>
      <c r="AU52" s="14">
        <v>0.13812787106145899</v>
      </c>
      <c r="AV52" s="14">
        <v>1.4266728466441799E-2</v>
      </c>
      <c r="AW52" s="14">
        <v>5.44729632355049E-2</v>
      </c>
      <c r="AX52" s="14">
        <v>1.10242901786141E-2</v>
      </c>
      <c r="AY52" s="14">
        <v>1.9454629726966099E-3</v>
      </c>
      <c r="AZ52" s="14">
        <v>9.7273148634830307E-3</v>
      </c>
      <c r="BA52" s="14">
        <v>1.29697531513107E-3</v>
      </c>
      <c r="BB52" s="14">
        <v>5.8363889180898104E-3</v>
      </c>
      <c r="BC52" s="14">
        <v>1.29697531513107E-3</v>
      </c>
      <c r="BD52" s="14">
        <v>3.8909259453932098E-3</v>
      </c>
      <c r="BE52" s="14">
        <v>6.4848765756553501E-4</v>
      </c>
      <c r="BF52" s="14">
        <v>2.59395063026214E-3</v>
      </c>
      <c r="BG52" s="14">
        <v>0</v>
      </c>
      <c r="BH52" s="14">
        <v>1.4266728466441799E-2</v>
      </c>
      <c r="BI52" s="14">
        <v>-2.59395063026214E-3</v>
      </c>
      <c r="BJ52" s="14">
        <v>2.7236481617752498E-2</v>
      </c>
      <c r="BK52" s="14">
        <v>0</v>
      </c>
      <c r="BL52" s="14">
        <v>-4.5394136029587497E-3</v>
      </c>
      <c r="BM52" s="14">
        <v>-9.7273148634830307E-3</v>
      </c>
      <c r="BN52" s="14">
        <v>0</v>
      </c>
      <c r="BO52" s="14">
        <v>0.21789185294201999</v>
      </c>
      <c r="BP52" s="14">
        <v>1.04406512868051</v>
      </c>
      <c r="BQ52" s="14">
        <v>-6.5497253414118994E-2</v>
      </c>
      <c r="BR52" s="14">
        <v>-2.59395063026214E-3</v>
      </c>
      <c r="BS52" s="14">
        <v>0.76521543592733099</v>
      </c>
    </row>
    <row r="53" spans="1:71" ht="15" x14ac:dyDescent="0.2">
      <c r="A53" s="15" t="s">
        <v>108</v>
      </c>
      <c r="B53" s="11" t="s">
        <v>73</v>
      </c>
      <c r="C53" s="12" t="s">
        <v>109</v>
      </c>
      <c r="D53" s="12" t="s">
        <v>79</v>
      </c>
      <c r="E53" s="12">
        <v>198</v>
      </c>
      <c r="F53" s="13"/>
      <c r="G53" s="13"/>
      <c r="H53" s="14">
        <v>-5.8363889180898104E-3</v>
      </c>
      <c r="I53" s="14">
        <v>115.495651812422</v>
      </c>
      <c r="J53" s="14">
        <v>25.161321113542801</v>
      </c>
      <c r="K53" s="14">
        <v>38.215377660336998</v>
      </c>
      <c r="L53" s="14">
        <v>11.283685241640301</v>
      </c>
      <c r="M53" s="14">
        <v>14078.667045747799</v>
      </c>
      <c r="N53" s="14">
        <v>384293.78587333602</v>
      </c>
      <c r="O53" s="14">
        <v>10.5379244354399</v>
      </c>
      <c r="P53" s="14">
        <v>140.008485268399</v>
      </c>
      <c r="Q53" s="14">
        <v>6.4848765756553503E-3</v>
      </c>
      <c r="R53" s="14">
        <v>1.0233135236384101</v>
      </c>
      <c r="S53" s="14">
        <v>1.4629881554678501</v>
      </c>
      <c r="T53" s="14">
        <v>1.1257745735337701</v>
      </c>
      <c r="U53" s="14">
        <v>1.30929658062482</v>
      </c>
      <c r="V53" s="14">
        <v>140.33272909718201</v>
      </c>
      <c r="W53" s="14">
        <v>0.1147823153891</v>
      </c>
      <c r="X53" s="14">
        <v>0.46561413813205399</v>
      </c>
      <c r="Y53" s="14">
        <v>97.986485058152297</v>
      </c>
      <c r="Z53" s="14">
        <v>516844.66307973099</v>
      </c>
      <c r="AA53" s="14">
        <v>5.2527500262808301E-2</v>
      </c>
      <c r="AB53" s="14">
        <v>2.59395063026214E-3</v>
      </c>
      <c r="AC53" s="14">
        <v>32.391958495398498</v>
      </c>
      <c r="AD53" s="14">
        <v>42.216546507516298</v>
      </c>
      <c r="AE53" s="14">
        <v>7.4576080620036497E-2</v>
      </c>
      <c r="AF53" s="14">
        <v>1.16922324659066</v>
      </c>
      <c r="AG53" s="14">
        <v>4.0854722426628701E-2</v>
      </c>
      <c r="AH53" s="14">
        <v>0.160824939076253</v>
      </c>
      <c r="AI53" s="14">
        <v>-5.7066913865767101E-2</v>
      </c>
      <c r="AJ53" s="14">
        <v>1.7074680023700499</v>
      </c>
      <c r="AK53" s="14">
        <v>6.4848765756553501E-4</v>
      </c>
      <c r="AL53" s="14">
        <v>6.4848765756553501E-4</v>
      </c>
      <c r="AM53" s="14">
        <v>1.62121914391384E-2</v>
      </c>
      <c r="AN53" s="14">
        <v>41.678301751736903</v>
      </c>
      <c r="AO53" s="14">
        <v>-6.4848765756553503E-3</v>
      </c>
      <c r="AP53" s="14">
        <v>7.6521543592733096E-2</v>
      </c>
      <c r="AQ53" s="14">
        <v>-4.6691111344718497E-2</v>
      </c>
      <c r="AR53" s="14">
        <v>-2.59395063026214E-3</v>
      </c>
      <c r="AS53" s="14">
        <v>10.907562400252299</v>
      </c>
      <c r="AT53" s="14">
        <v>6.7442716386815704E-2</v>
      </c>
      <c r="AU53" s="14">
        <v>0.14201879700685199</v>
      </c>
      <c r="AV53" s="14">
        <v>1.4915216124007299E-2</v>
      </c>
      <c r="AW53" s="14">
        <v>5.44729632355049E-2</v>
      </c>
      <c r="AX53" s="14">
        <v>1.03758025210486E-2</v>
      </c>
      <c r="AY53" s="14">
        <v>1.9454629726966099E-3</v>
      </c>
      <c r="AZ53" s="14">
        <v>9.7273148634830307E-3</v>
      </c>
      <c r="BA53" s="14">
        <v>1.29697531513107E-3</v>
      </c>
      <c r="BB53" s="14">
        <v>5.8363889180898104E-3</v>
      </c>
      <c r="BC53" s="14">
        <v>1.29697531513107E-3</v>
      </c>
      <c r="BD53" s="14">
        <v>3.2424382878276799E-3</v>
      </c>
      <c r="BE53" s="14">
        <v>6.4848765756553501E-4</v>
      </c>
      <c r="BF53" s="14">
        <v>3.2424382878276799E-3</v>
      </c>
      <c r="BG53" s="14">
        <v>0</v>
      </c>
      <c r="BH53" s="14">
        <v>1.10242901786141E-2</v>
      </c>
      <c r="BI53" s="14">
        <v>-3.2424382878276799E-3</v>
      </c>
      <c r="BJ53" s="14">
        <v>2.5939506302621401E-2</v>
      </c>
      <c r="BK53" s="14">
        <v>6.4848765756553501E-4</v>
      </c>
      <c r="BL53" s="14">
        <v>-4.5394136029587497E-3</v>
      </c>
      <c r="BM53" s="14">
        <v>-9.7273148634830307E-3</v>
      </c>
      <c r="BN53" s="14">
        <v>0</v>
      </c>
      <c r="BO53" s="14">
        <v>0.19778873555748799</v>
      </c>
      <c r="BP53" s="14">
        <v>1.0252589866111099</v>
      </c>
      <c r="BQ53" s="14">
        <v>-6.6794228729250102E-2</v>
      </c>
      <c r="BR53" s="14">
        <v>-2.59395063026214E-3</v>
      </c>
      <c r="BS53" s="14">
        <v>0.78272460268160104</v>
      </c>
    </row>
    <row r="54" spans="1:71" ht="15" x14ac:dyDescent="0.2">
      <c r="A54" s="15" t="s">
        <v>110</v>
      </c>
      <c r="B54" s="11" t="s">
        <v>77</v>
      </c>
      <c r="C54" s="12" t="s">
        <v>111</v>
      </c>
      <c r="D54" s="12" t="s">
        <v>79</v>
      </c>
      <c r="E54" s="12">
        <v>53</v>
      </c>
      <c r="F54" s="13"/>
      <c r="G54" s="13"/>
      <c r="H54" s="14">
        <v>-8.9999999999999998E-4</v>
      </c>
      <c r="I54" s="14">
        <v>1808</v>
      </c>
      <c r="J54" s="14">
        <v>37.94</v>
      </c>
      <c r="K54" s="14">
        <v>0.32379999999999998</v>
      </c>
      <c r="L54" s="14">
        <v>1.0699999999999999E-2</v>
      </c>
      <c r="M54" s="14">
        <v>15190</v>
      </c>
      <c r="N54" s="14">
        <v>5042</v>
      </c>
      <c r="O54" s="14">
        <v>70.36</v>
      </c>
      <c r="P54" s="14">
        <v>1069</v>
      </c>
      <c r="Q54" s="14">
        <v>-2.9999999999999997E-4</v>
      </c>
      <c r="R54" s="14">
        <v>-2.5000000000000001E-3</v>
      </c>
      <c r="S54" s="14">
        <v>6.6E-3</v>
      </c>
      <c r="T54" s="14">
        <v>-3.7000000000000002E-3</v>
      </c>
      <c r="U54" s="14">
        <v>1.6579999999999999</v>
      </c>
      <c r="V54" s="14">
        <v>0.2296</v>
      </c>
      <c r="W54" s="14">
        <v>1.6E-2</v>
      </c>
      <c r="X54" s="14">
        <v>8.2000000000000007E-3</v>
      </c>
      <c r="Y54" s="14">
        <v>1.208</v>
      </c>
      <c r="Z54" s="14">
        <v>490.9</v>
      </c>
      <c r="AA54" s="14">
        <v>3.0000000000000001E-3</v>
      </c>
      <c r="AB54" s="14">
        <v>-1.1999999999999999E-3</v>
      </c>
      <c r="AC54" s="14">
        <v>1.54E-2</v>
      </c>
      <c r="AD54" s="14">
        <v>0.161</v>
      </c>
      <c r="AE54" s="14">
        <v>0.1132</v>
      </c>
      <c r="AF54" s="14">
        <v>11.14</v>
      </c>
      <c r="AG54" s="14">
        <v>0</v>
      </c>
      <c r="AH54" s="14">
        <v>1.95E-2</v>
      </c>
      <c r="AI54" s="14">
        <v>-8.8000000000000005E-3</v>
      </c>
      <c r="AJ54" s="14">
        <v>7.9399999999999998E-2</v>
      </c>
      <c r="AK54" s="14">
        <v>1E-4</v>
      </c>
      <c r="AL54" s="14">
        <v>0</v>
      </c>
      <c r="AM54" s="14">
        <v>4.7600000000000003E-2</v>
      </c>
      <c r="AN54" s="14">
        <v>1.4790000000000001</v>
      </c>
      <c r="AO54" s="14">
        <v>-1.2999999999999999E-3</v>
      </c>
      <c r="AP54" s="14">
        <v>1.1999999999999999E-3</v>
      </c>
      <c r="AQ54" s="14">
        <v>-6.4000000000000003E-3</v>
      </c>
      <c r="AR54" s="14">
        <v>1.9E-3</v>
      </c>
      <c r="AS54" s="14">
        <v>4.0999999999999996</v>
      </c>
      <c r="AT54" s="14">
        <v>2.9999999999999997E-4</v>
      </c>
      <c r="AU54" s="14">
        <v>4.0000000000000002E-4</v>
      </c>
      <c r="AV54" s="14">
        <v>0</v>
      </c>
      <c r="AW54" s="14">
        <v>1E-4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1.2999999999999999E-3</v>
      </c>
      <c r="BI54" s="14">
        <v>1.2999999999999999E-3</v>
      </c>
      <c r="BJ54" s="14">
        <v>6.4699999999999994E-2</v>
      </c>
      <c r="BK54" s="14">
        <v>4.0000000000000002E-4</v>
      </c>
      <c r="BL54" s="14">
        <v>-1.1000000000000001E-3</v>
      </c>
      <c r="BM54" s="14">
        <v>-1E-3</v>
      </c>
      <c r="BN54" s="14">
        <v>2.9999999999999997E-4</v>
      </c>
      <c r="BO54" s="14">
        <v>2.1240000000000001</v>
      </c>
      <c r="BP54" s="14">
        <v>3.5999999999999999E-3</v>
      </c>
      <c r="BQ54" s="14">
        <v>-1.1299999999999999E-2</v>
      </c>
      <c r="BR54" s="14">
        <v>-2.7000000000000001E-3</v>
      </c>
      <c r="BS54" s="14">
        <v>2.6700000000000002E-2</v>
      </c>
    </row>
    <row r="55" spans="1:71" ht="15" x14ac:dyDescent="0.2">
      <c r="A55" s="15" t="s">
        <v>110</v>
      </c>
      <c r="B55" s="11" t="s">
        <v>77</v>
      </c>
      <c r="C55" s="12" t="s">
        <v>111</v>
      </c>
      <c r="D55" s="12" t="s">
        <v>79</v>
      </c>
      <c r="E55" s="12">
        <v>53</v>
      </c>
      <c r="F55" s="13"/>
      <c r="G55" s="13"/>
      <c r="H55" s="14">
        <v>-8.9999999999999998E-4</v>
      </c>
      <c r="I55" s="14">
        <v>1788</v>
      </c>
      <c r="J55" s="14">
        <v>36.229999999999997</v>
      </c>
      <c r="K55" s="14">
        <v>0.17780000000000001</v>
      </c>
      <c r="L55" s="14">
        <v>0.19220000000000001</v>
      </c>
      <c r="M55" s="14">
        <v>15010</v>
      </c>
      <c r="N55" s="14">
        <v>4661</v>
      </c>
      <c r="O55" s="14">
        <v>67.430000000000007</v>
      </c>
      <c r="P55" s="14">
        <v>1081</v>
      </c>
      <c r="Q55" s="14">
        <v>0</v>
      </c>
      <c r="R55" s="14">
        <v>0</v>
      </c>
      <c r="S55" s="14">
        <v>6.4000000000000003E-3</v>
      </c>
      <c r="T55" s="14">
        <v>-4.0000000000000001E-3</v>
      </c>
      <c r="U55" s="14">
        <v>1.601</v>
      </c>
      <c r="V55" s="14">
        <v>0.20069999999999999</v>
      </c>
      <c r="W55" s="14">
        <v>1.54E-2</v>
      </c>
      <c r="X55" s="14">
        <v>8.3999999999999995E-3</v>
      </c>
      <c r="Y55" s="14">
        <v>1.2989999999999999</v>
      </c>
      <c r="Z55" s="14">
        <v>468.3</v>
      </c>
      <c r="AA55" s="14">
        <v>3.5000000000000001E-3</v>
      </c>
      <c r="AB55" s="14">
        <v>-1.1999999999999999E-3</v>
      </c>
      <c r="AC55" s="14">
        <v>1.0699999999999999E-2</v>
      </c>
      <c r="AD55" s="14">
        <v>0.14879999999999999</v>
      </c>
      <c r="AE55" s="14">
        <v>0.1176</v>
      </c>
      <c r="AF55" s="14">
        <v>10.84</v>
      </c>
      <c r="AG55" s="14">
        <v>0</v>
      </c>
      <c r="AH55" s="14">
        <v>1.66E-2</v>
      </c>
      <c r="AI55" s="14">
        <v>-8.6999999999999994E-3</v>
      </c>
      <c r="AJ55" s="14">
        <v>9.64E-2</v>
      </c>
      <c r="AK55" s="14">
        <v>0</v>
      </c>
      <c r="AL55" s="14">
        <v>0</v>
      </c>
      <c r="AM55" s="14">
        <v>1.2200000000000001E-2</v>
      </c>
      <c r="AN55" s="14">
        <v>1.339</v>
      </c>
      <c r="AO55" s="14">
        <v>-1.2999999999999999E-3</v>
      </c>
      <c r="AP55" s="14">
        <v>2.3E-3</v>
      </c>
      <c r="AQ55" s="14">
        <v>-6.8999999999999999E-3</v>
      </c>
      <c r="AR55" s="14">
        <v>1.5E-3</v>
      </c>
      <c r="AS55" s="14">
        <v>4.2709999999999999</v>
      </c>
      <c r="AT55" s="14">
        <v>2.9999999999999997E-4</v>
      </c>
      <c r="AU55" s="14">
        <v>5.9999999999999995E-4</v>
      </c>
      <c r="AV55" s="14">
        <v>0</v>
      </c>
      <c r="AW55" s="14">
        <v>1E-4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1.4E-3</v>
      </c>
      <c r="BI55" s="14">
        <v>1.7100000000000001E-2</v>
      </c>
      <c r="BJ55" s="14">
        <v>6.3799999999999996E-2</v>
      </c>
      <c r="BK55" s="14">
        <v>2.9999999999999997E-4</v>
      </c>
      <c r="BL55" s="14">
        <v>-1.1000000000000001E-3</v>
      </c>
      <c r="BM55" s="14">
        <v>-1.1000000000000001E-3</v>
      </c>
      <c r="BN55" s="14">
        <v>1E-4</v>
      </c>
      <c r="BO55" s="14">
        <v>0.34420000000000001</v>
      </c>
      <c r="BP55" s="14">
        <v>2.8E-3</v>
      </c>
      <c r="BQ55" s="14">
        <v>-1.14E-2</v>
      </c>
      <c r="BR55" s="14">
        <v>-2.7000000000000001E-3</v>
      </c>
      <c r="BS55" s="14">
        <v>2.8299999999999999E-2</v>
      </c>
    </row>
    <row r="56" spans="1:71" ht="15" x14ac:dyDescent="0.2">
      <c r="A56" s="15" t="s">
        <v>110</v>
      </c>
      <c r="B56" s="11" t="s">
        <v>77</v>
      </c>
      <c r="C56" s="12" t="s">
        <v>111</v>
      </c>
      <c r="D56" s="12" t="s">
        <v>79</v>
      </c>
      <c r="E56" s="12">
        <v>53</v>
      </c>
      <c r="F56" s="13"/>
      <c r="G56" s="13"/>
      <c r="H56" s="14">
        <v>-8.9999999999999998E-4</v>
      </c>
      <c r="I56" s="14">
        <v>1818</v>
      </c>
      <c r="J56" s="14">
        <v>35.14</v>
      </c>
      <c r="K56" s="14">
        <v>6.3399999999999998E-2</v>
      </c>
      <c r="L56" s="14">
        <v>0.1183</v>
      </c>
      <c r="M56" s="14">
        <v>15290</v>
      </c>
      <c r="N56" s="14">
        <v>4505</v>
      </c>
      <c r="O56" s="14">
        <v>66.53</v>
      </c>
      <c r="P56" s="14">
        <v>1107</v>
      </c>
      <c r="Q56" s="14">
        <v>-2.0000000000000001E-4</v>
      </c>
      <c r="R56" s="14">
        <v>1.6000000000000001E-3</v>
      </c>
      <c r="S56" s="14">
        <v>5.8999999999999999E-3</v>
      </c>
      <c r="T56" s="14">
        <v>-3.8E-3</v>
      </c>
      <c r="U56" s="14">
        <v>1.573</v>
      </c>
      <c r="V56" s="14">
        <v>0.20039999999999999</v>
      </c>
      <c r="W56" s="14">
        <v>1.54E-2</v>
      </c>
      <c r="X56" s="14">
        <v>7.7000000000000002E-3</v>
      </c>
      <c r="Y56" s="14">
        <v>1.3320000000000001</v>
      </c>
      <c r="Z56" s="14">
        <v>449.9</v>
      </c>
      <c r="AA56" s="14">
        <v>3.2000000000000002E-3</v>
      </c>
      <c r="AB56" s="14">
        <v>-1.1999999999999999E-3</v>
      </c>
      <c r="AC56" s="14">
        <v>1.03E-2</v>
      </c>
      <c r="AD56" s="14">
        <v>0.1457</v>
      </c>
      <c r="AE56" s="14">
        <v>0.12280000000000001</v>
      </c>
      <c r="AF56" s="14">
        <v>10.68</v>
      </c>
      <c r="AG56" s="14">
        <v>0</v>
      </c>
      <c r="AH56" s="14">
        <v>1.49E-2</v>
      </c>
      <c r="AI56" s="14">
        <v>-8.8000000000000005E-3</v>
      </c>
      <c r="AJ56" s="14">
        <v>9.8900000000000002E-2</v>
      </c>
      <c r="AK56" s="14">
        <v>0</v>
      </c>
      <c r="AL56" s="14">
        <v>0</v>
      </c>
      <c r="AM56" s="14">
        <v>7.7000000000000002E-3</v>
      </c>
      <c r="AN56" s="14">
        <v>1.3240000000000001</v>
      </c>
      <c r="AO56" s="14">
        <v>-1.2999999999999999E-3</v>
      </c>
      <c r="AP56" s="14">
        <v>8.9999999999999998E-4</v>
      </c>
      <c r="AQ56" s="14">
        <v>-6.6E-3</v>
      </c>
      <c r="AR56" s="14">
        <v>1.9E-3</v>
      </c>
      <c r="AS56" s="14">
        <v>4.4109999999999996</v>
      </c>
      <c r="AT56" s="14">
        <v>2.9999999999999997E-4</v>
      </c>
      <c r="AU56" s="14">
        <v>6.9999999999999999E-4</v>
      </c>
      <c r="AV56" s="14">
        <v>0</v>
      </c>
      <c r="AW56" s="14">
        <v>2.0000000000000001E-4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1E-3</v>
      </c>
      <c r="BI56" s="14">
        <v>8.6E-3</v>
      </c>
      <c r="BJ56" s="14">
        <v>6.4000000000000001E-2</v>
      </c>
      <c r="BK56" s="14">
        <v>2.9999999999999997E-4</v>
      </c>
      <c r="BL56" s="14">
        <v>-1E-3</v>
      </c>
      <c r="BM56" s="14">
        <v>-1.1000000000000001E-3</v>
      </c>
      <c r="BN56" s="14">
        <v>1E-4</v>
      </c>
      <c r="BO56" s="14">
        <v>0.1948</v>
      </c>
      <c r="BP56" s="14">
        <v>2.5999999999999999E-3</v>
      </c>
      <c r="BQ56" s="14">
        <v>-1.15E-2</v>
      </c>
      <c r="BR56" s="14">
        <v>-2.8E-3</v>
      </c>
      <c r="BS56" s="14">
        <v>2.9100000000000001E-2</v>
      </c>
    </row>
    <row r="57" spans="1:71" ht="15" x14ac:dyDescent="0.2">
      <c r="A57" s="15" t="s">
        <v>112</v>
      </c>
      <c r="B57" s="11" t="s">
        <v>77</v>
      </c>
      <c r="C57" s="12" t="s">
        <v>113</v>
      </c>
      <c r="D57" s="12" t="s">
        <v>79</v>
      </c>
      <c r="E57" s="12">
        <v>1102</v>
      </c>
      <c r="F57" s="13"/>
      <c r="G57" s="13"/>
      <c r="H57" s="14">
        <v>-8.9999999999999998E-4</v>
      </c>
      <c r="I57" s="14">
        <v>1722</v>
      </c>
      <c r="J57" s="14">
        <v>39.799999999999997</v>
      </c>
      <c r="K57" s="14">
        <v>0.34710000000000002</v>
      </c>
      <c r="L57" s="14">
        <v>0.14630000000000001</v>
      </c>
      <c r="M57" s="14">
        <v>11460</v>
      </c>
      <c r="N57" s="14">
        <v>3132</v>
      </c>
      <c r="O57" s="14">
        <v>74.900000000000006</v>
      </c>
      <c r="P57" s="14">
        <v>1034</v>
      </c>
      <c r="Q57" s="14">
        <v>-1E-4</v>
      </c>
      <c r="R57" s="14">
        <v>-1.8E-3</v>
      </c>
      <c r="S57" s="14">
        <v>9.1000000000000004E-3</v>
      </c>
      <c r="T57" s="14">
        <v>-1.6000000000000001E-3</v>
      </c>
      <c r="U57" s="14">
        <v>1.7949999999999999</v>
      </c>
      <c r="V57" s="14">
        <v>0.1913</v>
      </c>
      <c r="W57" s="14">
        <v>1.3599999999999999E-2</v>
      </c>
      <c r="X57" s="14">
        <v>0.1203</v>
      </c>
      <c r="Y57" s="14">
        <v>0.40799999999999997</v>
      </c>
      <c r="Z57" s="14">
        <v>146.9</v>
      </c>
      <c r="AA57" s="14">
        <v>1E-3</v>
      </c>
      <c r="AB57" s="14">
        <v>-6.9999999999999999E-4</v>
      </c>
      <c r="AC57" s="14">
        <v>6.4000000000000003E-3</v>
      </c>
      <c r="AD57" s="14">
        <v>0.1036</v>
      </c>
      <c r="AE57" s="14">
        <v>0.1134</v>
      </c>
      <c r="AF57" s="14">
        <v>11.84</v>
      </c>
      <c r="AG57" s="14">
        <v>0</v>
      </c>
      <c r="AH57" s="14">
        <v>1.5100000000000001E-2</v>
      </c>
      <c r="AI57" s="14">
        <v>-8.8000000000000005E-3</v>
      </c>
      <c r="AJ57" s="14">
        <v>7.5300000000000006E-2</v>
      </c>
      <c r="AK57" s="14">
        <v>0</v>
      </c>
      <c r="AL57" s="14">
        <v>0</v>
      </c>
      <c r="AM57" s="14">
        <v>5.5999999999999999E-3</v>
      </c>
      <c r="AN57" s="14">
        <v>0.50329999999999997</v>
      </c>
      <c r="AO57" s="14">
        <v>-1.4E-3</v>
      </c>
      <c r="AP57" s="14">
        <v>-2.3E-3</v>
      </c>
      <c r="AQ57" s="14">
        <v>-6.8999999999999999E-3</v>
      </c>
      <c r="AR57" s="14">
        <v>1.6999999999999999E-3</v>
      </c>
      <c r="AS57" s="14">
        <v>4.9729999999999999</v>
      </c>
      <c r="AT57" s="14">
        <v>2.0000000000000001E-4</v>
      </c>
      <c r="AU57" s="14">
        <v>4.0000000000000002E-4</v>
      </c>
      <c r="AV57" s="14">
        <v>0</v>
      </c>
      <c r="AW57" s="14">
        <v>1E-4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1.2999999999999999E-3</v>
      </c>
      <c r="BI57" s="14">
        <v>4.0000000000000002E-4</v>
      </c>
      <c r="BJ57" s="14">
        <v>6.6900000000000001E-2</v>
      </c>
      <c r="BK57" s="14">
        <v>2.9999999999999997E-4</v>
      </c>
      <c r="BL57" s="14">
        <v>-1.1000000000000001E-3</v>
      </c>
      <c r="BM57" s="14">
        <v>-1.2999999999999999E-3</v>
      </c>
      <c r="BN57" s="14">
        <v>1E-4</v>
      </c>
      <c r="BO57" s="14">
        <v>0.1071</v>
      </c>
      <c r="BP57" s="14">
        <v>-8.3000000000000001E-3</v>
      </c>
      <c r="BQ57" s="14">
        <v>-1.15E-2</v>
      </c>
      <c r="BR57" s="14">
        <v>-2.7000000000000001E-3</v>
      </c>
      <c r="BS57" s="14">
        <v>4.8999999999999998E-3</v>
      </c>
    </row>
    <row r="58" spans="1:71" ht="15" x14ac:dyDescent="0.2">
      <c r="A58" s="15" t="s">
        <v>112</v>
      </c>
      <c r="B58" s="11" t="s">
        <v>77</v>
      </c>
      <c r="C58" s="12" t="s">
        <v>113</v>
      </c>
      <c r="D58" s="12" t="s">
        <v>79</v>
      </c>
      <c r="E58" s="12">
        <v>1102</v>
      </c>
      <c r="F58" s="13"/>
      <c r="G58" s="13"/>
      <c r="H58" s="14">
        <v>-8.9999999999999998E-4</v>
      </c>
      <c r="I58" s="14">
        <v>1664</v>
      </c>
      <c r="J58" s="14">
        <v>39.46</v>
      </c>
      <c r="K58" s="14">
        <v>3.32E-2</v>
      </c>
      <c r="L58" s="14">
        <v>0.28110000000000002</v>
      </c>
      <c r="M58" s="14">
        <v>11380</v>
      </c>
      <c r="N58" s="14">
        <v>3138</v>
      </c>
      <c r="O58" s="14">
        <v>73.72</v>
      </c>
      <c r="P58" s="14">
        <v>1020</v>
      </c>
      <c r="Q58" s="14">
        <v>-2.0000000000000001E-4</v>
      </c>
      <c r="R58" s="14">
        <v>2.0000000000000001E-4</v>
      </c>
      <c r="S58" s="14">
        <v>8.3000000000000001E-3</v>
      </c>
      <c r="T58" s="14">
        <v>-1.5E-3</v>
      </c>
      <c r="U58" s="14">
        <v>1.7889999999999999</v>
      </c>
      <c r="V58" s="14">
        <v>0.18360000000000001</v>
      </c>
      <c r="W58" s="14">
        <v>1.4200000000000001E-2</v>
      </c>
      <c r="X58" s="14">
        <v>0.1173</v>
      </c>
      <c r="Y58" s="14">
        <v>0.47710000000000002</v>
      </c>
      <c r="Z58" s="14">
        <v>144</v>
      </c>
      <c r="AA58" s="14">
        <v>5.0000000000000001E-4</v>
      </c>
      <c r="AB58" s="14">
        <v>-1.1000000000000001E-3</v>
      </c>
      <c r="AC58" s="14">
        <v>1.03E-2</v>
      </c>
      <c r="AD58" s="14">
        <v>0.1123</v>
      </c>
      <c r="AE58" s="14">
        <v>0.11269999999999999</v>
      </c>
      <c r="AF58" s="14">
        <v>11.86</v>
      </c>
      <c r="AG58" s="14">
        <v>0</v>
      </c>
      <c r="AH58" s="14">
        <v>1.4999999999999999E-2</v>
      </c>
      <c r="AI58" s="14">
        <v>-8.8000000000000005E-3</v>
      </c>
      <c r="AJ58" s="14">
        <v>8.2699999999999996E-2</v>
      </c>
      <c r="AK58" s="14">
        <v>0</v>
      </c>
      <c r="AL58" s="14">
        <v>0</v>
      </c>
      <c r="AM58" s="14">
        <v>5.0000000000000001E-3</v>
      </c>
      <c r="AN58" s="14">
        <v>0.39279999999999998</v>
      </c>
      <c r="AO58" s="14">
        <v>-1.4E-3</v>
      </c>
      <c r="AP58" s="14">
        <v>-2.3E-3</v>
      </c>
      <c r="AQ58" s="14">
        <v>-6.8999999999999999E-3</v>
      </c>
      <c r="AR58" s="14">
        <v>1.6000000000000001E-3</v>
      </c>
      <c r="AS58" s="14">
        <v>4.758</v>
      </c>
      <c r="AT58" s="14">
        <v>2.0000000000000001E-4</v>
      </c>
      <c r="AU58" s="14">
        <v>5.9999999999999995E-4</v>
      </c>
      <c r="AV58" s="14">
        <v>0</v>
      </c>
      <c r="AW58" s="14">
        <v>1E-4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1.1000000000000001E-3</v>
      </c>
      <c r="BI58" s="14">
        <v>2.0000000000000001E-4</v>
      </c>
      <c r="BJ58" s="14">
        <v>6.83E-2</v>
      </c>
      <c r="BK58" s="14">
        <v>2.9999999999999997E-4</v>
      </c>
      <c r="BL58" s="14">
        <v>-1.1000000000000001E-3</v>
      </c>
      <c r="BM58" s="14">
        <v>-1.2999999999999999E-3</v>
      </c>
      <c r="BN58" s="14">
        <v>1E-4</v>
      </c>
      <c r="BO58" s="14">
        <v>7.9000000000000001E-2</v>
      </c>
      <c r="BP58" s="14">
        <v>-8.6999999999999994E-3</v>
      </c>
      <c r="BQ58" s="14">
        <v>-1.1599999999999999E-2</v>
      </c>
      <c r="BR58" s="14">
        <v>-2.5999999999999999E-3</v>
      </c>
      <c r="BS58" s="14">
        <v>5.8999999999999999E-3</v>
      </c>
    </row>
    <row r="59" spans="1:71" ht="15" x14ac:dyDescent="0.2">
      <c r="A59" s="15" t="s">
        <v>112</v>
      </c>
      <c r="B59" s="11" t="s">
        <v>77</v>
      </c>
      <c r="C59" s="12" t="s">
        <v>113</v>
      </c>
      <c r="D59" s="12" t="s">
        <v>79</v>
      </c>
      <c r="E59" s="12">
        <v>1102</v>
      </c>
      <c r="F59" s="13"/>
      <c r="G59" s="13"/>
      <c r="H59" s="14">
        <v>-8.9999999999999998E-4</v>
      </c>
      <c r="I59" s="14">
        <v>1740</v>
      </c>
      <c r="J59" s="14">
        <v>40.020000000000003</v>
      </c>
      <c r="K59" s="14">
        <v>-0.44500000000000001</v>
      </c>
      <c r="L59" s="14">
        <v>0.16639999999999999</v>
      </c>
      <c r="M59" s="14">
        <v>11180</v>
      </c>
      <c r="N59" s="14">
        <v>3304</v>
      </c>
      <c r="O59" s="14">
        <v>74.739999999999995</v>
      </c>
      <c r="P59" s="14">
        <v>1033</v>
      </c>
      <c r="Q59" s="14">
        <v>-2.0000000000000001E-4</v>
      </c>
      <c r="R59" s="14">
        <v>-1.1000000000000001E-3</v>
      </c>
      <c r="S59" s="14">
        <v>8.6999999999999994E-3</v>
      </c>
      <c r="T59" s="14">
        <v>-1.5E-3</v>
      </c>
      <c r="U59" s="14">
        <v>1.8009999999999999</v>
      </c>
      <c r="V59" s="14">
        <v>0.15579999999999999</v>
      </c>
      <c r="W59" s="14">
        <v>1.34E-2</v>
      </c>
      <c r="X59" s="14">
        <v>0.11700000000000001</v>
      </c>
      <c r="Y59" s="14">
        <v>0.49469999999999997</v>
      </c>
      <c r="Z59" s="14">
        <v>142.5</v>
      </c>
      <c r="AA59" s="14">
        <v>4.0000000000000002E-4</v>
      </c>
      <c r="AB59" s="14">
        <v>-8.0000000000000004E-4</v>
      </c>
      <c r="AC59" s="14">
        <v>9.4999999999999998E-3</v>
      </c>
      <c r="AD59" s="14">
        <v>0.12790000000000001</v>
      </c>
      <c r="AE59" s="14">
        <v>0.10829999999999999</v>
      </c>
      <c r="AF59" s="14">
        <v>11.81</v>
      </c>
      <c r="AG59" s="14">
        <v>0</v>
      </c>
      <c r="AH59" s="14">
        <v>1.3599999999999999E-2</v>
      </c>
      <c r="AI59" s="14">
        <v>-8.8000000000000005E-3</v>
      </c>
      <c r="AJ59" s="14">
        <v>8.48E-2</v>
      </c>
      <c r="AK59" s="14">
        <v>0</v>
      </c>
      <c r="AL59" s="14">
        <v>0</v>
      </c>
      <c r="AM59" s="14">
        <v>3.5999999999999999E-3</v>
      </c>
      <c r="AN59" s="14">
        <v>0.35339999999999999</v>
      </c>
      <c r="AO59" s="14">
        <v>-1.4E-3</v>
      </c>
      <c r="AP59" s="14">
        <v>-2.5000000000000001E-3</v>
      </c>
      <c r="AQ59" s="14">
        <v>-6.8999999999999999E-3</v>
      </c>
      <c r="AR59" s="14">
        <v>2E-3</v>
      </c>
      <c r="AS59" s="14">
        <v>4.4690000000000003</v>
      </c>
      <c r="AT59" s="14">
        <v>2.0000000000000001E-4</v>
      </c>
      <c r="AU59" s="14">
        <v>5.0000000000000001E-4</v>
      </c>
      <c r="AV59" s="14">
        <v>0</v>
      </c>
      <c r="AW59" s="14">
        <v>1E-4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8.0000000000000004E-4</v>
      </c>
      <c r="BI59" s="14">
        <v>0</v>
      </c>
      <c r="BJ59" s="14">
        <v>6.83E-2</v>
      </c>
      <c r="BK59" s="14">
        <v>2.0000000000000001E-4</v>
      </c>
      <c r="BL59" s="14">
        <v>-1.1000000000000001E-3</v>
      </c>
      <c r="BM59" s="14">
        <v>-1.4E-3</v>
      </c>
      <c r="BN59" s="14">
        <v>1E-4</v>
      </c>
      <c r="BO59" s="14">
        <v>5.7700000000000001E-2</v>
      </c>
      <c r="BP59" s="14">
        <v>-8.9999999999999993E-3</v>
      </c>
      <c r="BQ59" s="14">
        <v>-1.1599999999999999E-2</v>
      </c>
      <c r="BR59" s="14">
        <v>-2.7000000000000001E-3</v>
      </c>
      <c r="BS59" s="14">
        <v>5.7000000000000002E-3</v>
      </c>
    </row>
    <row r="60" spans="1:71" x14ac:dyDescent="0.15">
      <c r="A60" s="16"/>
      <c r="B60" s="11"/>
      <c r="C60" s="13"/>
      <c r="D60" s="13"/>
      <c r="E60" s="13"/>
      <c r="F60" s="13"/>
      <c r="G60" s="13"/>
      <c r="H60" s="17" t="s">
        <v>114</v>
      </c>
      <c r="I60" s="17" t="s">
        <v>114</v>
      </c>
      <c r="J60" s="17" t="s">
        <v>114</v>
      </c>
      <c r="K60" s="17" t="s">
        <v>114</v>
      </c>
      <c r="L60" s="17" t="s">
        <v>114</v>
      </c>
      <c r="M60" s="17" t="s">
        <v>114</v>
      </c>
      <c r="N60" s="17" t="s">
        <v>114</v>
      </c>
      <c r="O60" s="17" t="s">
        <v>114</v>
      </c>
      <c r="P60" s="17" t="s">
        <v>114</v>
      </c>
      <c r="Q60" s="17" t="s">
        <v>114</v>
      </c>
      <c r="R60" s="17" t="s">
        <v>114</v>
      </c>
      <c r="S60" s="17" t="s">
        <v>114</v>
      </c>
      <c r="T60" s="17" t="s">
        <v>114</v>
      </c>
      <c r="U60" s="17" t="s">
        <v>114</v>
      </c>
      <c r="V60" s="17" t="s">
        <v>114</v>
      </c>
      <c r="W60" s="13" t="s">
        <v>114</v>
      </c>
      <c r="X60" s="13" t="s">
        <v>114</v>
      </c>
      <c r="Y60" s="13" t="s">
        <v>114</v>
      </c>
      <c r="Z60" s="13" t="s">
        <v>114</v>
      </c>
      <c r="AA60" s="17" t="s">
        <v>114</v>
      </c>
      <c r="AB60" s="17" t="s">
        <v>114</v>
      </c>
      <c r="AC60" s="17" t="s">
        <v>114</v>
      </c>
      <c r="AD60" s="17" t="s">
        <v>114</v>
      </c>
      <c r="AE60" s="17" t="s">
        <v>114</v>
      </c>
      <c r="AF60" s="17" t="s">
        <v>114</v>
      </c>
      <c r="AG60" s="17" t="s">
        <v>114</v>
      </c>
      <c r="AH60" s="17" t="s">
        <v>114</v>
      </c>
      <c r="AI60" s="17" t="s">
        <v>114</v>
      </c>
      <c r="AJ60" s="17" t="s">
        <v>114</v>
      </c>
      <c r="AK60" s="17" t="s">
        <v>114</v>
      </c>
      <c r="AL60" s="17" t="s">
        <v>114</v>
      </c>
      <c r="AM60" s="17" t="s">
        <v>114</v>
      </c>
      <c r="AN60" s="17" t="s">
        <v>114</v>
      </c>
      <c r="AO60" s="17" t="s">
        <v>114</v>
      </c>
      <c r="AP60" s="17" t="s">
        <v>114</v>
      </c>
      <c r="AQ60" s="17" t="s">
        <v>114</v>
      </c>
      <c r="AR60" s="17" t="s">
        <v>114</v>
      </c>
      <c r="AS60" s="17" t="s">
        <v>114</v>
      </c>
      <c r="AT60" s="17" t="s">
        <v>114</v>
      </c>
      <c r="AU60" s="17" t="s">
        <v>114</v>
      </c>
      <c r="AV60" s="17" t="s">
        <v>114</v>
      </c>
      <c r="AW60" s="17" t="s">
        <v>114</v>
      </c>
      <c r="AX60" s="17" t="s">
        <v>114</v>
      </c>
      <c r="AY60" s="17" t="s">
        <v>114</v>
      </c>
      <c r="AZ60" s="17" t="s">
        <v>114</v>
      </c>
      <c r="BA60" s="17" t="s">
        <v>114</v>
      </c>
      <c r="BB60" s="17" t="s">
        <v>114</v>
      </c>
      <c r="BC60" s="17" t="s">
        <v>114</v>
      </c>
      <c r="BD60" s="17" t="s">
        <v>114</v>
      </c>
      <c r="BE60" s="17" t="s">
        <v>114</v>
      </c>
      <c r="BF60" s="17" t="s">
        <v>114</v>
      </c>
      <c r="BG60" s="17" t="s">
        <v>114</v>
      </c>
      <c r="BH60" s="17" t="s">
        <v>114</v>
      </c>
      <c r="BI60" s="17" t="s">
        <v>114</v>
      </c>
      <c r="BJ60" s="17" t="s">
        <v>114</v>
      </c>
      <c r="BK60" s="17" t="s">
        <v>114</v>
      </c>
      <c r="BL60" s="17" t="s">
        <v>114</v>
      </c>
      <c r="BM60" s="17" t="s">
        <v>114</v>
      </c>
      <c r="BN60" s="17" t="s">
        <v>114</v>
      </c>
      <c r="BO60" s="17" t="s">
        <v>114</v>
      </c>
      <c r="BP60" s="14" t="s">
        <v>114</v>
      </c>
      <c r="BQ60" s="14" t="s">
        <v>114</v>
      </c>
      <c r="BR60" s="17" t="s">
        <v>114</v>
      </c>
      <c r="BS60" s="17" t="s">
        <v>114</v>
      </c>
    </row>
    <row r="61" spans="1:71" x14ac:dyDescent="0.15">
      <c r="A61" s="16"/>
      <c r="B61" s="11"/>
      <c r="C61" s="13"/>
      <c r="D61" s="13"/>
      <c r="E61" s="13"/>
      <c r="F61" s="13"/>
      <c r="G61" s="6" t="s">
        <v>6</v>
      </c>
      <c r="H61" s="6" t="s">
        <v>7</v>
      </c>
      <c r="I61" s="6" t="s">
        <v>8</v>
      </c>
      <c r="J61" s="6" t="s">
        <v>9</v>
      </c>
      <c r="K61" s="6" t="s">
        <v>10</v>
      </c>
      <c r="L61" s="6" t="s">
        <v>11</v>
      </c>
      <c r="M61" s="6" t="s">
        <v>12</v>
      </c>
      <c r="N61" s="6" t="s">
        <v>13</v>
      </c>
      <c r="O61" s="7" t="s">
        <v>14</v>
      </c>
      <c r="P61" s="6" t="s">
        <v>15</v>
      </c>
      <c r="Q61" s="6" t="s">
        <v>16</v>
      </c>
      <c r="R61" s="6" t="s">
        <v>17</v>
      </c>
      <c r="S61" s="6" t="s">
        <v>18</v>
      </c>
      <c r="T61" s="6" t="s">
        <v>19</v>
      </c>
      <c r="U61" s="6" t="s">
        <v>20</v>
      </c>
      <c r="V61" s="6" t="s">
        <v>21</v>
      </c>
      <c r="W61" s="6" t="s">
        <v>22</v>
      </c>
      <c r="X61" s="6" t="s">
        <v>23</v>
      </c>
      <c r="Y61" s="6" t="s">
        <v>24</v>
      </c>
      <c r="Z61" s="6" t="s">
        <v>25</v>
      </c>
      <c r="AA61" s="6" t="s">
        <v>26</v>
      </c>
      <c r="AB61" s="6" t="s">
        <v>27</v>
      </c>
      <c r="AC61" s="6" t="s">
        <v>28</v>
      </c>
      <c r="AD61" s="6" t="s">
        <v>29</v>
      </c>
      <c r="AE61" s="6" t="s">
        <v>30</v>
      </c>
      <c r="AF61" s="6" t="s">
        <v>31</v>
      </c>
      <c r="AG61" s="6" t="s">
        <v>32</v>
      </c>
      <c r="AH61" s="6" t="s">
        <v>33</v>
      </c>
      <c r="AI61" s="6" t="s">
        <v>34</v>
      </c>
      <c r="AJ61" s="6" t="s">
        <v>35</v>
      </c>
      <c r="AK61" s="6" t="s">
        <v>36</v>
      </c>
      <c r="AL61" s="6" t="s">
        <v>37</v>
      </c>
      <c r="AM61" s="6" t="s">
        <v>38</v>
      </c>
      <c r="AN61" s="6" t="s">
        <v>39</v>
      </c>
      <c r="AO61" s="6" t="s">
        <v>40</v>
      </c>
      <c r="AP61" s="6" t="s">
        <v>41</v>
      </c>
      <c r="AQ61" s="6" t="s">
        <v>42</v>
      </c>
      <c r="AR61" s="6" t="s">
        <v>43</v>
      </c>
      <c r="AS61" s="6" t="s">
        <v>44</v>
      </c>
      <c r="AT61" s="6" t="s">
        <v>45</v>
      </c>
      <c r="AU61" s="6" t="s">
        <v>46</v>
      </c>
      <c r="AV61" s="6" t="s">
        <v>47</v>
      </c>
      <c r="AW61" s="6" t="s">
        <v>48</v>
      </c>
      <c r="AX61" s="6" t="s">
        <v>49</v>
      </c>
      <c r="AY61" s="6" t="s">
        <v>50</v>
      </c>
      <c r="AZ61" s="6" t="s">
        <v>51</v>
      </c>
      <c r="BA61" s="6" t="s">
        <v>52</v>
      </c>
      <c r="BB61" s="6" t="s">
        <v>53</v>
      </c>
      <c r="BC61" s="6" t="s">
        <v>54</v>
      </c>
      <c r="BD61" s="6" t="s">
        <v>55</v>
      </c>
      <c r="BE61" s="6" t="s">
        <v>56</v>
      </c>
      <c r="BF61" s="6" t="s">
        <v>57</v>
      </c>
      <c r="BG61" s="6" t="s">
        <v>58</v>
      </c>
      <c r="BH61" s="6" t="s">
        <v>59</v>
      </c>
      <c r="BI61" s="6" t="s">
        <v>60</v>
      </c>
      <c r="BJ61" s="6" t="s">
        <v>61</v>
      </c>
      <c r="BK61" s="6" t="s">
        <v>62</v>
      </c>
      <c r="BL61" s="6" t="s">
        <v>63</v>
      </c>
      <c r="BM61" s="6" t="s">
        <v>64</v>
      </c>
      <c r="BN61" s="6" t="s">
        <v>65</v>
      </c>
      <c r="BO61" s="6" t="s">
        <v>66</v>
      </c>
      <c r="BP61" s="6" t="s">
        <v>67</v>
      </c>
      <c r="BQ61" s="6" t="s">
        <v>68</v>
      </c>
      <c r="BR61" s="6" t="s">
        <v>69</v>
      </c>
      <c r="BS61" s="6" t="s">
        <v>70</v>
      </c>
    </row>
    <row r="62" spans="1:71" x14ac:dyDescent="0.15">
      <c r="A62" s="16"/>
      <c r="B62" s="11"/>
      <c r="C62" s="13"/>
      <c r="D62" s="13"/>
      <c r="E62" s="13"/>
      <c r="F62" s="13"/>
      <c r="G62" s="6" t="s">
        <v>71</v>
      </c>
      <c r="H62" s="18">
        <v>9</v>
      </c>
      <c r="I62" s="18">
        <v>23</v>
      </c>
      <c r="J62" s="18">
        <v>24</v>
      </c>
      <c r="K62" s="18">
        <v>27</v>
      </c>
      <c r="L62" s="18">
        <v>31</v>
      </c>
      <c r="M62" s="18">
        <v>34</v>
      </c>
      <c r="N62" s="18">
        <v>35</v>
      </c>
      <c r="O62" s="7">
        <v>39</v>
      </c>
      <c r="P62" s="18">
        <v>44</v>
      </c>
      <c r="Q62" s="18">
        <v>45</v>
      </c>
      <c r="R62" s="18">
        <v>47</v>
      </c>
      <c r="S62" s="18">
        <v>51</v>
      </c>
      <c r="T62" s="18">
        <v>52</v>
      </c>
      <c r="U62" s="18">
        <v>55</v>
      </c>
      <c r="V62" s="18">
        <v>57</v>
      </c>
      <c r="W62" s="18">
        <v>59</v>
      </c>
      <c r="X62" s="18">
        <v>60</v>
      </c>
      <c r="Y62" s="18">
        <v>63</v>
      </c>
      <c r="Z62" s="18">
        <v>66</v>
      </c>
      <c r="AA62" s="18">
        <v>71</v>
      </c>
      <c r="AB62" s="18">
        <v>72</v>
      </c>
      <c r="AC62" s="18">
        <v>75</v>
      </c>
      <c r="AD62" s="18">
        <v>82</v>
      </c>
      <c r="AE62" s="18">
        <v>85</v>
      </c>
      <c r="AF62" s="18">
        <v>88</v>
      </c>
      <c r="AG62" s="18">
        <v>89</v>
      </c>
      <c r="AH62" s="18">
        <v>90</v>
      </c>
      <c r="AI62" s="18">
        <v>93</v>
      </c>
      <c r="AJ62" s="18">
        <v>95</v>
      </c>
      <c r="AK62" s="18">
        <v>101</v>
      </c>
      <c r="AL62" s="18">
        <v>103</v>
      </c>
      <c r="AM62" s="18">
        <v>105</v>
      </c>
      <c r="AN62" s="18">
        <v>107</v>
      </c>
      <c r="AO62" s="18">
        <v>115</v>
      </c>
      <c r="AP62" s="18">
        <v>121</v>
      </c>
      <c r="AQ62" s="18">
        <v>125</v>
      </c>
      <c r="AR62" s="18">
        <v>133</v>
      </c>
      <c r="AS62" s="18">
        <v>138</v>
      </c>
      <c r="AT62" s="18">
        <v>139</v>
      </c>
      <c r="AU62" s="18">
        <v>140</v>
      </c>
      <c r="AV62" s="18">
        <v>141</v>
      </c>
      <c r="AW62" s="18">
        <v>146</v>
      </c>
      <c r="AX62" s="18">
        <v>147</v>
      </c>
      <c r="AY62" s="18">
        <v>153</v>
      </c>
      <c r="AZ62" s="18">
        <v>157</v>
      </c>
      <c r="BA62" s="18">
        <v>159</v>
      </c>
      <c r="BB62" s="18">
        <v>163</v>
      </c>
      <c r="BC62" s="18">
        <v>165</v>
      </c>
      <c r="BD62" s="18">
        <v>166</v>
      </c>
      <c r="BE62" s="18">
        <v>169</v>
      </c>
      <c r="BF62" s="18">
        <v>172</v>
      </c>
      <c r="BG62" s="18">
        <v>175</v>
      </c>
      <c r="BH62" s="18">
        <v>178</v>
      </c>
      <c r="BI62" s="18">
        <v>181</v>
      </c>
      <c r="BJ62" s="18">
        <v>182</v>
      </c>
      <c r="BK62" s="18">
        <v>185</v>
      </c>
      <c r="BL62" s="18">
        <v>189</v>
      </c>
      <c r="BM62" s="18">
        <v>193</v>
      </c>
      <c r="BN62" s="18">
        <v>195</v>
      </c>
      <c r="BO62" s="18">
        <v>197</v>
      </c>
      <c r="BP62" s="18">
        <v>205</v>
      </c>
      <c r="BQ62" s="18">
        <v>209</v>
      </c>
      <c r="BR62" s="18">
        <v>232</v>
      </c>
      <c r="BS62" s="18">
        <v>238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31"/>
  <sheetViews>
    <sheetView zoomScaleNormal="100" workbookViewId="0">
      <selection activeCell="B31" sqref="B31"/>
    </sheetView>
  </sheetViews>
  <sheetFormatPr baseColWidth="10" defaultColWidth="11.5" defaultRowHeight="13" x14ac:dyDescent="0.15"/>
  <cols>
    <col min="2" max="2" width="16.5" customWidth="1"/>
    <col min="4" max="4" width="17.6640625" customWidth="1"/>
    <col min="20" max="20" width="18.33203125" style="36" customWidth="1"/>
  </cols>
  <sheetData>
    <row r="2" spans="2:24" ht="42" x14ac:dyDescent="0.15">
      <c r="B2" s="37" t="s">
        <v>175</v>
      </c>
      <c r="C2" s="37" t="s">
        <v>176</v>
      </c>
      <c r="D2" s="38" t="s">
        <v>177</v>
      </c>
      <c r="E2" s="39" t="s">
        <v>178</v>
      </c>
      <c r="F2" s="37" t="s">
        <v>1</v>
      </c>
      <c r="G2" s="37" t="s">
        <v>179</v>
      </c>
      <c r="H2" s="40" t="s">
        <v>180</v>
      </c>
      <c r="I2" s="40" t="s">
        <v>181</v>
      </c>
      <c r="J2" s="40" t="s">
        <v>182</v>
      </c>
      <c r="K2" s="40" t="s">
        <v>183</v>
      </c>
      <c r="L2" s="40" t="s">
        <v>184</v>
      </c>
      <c r="M2" s="40" t="s">
        <v>185</v>
      </c>
      <c r="N2" s="40" t="s">
        <v>186</v>
      </c>
      <c r="O2" s="40" t="s">
        <v>187</v>
      </c>
      <c r="P2" s="40" t="s">
        <v>188</v>
      </c>
      <c r="Q2" s="40" t="s">
        <v>189</v>
      </c>
      <c r="R2" s="40" t="s">
        <v>190</v>
      </c>
      <c r="S2" s="41" t="s">
        <v>178</v>
      </c>
      <c r="T2" s="42" t="s">
        <v>191</v>
      </c>
      <c r="U2" s="41" t="s">
        <v>192</v>
      </c>
      <c r="V2" s="43" t="s">
        <v>193</v>
      </c>
      <c r="W2" s="37" t="s">
        <v>194</v>
      </c>
      <c r="X2" s="37" t="s">
        <v>195</v>
      </c>
    </row>
    <row r="3" spans="2:24" ht="16" x14ac:dyDescent="0.15">
      <c r="B3" s="11" t="s">
        <v>196</v>
      </c>
      <c r="C3" s="11"/>
      <c r="D3" s="44" t="s">
        <v>197</v>
      </c>
      <c r="E3" s="45">
        <v>543.92220421393802</v>
      </c>
      <c r="F3" s="37" t="s">
        <v>73</v>
      </c>
      <c r="G3" s="37" t="s">
        <v>198</v>
      </c>
      <c r="H3" s="46">
        <v>12</v>
      </c>
      <c r="I3" s="46"/>
      <c r="J3" s="46"/>
      <c r="K3" s="46">
        <v>78</v>
      </c>
      <c r="L3" s="46">
        <f t="shared" ref="L3:L10" si="0">K3-H3</f>
        <v>66</v>
      </c>
      <c r="M3" s="46">
        <f t="shared" ref="M3:M10" si="1">L3*63.5/65.17</f>
        <v>64.308731011201473</v>
      </c>
      <c r="N3" s="46">
        <v>1.004</v>
      </c>
      <c r="O3" s="46">
        <v>0.1234</v>
      </c>
      <c r="P3" s="46">
        <v>79.12</v>
      </c>
      <c r="Q3" s="46">
        <f>P3-H3</f>
        <v>67.12</v>
      </c>
      <c r="R3" s="46">
        <f t="shared" ref="R3:R10" si="2">Q3-L3</f>
        <v>1.1200000000000045</v>
      </c>
      <c r="S3" s="47">
        <f t="shared" ref="S3:S10" si="3">Q3/O3</f>
        <v>543.92220421393847</v>
      </c>
      <c r="T3" s="48"/>
      <c r="U3" s="47">
        <f>100*(N3+O3)/R3</f>
        <v>100.66071428571387</v>
      </c>
      <c r="V3" s="49">
        <v>45103</v>
      </c>
      <c r="W3" s="11" t="s">
        <v>199</v>
      </c>
      <c r="X3" s="11"/>
    </row>
    <row r="4" spans="2:24" ht="28" x14ac:dyDescent="0.15">
      <c r="B4" s="50">
        <v>1</v>
      </c>
      <c r="C4" s="11" t="s">
        <v>200</v>
      </c>
      <c r="D4" s="51" t="s">
        <v>74</v>
      </c>
      <c r="E4" s="52">
        <v>21.516963064295499</v>
      </c>
      <c r="F4" s="37" t="s">
        <v>73</v>
      </c>
      <c r="G4" s="37" t="s">
        <v>201</v>
      </c>
      <c r="H4" s="46">
        <v>12.7393</v>
      </c>
      <c r="I4" s="46">
        <v>88.394199999999998</v>
      </c>
      <c r="J4" s="46">
        <v>15.6633</v>
      </c>
      <c r="K4" s="53">
        <f>I4-J4</f>
        <v>72.730899999999991</v>
      </c>
      <c r="L4" s="46">
        <f t="shared" si="0"/>
        <v>59.991599999999991</v>
      </c>
      <c r="M4" s="46">
        <f t="shared" si="1"/>
        <v>58.454297989872629</v>
      </c>
      <c r="N4" s="46"/>
      <c r="O4" s="46">
        <f>J4-H4</f>
        <v>2.9239999999999995</v>
      </c>
      <c r="P4" s="46"/>
      <c r="Q4" s="46">
        <f>L4+O4</f>
        <v>62.915599999999991</v>
      </c>
      <c r="R4" s="46">
        <f t="shared" si="2"/>
        <v>2.9239999999999995</v>
      </c>
      <c r="S4" s="47">
        <f t="shared" si="3"/>
        <v>21.516963064295485</v>
      </c>
      <c r="T4" s="48" t="s">
        <v>202</v>
      </c>
      <c r="U4" s="47"/>
      <c r="V4" s="49">
        <v>45329</v>
      </c>
      <c r="W4" s="11" t="s">
        <v>203</v>
      </c>
      <c r="X4" s="11">
        <v>3.52</v>
      </c>
    </row>
    <row r="5" spans="2:24" ht="28" x14ac:dyDescent="0.15">
      <c r="B5" s="50">
        <v>2</v>
      </c>
      <c r="C5" s="11" t="s">
        <v>204</v>
      </c>
      <c r="D5" s="51" t="s">
        <v>97</v>
      </c>
      <c r="E5" s="52">
        <v>7.7980728898263401</v>
      </c>
      <c r="F5" s="37" t="s">
        <v>73</v>
      </c>
      <c r="G5" s="37" t="s">
        <v>201</v>
      </c>
      <c r="H5" s="46">
        <v>12.4549</v>
      </c>
      <c r="I5" s="46">
        <v>89.977699999999999</v>
      </c>
      <c r="J5" s="46">
        <v>20.798999999999999</v>
      </c>
      <c r="K5" s="53">
        <f>I5-J5</f>
        <v>69.178699999999992</v>
      </c>
      <c r="L5" s="46">
        <f t="shared" si="0"/>
        <v>56.72379999999999</v>
      </c>
      <c r="M5" s="46">
        <f t="shared" si="1"/>
        <v>55.270236305048329</v>
      </c>
      <c r="N5" s="46"/>
      <c r="O5" s="46">
        <f>J5-H5</f>
        <v>8.3440999999999992</v>
      </c>
      <c r="P5" s="46"/>
      <c r="Q5" s="46">
        <f>L5+O5</f>
        <v>65.067899999999995</v>
      </c>
      <c r="R5" s="46">
        <f t="shared" si="2"/>
        <v>8.3441000000000045</v>
      </c>
      <c r="S5" s="47">
        <f t="shared" si="3"/>
        <v>7.7980728898263445</v>
      </c>
      <c r="T5" s="48" t="s">
        <v>202</v>
      </c>
      <c r="U5" s="47"/>
      <c r="V5" s="49">
        <v>45329</v>
      </c>
      <c r="W5" s="11" t="s">
        <v>203</v>
      </c>
      <c r="X5" s="11">
        <v>8.3000000000000007</v>
      </c>
    </row>
    <row r="6" spans="2:24" ht="14" x14ac:dyDescent="0.15">
      <c r="B6" s="17">
        <v>3</v>
      </c>
      <c r="C6" s="11" t="s">
        <v>205</v>
      </c>
      <c r="D6" s="51" t="s">
        <v>103</v>
      </c>
      <c r="E6" s="52">
        <v>438.08310810810798</v>
      </c>
      <c r="F6" s="37" t="s">
        <v>73</v>
      </c>
      <c r="G6" s="37" t="s">
        <v>198</v>
      </c>
      <c r="H6" s="46">
        <v>11.6769</v>
      </c>
      <c r="I6" s="46"/>
      <c r="J6" s="46"/>
      <c r="K6" s="53">
        <v>75.145600000000002</v>
      </c>
      <c r="L6" s="46">
        <f t="shared" si="0"/>
        <v>63.468699999999998</v>
      </c>
      <c r="M6" s="46">
        <f t="shared" si="1"/>
        <v>61.842296301979431</v>
      </c>
      <c r="N6" s="46">
        <v>1.2581</v>
      </c>
      <c r="O6" s="53">
        <v>0.14799999999999999</v>
      </c>
      <c r="P6" s="46">
        <v>76.513199999999998</v>
      </c>
      <c r="Q6" s="46">
        <f>P6-H6</f>
        <v>64.836299999999994</v>
      </c>
      <c r="R6" s="46">
        <f t="shared" si="2"/>
        <v>1.3675999999999959</v>
      </c>
      <c r="S6" s="47">
        <f t="shared" si="3"/>
        <v>438.08310810810809</v>
      </c>
      <c r="T6" s="48"/>
      <c r="U6" s="47">
        <f>100*(N6+O6)/R6</f>
        <v>102.81515062883913</v>
      </c>
      <c r="V6" s="49">
        <v>45329</v>
      </c>
      <c r="W6" s="11" t="s">
        <v>203</v>
      </c>
      <c r="X6" s="11">
        <v>16.38</v>
      </c>
    </row>
    <row r="7" spans="2:24" ht="14" x14ac:dyDescent="0.15">
      <c r="B7" s="17">
        <v>4</v>
      </c>
      <c r="C7" s="11" t="s">
        <v>206</v>
      </c>
      <c r="D7" s="51" t="s">
        <v>105</v>
      </c>
      <c r="E7" s="52">
        <v>318.42336495257098</v>
      </c>
      <c r="F7" s="37" t="s">
        <v>73</v>
      </c>
      <c r="G7" s="37" t="s">
        <v>198</v>
      </c>
      <c r="H7" s="46">
        <v>12.100099999999999</v>
      </c>
      <c r="I7" s="46"/>
      <c r="J7" s="46"/>
      <c r="K7" s="53">
        <v>74.677300000000002</v>
      </c>
      <c r="L7" s="46">
        <f t="shared" si="0"/>
        <v>62.577200000000005</v>
      </c>
      <c r="M7" s="46">
        <f t="shared" si="1"/>
        <v>60.973641245972075</v>
      </c>
      <c r="N7" s="46">
        <v>1.0227999999999999</v>
      </c>
      <c r="O7" s="53">
        <v>0.20030000000000001</v>
      </c>
      <c r="P7" s="46">
        <v>75.880300000000005</v>
      </c>
      <c r="Q7" s="46">
        <f>P7-H7</f>
        <v>63.780200000000008</v>
      </c>
      <c r="R7" s="46">
        <f t="shared" si="2"/>
        <v>1.203000000000003</v>
      </c>
      <c r="S7" s="47">
        <f t="shared" si="3"/>
        <v>318.42336495257115</v>
      </c>
      <c r="T7" s="48"/>
      <c r="U7" s="47">
        <f>100*(N7+O7)/R7</f>
        <v>101.67082294264313</v>
      </c>
      <c r="V7" s="49">
        <v>45329</v>
      </c>
      <c r="W7" s="11" t="s">
        <v>203</v>
      </c>
      <c r="X7" s="11"/>
    </row>
    <row r="8" spans="2:24" ht="28" x14ac:dyDescent="0.15">
      <c r="B8" s="50">
        <v>5</v>
      </c>
      <c r="C8" s="11" t="s">
        <v>207</v>
      </c>
      <c r="D8" s="51" t="s">
        <v>106</v>
      </c>
      <c r="E8" s="52">
        <v>9.0943333534706703</v>
      </c>
      <c r="F8" s="37" t="s">
        <v>73</v>
      </c>
      <c r="G8" s="37" t="s">
        <v>201</v>
      </c>
      <c r="H8" s="46">
        <v>11.731</v>
      </c>
      <c r="I8" s="46">
        <v>83.677400000000006</v>
      </c>
      <c r="J8" s="46">
        <v>18.3522</v>
      </c>
      <c r="K8" s="53">
        <f>I8-J8</f>
        <v>65.325200000000009</v>
      </c>
      <c r="L8" s="46">
        <f t="shared" si="0"/>
        <v>53.594200000000008</v>
      </c>
      <c r="M8" s="46">
        <f t="shared" si="1"/>
        <v>52.22083320546264</v>
      </c>
      <c r="N8" s="46"/>
      <c r="O8" s="46">
        <f>J8-H8</f>
        <v>6.6212</v>
      </c>
      <c r="P8" s="46"/>
      <c r="Q8" s="46">
        <f>L8+O8</f>
        <v>60.21540000000001</v>
      </c>
      <c r="R8" s="46">
        <f t="shared" si="2"/>
        <v>6.6212000000000018</v>
      </c>
      <c r="S8" s="47">
        <f t="shared" si="3"/>
        <v>9.0943333534706721</v>
      </c>
      <c r="T8" s="48" t="s">
        <v>208</v>
      </c>
      <c r="U8" s="47"/>
      <c r="V8" s="49">
        <v>45329</v>
      </c>
      <c r="W8" s="11" t="s">
        <v>203</v>
      </c>
      <c r="X8" s="11">
        <v>264</v>
      </c>
    </row>
    <row r="9" spans="2:24" ht="28" x14ac:dyDescent="0.15">
      <c r="B9" s="50">
        <v>6</v>
      </c>
      <c r="C9" s="11" t="s">
        <v>209</v>
      </c>
      <c r="D9" s="51" t="s">
        <v>107</v>
      </c>
      <c r="E9" s="52">
        <v>8.5526941937730303</v>
      </c>
      <c r="F9" s="37" t="s">
        <v>73</v>
      </c>
      <c r="G9" s="37" t="s">
        <v>201</v>
      </c>
      <c r="H9" s="46">
        <v>11.8781</v>
      </c>
      <c r="I9" s="46">
        <v>82.706500000000005</v>
      </c>
      <c r="J9" s="46">
        <v>18.770700000000001</v>
      </c>
      <c r="K9" s="53">
        <f>I9-J9</f>
        <v>63.9358</v>
      </c>
      <c r="L9" s="46">
        <f t="shared" si="0"/>
        <v>52.057699999999997</v>
      </c>
      <c r="M9" s="46">
        <f t="shared" si="1"/>
        <v>50.723706460027614</v>
      </c>
      <c r="N9" s="46"/>
      <c r="O9" s="46">
        <f>J9-H9</f>
        <v>6.8926000000000016</v>
      </c>
      <c r="P9" s="46"/>
      <c r="Q9" s="46">
        <f>L9+O9</f>
        <v>58.950299999999999</v>
      </c>
      <c r="R9" s="46">
        <f t="shared" si="2"/>
        <v>6.8926000000000016</v>
      </c>
      <c r="S9" s="47">
        <f t="shared" si="3"/>
        <v>8.5526941937730303</v>
      </c>
      <c r="T9" s="48" t="s">
        <v>210</v>
      </c>
      <c r="U9" s="47"/>
      <c r="V9" s="49">
        <v>45329</v>
      </c>
      <c r="W9" s="11" t="s">
        <v>203</v>
      </c>
      <c r="X9" s="11">
        <v>325</v>
      </c>
    </row>
    <row r="10" spans="2:24" ht="28" x14ac:dyDescent="0.15">
      <c r="B10" s="50">
        <v>7</v>
      </c>
      <c r="C10" s="11" t="s">
        <v>211</v>
      </c>
      <c r="D10" s="51" t="s">
        <v>109</v>
      </c>
      <c r="E10" s="52">
        <v>6.4848765756553499</v>
      </c>
      <c r="F10" s="37" t="s">
        <v>73</v>
      </c>
      <c r="G10" s="37" t="s">
        <v>201</v>
      </c>
      <c r="H10" s="46">
        <v>11.9001</v>
      </c>
      <c r="I10" s="46">
        <v>91.657300000000006</v>
      </c>
      <c r="J10" s="46">
        <v>22.364000000000001</v>
      </c>
      <c r="K10" s="53">
        <f>I10-J10</f>
        <v>69.293300000000002</v>
      </c>
      <c r="L10" s="46">
        <f t="shared" si="0"/>
        <v>57.3932</v>
      </c>
      <c r="M10" s="46">
        <f t="shared" si="1"/>
        <v>55.92248273745588</v>
      </c>
      <c r="N10" s="46"/>
      <c r="O10" s="46">
        <f>J10-H10</f>
        <v>10.463900000000001</v>
      </c>
      <c r="P10" s="46"/>
      <c r="Q10" s="46">
        <f>L10+O10</f>
        <v>67.857100000000003</v>
      </c>
      <c r="R10" s="46">
        <f t="shared" si="2"/>
        <v>10.463900000000002</v>
      </c>
      <c r="S10" s="47">
        <f t="shared" si="3"/>
        <v>6.4848765756553481</v>
      </c>
      <c r="T10" s="48" t="s">
        <v>208</v>
      </c>
      <c r="U10" s="47"/>
      <c r="V10" s="49">
        <v>45329</v>
      </c>
      <c r="W10" s="11" t="s">
        <v>203</v>
      </c>
      <c r="X10" s="11"/>
    </row>
    <row r="11" spans="2:24" ht="14" x14ac:dyDescent="0.15">
      <c r="B11" s="17">
        <f t="shared" ref="B11:B24" si="4">B10+1</f>
        <v>8</v>
      </c>
      <c r="C11" s="11" t="s">
        <v>212</v>
      </c>
      <c r="D11" s="51" t="s">
        <v>111</v>
      </c>
      <c r="E11" s="52">
        <v>1</v>
      </c>
      <c r="F11" s="37" t="s">
        <v>77</v>
      </c>
      <c r="G11" s="37" t="s">
        <v>213</v>
      </c>
      <c r="H11" s="46" t="s">
        <v>214</v>
      </c>
      <c r="I11" s="46"/>
      <c r="J11" s="46"/>
      <c r="K11" s="53"/>
      <c r="L11" s="46"/>
      <c r="M11" s="46"/>
      <c r="N11" s="46"/>
      <c r="O11" s="53"/>
      <c r="P11" s="46"/>
      <c r="Q11" s="46"/>
      <c r="R11" s="46"/>
      <c r="S11" s="47"/>
      <c r="T11" s="48" t="s">
        <v>215</v>
      </c>
      <c r="U11" s="47"/>
      <c r="V11" s="49">
        <v>45329</v>
      </c>
      <c r="W11" s="11" t="s">
        <v>203</v>
      </c>
      <c r="X11" s="11"/>
    </row>
    <row r="12" spans="2:24" ht="14" x14ac:dyDescent="0.15">
      <c r="B12" s="17">
        <f t="shared" si="4"/>
        <v>9</v>
      </c>
      <c r="C12" s="11" t="s">
        <v>216</v>
      </c>
      <c r="D12" s="51" t="s">
        <v>113</v>
      </c>
      <c r="E12" s="52">
        <v>1</v>
      </c>
      <c r="F12" s="37" t="s">
        <v>77</v>
      </c>
      <c r="G12" s="37" t="s">
        <v>213</v>
      </c>
      <c r="H12" s="46" t="s">
        <v>214</v>
      </c>
      <c r="I12" s="46"/>
      <c r="J12" s="46"/>
      <c r="K12" s="53"/>
      <c r="L12" s="46"/>
      <c r="M12" s="46"/>
      <c r="N12" s="46"/>
      <c r="O12" s="53"/>
      <c r="P12" s="46"/>
      <c r="Q12" s="46"/>
      <c r="R12" s="46"/>
      <c r="S12" s="47"/>
      <c r="T12" s="48" t="s">
        <v>217</v>
      </c>
      <c r="U12" s="47"/>
      <c r="V12" s="49">
        <v>45329</v>
      </c>
      <c r="W12" s="11" t="s">
        <v>203</v>
      </c>
      <c r="X12" s="11"/>
    </row>
    <row r="13" spans="2:24" ht="14" x14ac:dyDescent="0.15">
      <c r="B13" s="17">
        <f t="shared" si="4"/>
        <v>10</v>
      </c>
      <c r="C13" s="11" t="s">
        <v>218</v>
      </c>
      <c r="D13" s="51" t="s">
        <v>78</v>
      </c>
      <c r="E13" s="52">
        <v>1</v>
      </c>
      <c r="F13" s="37" t="s">
        <v>77</v>
      </c>
      <c r="G13" s="37" t="s">
        <v>213</v>
      </c>
      <c r="H13" s="46" t="s">
        <v>214</v>
      </c>
      <c r="I13" s="46"/>
      <c r="J13" s="46"/>
      <c r="K13" s="53"/>
      <c r="L13" s="46"/>
      <c r="M13" s="46"/>
      <c r="N13" s="46"/>
      <c r="O13" s="46"/>
      <c r="P13" s="46"/>
      <c r="Q13" s="46"/>
      <c r="R13" s="46"/>
      <c r="S13" s="47"/>
      <c r="T13" s="48" t="s">
        <v>219</v>
      </c>
      <c r="U13" s="47"/>
      <c r="V13" s="49">
        <v>45329</v>
      </c>
      <c r="W13" s="11" t="s">
        <v>203</v>
      </c>
      <c r="X13" s="11"/>
    </row>
    <row r="14" spans="2:24" ht="14" x14ac:dyDescent="0.15">
      <c r="B14" s="17">
        <f t="shared" si="4"/>
        <v>11</v>
      </c>
      <c r="C14" s="11" t="s">
        <v>220</v>
      </c>
      <c r="D14" s="51" t="s">
        <v>81</v>
      </c>
      <c r="E14" s="52">
        <v>1</v>
      </c>
      <c r="F14" s="37" t="s">
        <v>77</v>
      </c>
      <c r="G14" s="37" t="s">
        <v>213</v>
      </c>
      <c r="H14" s="46" t="s">
        <v>214</v>
      </c>
      <c r="I14" s="46"/>
      <c r="J14" s="46"/>
      <c r="K14" s="53"/>
      <c r="L14" s="46"/>
      <c r="M14" s="46"/>
      <c r="N14" s="46"/>
      <c r="O14" s="46"/>
      <c r="P14" s="46"/>
      <c r="Q14" s="46"/>
      <c r="R14" s="46"/>
      <c r="S14" s="47"/>
      <c r="T14" s="48" t="s">
        <v>215</v>
      </c>
      <c r="U14" s="47"/>
      <c r="V14" s="49">
        <v>45329</v>
      </c>
      <c r="W14" s="11" t="s">
        <v>203</v>
      </c>
      <c r="X14" s="11"/>
    </row>
    <row r="15" spans="2:24" ht="14" x14ac:dyDescent="0.15">
      <c r="B15" s="17">
        <f t="shared" si="4"/>
        <v>12</v>
      </c>
      <c r="C15" s="11" t="s">
        <v>221</v>
      </c>
      <c r="D15" s="51" t="s">
        <v>83</v>
      </c>
      <c r="E15" s="52">
        <v>1</v>
      </c>
      <c r="F15" s="37" t="s">
        <v>77</v>
      </c>
      <c r="G15" s="37" t="s">
        <v>213</v>
      </c>
      <c r="H15" s="46" t="s">
        <v>214</v>
      </c>
      <c r="I15" s="46"/>
      <c r="J15" s="46"/>
      <c r="K15" s="53"/>
      <c r="L15" s="46"/>
      <c r="M15" s="46"/>
      <c r="N15" s="46"/>
      <c r="O15" s="46"/>
      <c r="P15" s="46"/>
      <c r="Q15" s="46"/>
      <c r="R15" s="46"/>
      <c r="S15" s="47"/>
      <c r="T15" s="48" t="s">
        <v>217</v>
      </c>
      <c r="U15" s="47"/>
      <c r="V15" s="49">
        <v>45329</v>
      </c>
      <c r="W15" s="11" t="s">
        <v>203</v>
      </c>
      <c r="X15" s="11"/>
    </row>
    <row r="16" spans="2:24" ht="14" x14ac:dyDescent="0.15">
      <c r="B16" s="17">
        <f t="shared" si="4"/>
        <v>13</v>
      </c>
      <c r="C16" s="11" t="s">
        <v>222</v>
      </c>
      <c r="D16" s="51" t="s">
        <v>85</v>
      </c>
      <c r="E16" s="52">
        <v>1</v>
      </c>
      <c r="F16" s="37" t="s">
        <v>77</v>
      </c>
      <c r="G16" s="37" t="s">
        <v>213</v>
      </c>
      <c r="H16" s="46" t="s">
        <v>214</v>
      </c>
      <c r="I16" s="46"/>
      <c r="J16" s="46"/>
      <c r="K16" s="53"/>
      <c r="L16" s="46"/>
      <c r="M16" s="46"/>
      <c r="N16" s="46"/>
      <c r="O16" s="46"/>
      <c r="P16" s="46"/>
      <c r="Q16" s="46"/>
      <c r="R16" s="46"/>
      <c r="S16" s="47"/>
      <c r="T16" s="48" t="s">
        <v>219</v>
      </c>
      <c r="U16" s="47"/>
      <c r="V16" s="49">
        <v>45329</v>
      </c>
      <c r="W16" s="11" t="s">
        <v>203</v>
      </c>
      <c r="X16" s="11"/>
    </row>
    <row r="17" spans="2:24" ht="14" x14ac:dyDescent="0.15">
      <c r="B17" s="17">
        <f t="shared" si="4"/>
        <v>14</v>
      </c>
      <c r="C17" s="11" t="s">
        <v>223</v>
      </c>
      <c r="D17" s="51" t="s">
        <v>88</v>
      </c>
      <c r="E17" s="52">
        <v>381.68417799752802</v>
      </c>
      <c r="F17" s="37" t="s">
        <v>73</v>
      </c>
      <c r="G17" s="37" t="s">
        <v>198</v>
      </c>
      <c r="H17" s="46">
        <v>12.113799999999999</v>
      </c>
      <c r="I17" s="46"/>
      <c r="J17" s="46"/>
      <c r="K17" s="53">
        <v>72.635400000000004</v>
      </c>
      <c r="L17" s="46">
        <f t="shared" ref="L17:L24" si="5">K17-H17</f>
        <v>60.521600000000007</v>
      </c>
      <c r="M17" s="46">
        <f t="shared" ref="M17:M24" si="6">L17*63.5/65.17</f>
        <v>58.970716587386839</v>
      </c>
      <c r="N17" s="46">
        <v>1.1083000000000001</v>
      </c>
      <c r="O17" s="46">
        <v>0.1618</v>
      </c>
      <c r="P17" s="46">
        <v>73.8703</v>
      </c>
      <c r="Q17" s="46">
        <f>P17-H17</f>
        <v>61.756500000000003</v>
      </c>
      <c r="R17" s="46">
        <f>Q17-L17</f>
        <v>1.2348999999999961</v>
      </c>
      <c r="S17" s="47">
        <f>Q17/O17</f>
        <v>381.68417799752785</v>
      </c>
      <c r="T17" s="48" t="s">
        <v>224</v>
      </c>
      <c r="U17" s="47">
        <f>100*(N17+O17)/R17</f>
        <v>102.85043323346052</v>
      </c>
      <c r="V17" s="49">
        <v>45329</v>
      </c>
      <c r="W17" s="11" t="s">
        <v>203</v>
      </c>
      <c r="X17" s="11"/>
    </row>
    <row r="18" spans="2:24" ht="14" x14ac:dyDescent="0.15">
      <c r="B18" s="17">
        <f t="shared" si="4"/>
        <v>15</v>
      </c>
      <c r="C18" s="11" t="s">
        <v>225</v>
      </c>
      <c r="D18" s="54" t="s">
        <v>90</v>
      </c>
      <c r="E18" s="55">
        <v>585.94898856640305</v>
      </c>
      <c r="F18" s="37" t="s">
        <v>73</v>
      </c>
      <c r="G18" s="37" t="s">
        <v>198</v>
      </c>
      <c r="H18" s="46">
        <v>11.7546</v>
      </c>
      <c r="I18" s="46"/>
      <c r="J18" s="46"/>
      <c r="K18" s="53">
        <v>77.241699999999994</v>
      </c>
      <c r="L18" s="46">
        <f t="shared" si="5"/>
        <v>65.487099999999998</v>
      </c>
      <c r="M18" s="46">
        <f t="shared" si="6"/>
        <v>63.808974221267448</v>
      </c>
      <c r="N18" s="46">
        <v>1.0439000000000001</v>
      </c>
      <c r="O18" s="46">
        <v>0.1137</v>
      </c>
      <c r="P18" s="46">
        <v>78.376999999999995</v>
      </c>
      <c r="Q18" s="46">
        <f>P18-H18</f>
        <v>66.622399999999999</v>
      </c>
      <c r="R18" s="46">
        <f>Q18-L18</f>
        <v>1.1353000000000009</v>
      </c>
      <c r="S18" s="47">
        <f>Q18/O18</f>
        <v>585.94898856640282</v>
      </c>
      <c r="T18" s="48" t="s">
        <v>224</v>
      </c>
      <c r="U18" s="47">
        <f>100*(N18+O18)/R18</f>
        <v>101.96423852726143</v>
      </c>
      <c r="V18" s="49">
        <v>45329</v>
      </c>
      <c r="W18" s="11" t="s">
        <v>203</v>
      </c>
      <c r="X18" s="11"/>
    </row>
    <row r="19" spans="2:24" ht="28" x14ac:dyDescent="0.15">
      <c r="B19" s="17">
        <f t="shared" si="4"/>
        <v>16</v>
      </c>
      <c r="C19" s="11" t="s">
        <v>226</v>
      </c>
      <c r="D19" s="54" t="s">
        <v>92</v>
      </c>
      <c r="E19" s="55">
        <v>357.82750845546798</v>
      </c>
      <c r="F19" s="37" t="s">
        <v>227</v>
      </c>
      <c r="G19" s="37" t="s">
        <v>198</v>
      </c>
      <c r="H19" s="37">
        <v>11.839399999999999</v>
      </c>
      <c r="I19" s="37"/>
      <c r="J19" s="37"/>
      <c r="K19" s="37">
        <v>74.4285</v>
      </c>
      <c r="L19" s="46">
        <f t="shared" si="5"/>
        <v>62.589100000000002</v>
      </c>
      <c r="M19" s="46">
        <f t="shared" si="6"/>
        <v>60.985236305048332</v>
      </c>
      <c r="N19" s="46">
        <v>1.1794</v>
      </c>
      <c r="O19" s="46">
        <v>0.1774</v>
      </c>
      <c r="P19" s="46">
        <v>75.317999999999998</v>
      </c>
      <c r="Q19" s="46">
        <f>P19-H19</f>
        <v>63.4786</v>
      </c>
      <c r="R19" s="46">
        <f>Q19-L19</f>
        <v>0.88949999999999818</v>
      </c>
      <c r="S19" s="47">
        <f>Q19/O19</f>
        <v>357.82750845546786</v>
      </c>
      <c r="T19" s="48"/>
      <c r="U19" s="47">
        <f>100*(N19+O19)/R19</f>
        <v>152.53513209668384</v>
      </c>
      <c r="V19" s="49">
        <v>45329</v>
      </c>
      <c r="W19" s="11" t="s">
        <v>203</v>
      </c>
      <c r="X19" s="11"/>
    </row>
    <row r="20" spans="2:24" ht="14" x14ac:dyDescent="0.15">
      <c r="B20" s="56">
        <f t="shared" si="4"/>
        <v>17</v>
      </c>
      <c r="C20" s="57" t="s">
        <v>228</v>
      </c>
      <c r="D20" s="58" t="s">
        <v>229</v>
      </c>
      <c r="E20" s="59"/>
      <c r="F20" s="60" t="s">
        <v>230</v>
      </c>
      <c r="G20" s="60" t="s">
        <v>198</v>
      </c>
      <c r="H20" s="60">
        <v>11.9513</v>
      </c>
      <c r="I20" s="60"/>
      <c r="J20" s="60"/>
      <c r="K20" s="60">
        <v>74.4619</v>
      </c>
      <c r="L20" s="61">
        <f t="shared" si="5"/>
        <v>62.510599999999997</v>
      </c>
      <c r="M20" s="61">
        <f t="shared" si="6"/>
        <v>60.908747890133498</v>
      </c>
      <c r="N20" s="61" t="s">
        <v>231</v>
      </c>
      <c r="O20" s="61"/>
      <c r="P20" s="61"/>
      <c r="Q20" s="61"/>
      <c r="R20" s="61"/>
      <c r="S20" s="62"/>
      <c r="T20" s="63"/>
      <c r="U20" s="62"/>
      <c r="V20" s="64" t="s">
        <v>231</v>
      </c>
      <c r="W20" s="11"/>
      <c r="X20" s="57"/>
    </row>
    <row r="21" spans="2:24" ht="28" x14ac:dyDescent="0.15">
      <c r="B21" s="17">
        <f t="shared" si="4"/>
        <v>18</v>
      </c>
      <c r="C21" s="11" t="s">
        <v>232</v>
      </c>
      <c r="D21" s="54" t="s">
        <v>95</v>
      </c>
      <c r="E21" s="55">
        <v>787.36352357320095</v>
      </c>
      <c r="F21" s="37" t="s">
        <v>230</v>
      </c>
      <c r="G21" s="37" t="s">
        <v>198</v>
      </c>
      <c r="H21" s="37">
        <v>11.882199999999999</v>
      </c>
      <c r="I21" s="37"/>
      <c r="J21" s="37"/>
      <c r="K21" s="37">
        <v>74.362300000000005</v>
      </c>
      <c r="L21" s="46">
        <f t="shared" si="5"/>
        <v>62.480100000000007</v>
      </c>
      <c r="M21" s="46">
        <f t="shared" si="6"/>
        <v>60.879029461408628</v>
      </c>
      <c r="N21" s="46">
        <v>0.94640000000000002</v>
      </c>
      <c r="O21" s="46">
        <v>8.0600000000000005E-2</v>
      </c>
      <c r="P21" s="46">
        <v>75.343699999999998</v>
      </c>
      <c r="Q21" s="46">
        <f>P21-H21</f>
        <v>63.461500000000001</v>
      </c>
      <c r="R21" s="46">
        <f>Q21-L21</f>
        <v>0.98139999999999361</v>
      </c>
      <c r="S21" s="47">
        <f>Q21/O21</f>
        <v>787.36352357320095</v>
      </c>
      <c r="T21" s="48" t="s">
        <v>233</v>
      </c>
      <c r="U21" s="47">
        <f>100*(N21+O21)/R21</f>
        <v>104.64642347666668</v>
      </c>
      <c r="V21" s="49">
        <v>45329</v>
      </c>
      <c r="W21" s="11" t="s">
        <v>203</v>
      </c>
      <c r="X21" s="11"/>
    </row>
    <row r="22" spans="2:24" ht="14" x14ac:dyDescent="0.15">
      <c r="B22" s="56">
        <f t="shared" si="4"/>
        <v>19</v>
      </c>
      <c r="C22" s="57" t="s">
        <v>234</v>
      </c>
      <c r="D22" s="58" t="s">
        <v>235</v>
      </c>
      <c r="E22" s="59"/>
      <c r="F22" s="60" t="s">
        <v>230</v>
      </c>
      <c r="G22" s="60" t="s">
        <v>198</v>
      </c>
      <c r="H22" s="60">
        <v>12.028700000000001</v>
      </c>
      <c r="I22" s="60"/>
      <c r="J22" s="60"/>
      <c r="K22" s="60">
        <v>74.966399999999993</v>
      </c>
      <c r="L22" s="61">
        <f t="shared" si="5"/>
        <v>62.937699999999992</v>
      </c>
      <c r="M22" s="61">
        <f t="shared" si="6"/>
        <v>61.324903329752942</v>
      </c>
      <c r="N22" s="61" t="s">
        <v>231</v>
      </c>
      <c r="O22" s="61"/>
      <c r="P22" s="61"/>
      <c r="Q22" s="61"/>
      <c r="R22" s="61"/>
      <c r="S22" s="62"/>
      <c r="T22" s="63" t="s">
        <v>236</v>
      </c>
      <c r="U22" s="62"/>
      <c r="V22" s="64" t="s">
        <v>237</v>
      </c>
      <c r="W22" s="11"/>
      <c r="X22" s="57"/>
    </row>
    <row r="23" spans="2:24" ht="14" x14ac:dyDescent="0.15">
      <c r="B23" s="17">
        <f t="shared" si="4"/>
        <v>20</v>
      </c>
      <c r="C23" s="11" t="s">
        <v>238</v>
      </c>
      <c r="D23" s="54" t="s">
        <v>99</v>
      </c>
      <c r="E23" s="55">
        <v>939.58789625360203</v>
      </c>
      <c r="F23" s="37" t="s">
        <v>230</v>
      </c>
      <c r="G23" s="37" t="s">
        <v>198</v>
      </c>
      <c r="H23" s="37">
        <v>11.868600000000001</v>
      </c>
      <c r="I23" s="37"/>
      <c r="J23" s="37"/>
      <c r="K23" s="37">
        <v>76.005600000000001</v>
      </c>
      <c r="L23" s="46">
        <f t="shared" si="5"/>
        <v>64.137</v>
      </c>
      <c r="M23" s="46">
        <f t="shared" si="6"/>
        <v>62.493470922203471</v>
      </c>
      <c r="N23" s="46">
        <v>1.0528</v>
      </c>
      <c r="O23" s="46">
        <v>6.9400000000000003E-2</v>
      </c>
      <c r="P23" s="46">
        <v>77.075999999999993</v>
      </c>
      <c r="Q23" s="46">
        <f>P23-H23</f>
        <v>65.207399999999993</v>
      </c>
      <c r="R23" s="46">
        <f>Q23-L23</f>
        <v>1.0703999999999922</v>
      </c>
      <c r="S23" s="47">
        <f>Q23/O23</f>
        <v>939.58789625360214</v>
      </c>
      <c r="T23" s="48" t="s">
        <v>236</v>
      </c>
      <c r="U23" s="47">
        <f>100*(N23+O23)/R23</f>
        <v>104.83931240657772</v>
      </c>
      <c r="V23" s="49">
        <v>45329</v>
      </c>
      <c r="W23" s="11" t="s">
        <v>203</v>
      </c>
      <c r="X23" s="11"/>
    </row>
    <row r="24" spans="2:24" ht="28" x14ac:dyDescent="0.15">
      <c r="B24" s="50">
        <f t="shared" si="4"/>
        <v>21</v>
      </c>
      <c r="C24" s="11" t="s">
        <v>239</v>
      </c>
      <c r="D24" s="51" t="s">
        <v>101</v>
      </c>
      <c r="E24" s="52">
        <v>36.133778494128499</v>
      </c>
      <c r="F24" s="37" t="s">
        <v>73</v>
      </c>
      <c r="G24" s="37" t="s">
        <v>201</v>
      </c>
      <c r="H24" s="37">
        <v>12.1066</v>
      </c>
      <c r="I24" s="37">
        <v>74.878200000000007</v>
      </c>
      <c r="J24" s="37">
        <f>13.8438</f>
        <v>13.8438</v>
      </c>
      <c r="K24" s="37">
        <f>I24-1.7372</f>
        <v>73.141000000000005</v>
      </c>
      <c r="L24" s="46">
        <f t="shared" si="5"/>
        <v>61.034400000000005</v>
      </c>
      <c r="M24" s="46">
        <f t="shared" si="6"/>
        <v>59.470375939849625</v>
      </c>
      <c r="N24" s="46"/>
      <c r="O24" s="46">
        <f>J24-H24</f>
        <v>1.7371999999999996</v>
      </c>
      <c r="P24" s="46"/>
      <c r="Q24" s="46">
        <f>L24+O24</f>
        <v>62.771600000000007</v>
      </c>
      <c r="R24" s="46">
        <f>Q24-L24</f>
        <v>1.7372000000000014</v>
      </c>
      <c r="S24" s="47">
        <f>Q24/O24</f>
        <v>36.133778494128492</v>
      </c>
      <c r="T24" s="48" t="s">
        <v>240</v>
      </c>
      <c r="U24" s="47"/>
      <c r="V24" s="49">
        <v>45329</v>
      </c>
      <c r="W24" s="11" t="s">
        <v>203</v>
      </c>
      <c r="X24" s="11"/>
    </row>
    <row r="25" spans="2:24" ht="14" x14ac:dyDescent="0.15">
      <c r="B25" s="17"/>
      <c r="C25" s="11"/>
      <c r="D25" s="51"/>
      <c r="E25" s="52"/>
      <c r="F25" s="37"/>
      <c r="G25" s="37"/>
      <c r="H25" s="37"/>
      <c r="I25" s="37"/>
      <c r="J25" s="37"/>
      <c r="K25" s="37"/>
      <c r="L25" s="37"/>
      <c r="M25" s="46"/>
      <c r="N25" s="46"/>
      <c r="O25" s="46"/>
      <c r="P25" s="46"/>
      <c r="Q25" s="46"/>
      <c r="R25" s="46"/>
      <c r="S25" s="47"/>
      <c r="T25" s="48"/>
      <c r="U25" s="47"/>
      <c r="V25" s="49"/>
      <c r="W25" s="11"/>
      <c r="X25" s="11"/>
    </row>
    <row r="26" spans="2:24" ht="14" x14ac:dyDescent="0.15">
      <c r="B26" s="17"/>
      <c r="C26" s="11"/>
      <c r="D26" s="51"/>
      <c r="E26" s="52"/>
      <c r="F26" s="37"/>
      <c r="G26" s="37"/>
      <c r="H26" s="37"/>
      <c r="I26" s="37"/>
      <c r="J26" s="37"/>
      <c r="K26" s="37"/>
      <c r="L26" s="37"/>
      <c r="M26" s="46"/>
      <c r="N26" s="46"/>
      <c r="O26" s="46"/>
      <c r="P26" s="46"/>
      <c r="Q26" s="46"/>
      <c r="R26" s="46"/>
      <c r="S26" s="47"/>
      <c r="T26" s="48"/>
      <c r="U26" s="47"/>
      <c r="V26" s="49"/>
      <c r="W26" s="11"/>
      <c r="X26" s="11"/>
    </row>
    <row r="27" spans="2:24" ht="14" x14ac:dyDescent="0.15">
      <c r="B27" s="17"/>
      <c r="C27" s="11" t="s">
        <v>241</v>
      </c>
      <c r="D27" s="51" t="s">
        <v>242</v>
      </c>
      <c r="E27" s="52"/>
      <c r="F27" s="37" t="s">
        <v>243</v>
      </c>
      <c r="G27" s="37" t="s">
        <v>244</v>
      </c>
      <c r="H27" s="37"/>
      <c r="I27" s="37"/>
      <c r="J27" s="37"/>
      <c r="K27" s="37"/>
      <c r="L27" s="37"/>
      <c r="M27" s="46"/>
      <c r="N27" s="46"/>
      <c r="O27" s="46"/>
      <c r="P27" s="46"/>
      <c r="Q27" s="46"/>
      <c r="R27" s="46"/>
      <c r="S27" s="47"/>
      <c r="T27" s="48"/>
      <c r="U27" s="47"/>
      <c r="V27" s="49"/>
      <c r="W27" s="11"/>
      <c r="X27" s="11"/>
    </row>
    <row r="28" spans="2:24" ht="14" x14ac:dyDescent="0.15">
      <c r="B28" s="65" t="s">
        <v>245</v>
      </c>
      <c r="C28" s="5">
        <v>138.52770000000001</v>
      </c>
      <c r="D28" s="66">
        <v>87.427800000000005</v>
      </c>
      <c r="E28" s="67"/>
      <c r="F28" s="68">
        <f>C28-D28</f>
        <v>51.099900000000005</v>
      </c>
      <c r="G28" s="68">
        <v>6.6212</v>
      </c>
      <c r="H28" s="68"/>
      <c r="I28" s="68"/>
      <c r="J28" s="68">
        <v>18.3522</v>
      </c>
      <c r="K28" s="68"/>
      <c r="L28" s="68"/>
      <c r="M28" s="69"/>
      <c r="N28" s="69"/>
      <c r="O28" s="69"/>
      <c r="P28" s="69"/>
      <c r="Q28" s="69"/>
      <c r="R28" s="69"/>
      <c r="S28" s="70"/>
      <c r="T28" s="71"/>
      <c r="U28" s="70"/>
      <c r="V28" s="72"/>
      <c r="W28" s="5"/>
      <c r="X28" s="5"/>
    </row>
    <row r="29" spans="2:24" ht="14" x14ac:dyDescent="0.15">
      <c r="B29" s="65" t="s">
        <v>246</v>
      </c>
      <c r="C29" s="5">
        <v>158.8263</v>
      </c>
      <c r="D29" s="66">
        <v>87.701700000000002</v>
      </c>
      <c r="E29" s="67"/>
      <c r="F29" s="68">
        <f>C29-D29</f>
        <v>71.124600000000001</v>
      </c>
      <c r="G29" s="68">
        <v>6.8925999999999998</v>
      </c>
      <c r="H29" s="68"/>
      <c r="I29" s="68"/>
      <c r="J29" s="68">
        <v>18.770700000000001</v>
      </c>
      <c r="K29" s="68"/>
      <c r="L29" s="68"/>
      <c r="M29" s="69"/>
      <c r="N29" s="69"/>
      <c r="O29" s="69"/>
      <c r="P29" s="69"/>
      <c r="Q29" s="69"/>
      <c r="R29" s="69"/>
      <c r="S29" s="70"/>
      <c r="T29" s="71"/>
      <c r="U29" s="70"/>
      <c r="V29" s="72"/>
      <c r="W29" s="5"/>
      <c r="X29" s="5"/>
    </row>
    <row r="30" spans="2:24" ht="14" x14ac:dyDescent="0.15">
      <c r="B30" s="65"/>
      <c r="C30" s="5"/>
      <c r="D30" s="66"/>
      <c r="E30" s="67"/>
      <c r="F30" s="68"/>
      <c r="G30" s="68"/>
      <c r="H30" s="68"/>
      <c r="I30" s="68"/>
      <c r="J30" s="68"/>
      <c r="K30" s="68"/>
      <c r="L30" s="68"/>
      <c r="M30" s="69"/>
      <c r="N30" s="69"/>
      <c r="O30" s="69"/>
      <c r="P30" s="69"/>
      <c r="Q30" s="69"/>
      <c r="R30" s="69"/>
      <c r="S30" s="70"/>
      <c r="T30" s="71"/>
      <c r="U30" s="70"/>
      <c r="V30" s="72"/>
      <c r="W30" s="5"/>
      <c r="X30" s="5"/>
    </row>
    <row r="31" spans="2:24" ht="14" x14ac:dyDescent="0.15">
      <c r="B31" s="65"/>
      <c r="C31" s="5"/>
      <c r="D31" s="66"/>
      <c r="E31" s="67"/>
      <c r="F31" s="68"/>
      <c r="G31" s="68"/>
      <c r="H31" s="68"/>
      <c r="I31" s="68"/>
      <c r="J31" s="68"/>
      <c r="K31" s="68"/>
      <c r="L31" s="68"/>
      <c r="M31" s="69"/>
      <c r="N31" s="69"/>
      <c r="O31" s="69"/>
      <c r="P31" s="69"/>
      <c r="Q31" s="69"/>
      <c r="R31" s="69"/>
      <c r="S31" s="70"/>
      <c r="T31" s="71"/>
      <c r="U31" s="70"/>
      <c r="V31" s="72"/>
      <c r="W31" s="5"/>
      <c r="X31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2"/>
  <sheetViews>
    <sheetView zoomScaleNormal="100" workbookViewId="0">
      <selection activeCell="I33" sqref="I33"/>
    </sheetView>
  </sheetViews>
  <sheetFormatPr baseColWidth="10" defaultColWidth="11.5" defaultRowHeight="13" x14ac:dyDescent="0.15"/>
  <cols>
    <col min="1" max="1" width="36.5" customWidth="1"/>
    <col min="4" max="4" width="30.5" customWidth="1"/>
    <col min="9" max="9" width="17.5" style="73" customWidth="1"/>
    <col min="10" max="28" width="11.5" style="73"/>
    <col min="30" max="30" width="11.5" style="74"/>
    <col min="31" max="32" width="11.5" style="70"/>
    <col min="33" max="33" width="11.5" style="75"/>
    <col min="34" max="34" width="11.5" style="5"/>
  </cols>
  <sheetData>
    <row r="1" spans="1:13" ht="12.75" customHeight="1" x14ac:dyDescent="0.15">
      <c r="A1" s="97" t="s">
        <v>0</v>
      </c>
      <c r="B1" s="96" t="s">
        <v>1</v>
      </c>
      <c r="C1" s="97" t="s">
        <v>2</v>
      </c>
      <c r="D1" s="97" t="s">
        <v>3</v>
      </c>
      <c r="E1" s="98" t="s">
        <v>4</v>
      </c>
      <c r="F1" s="99" t="s">
        <v>247</v>
      </c>
      <c r="G1" s="99"/>
      <c r="H1" s="99"/>
      <c r="I1" s="99"/>
      <c r="J1" s="99"/>
      <c r="K1" s="99"/>
      <c r="L1" s="99"/>
      <c r="M1" s="99"/>
    </row>
    <row r="2" spans="1:13" ht="38.75" customHeight="1" x14ac:dyDescent="0.15">
      <c r="A2" s="97"/>
      <c r="B2" s="96"/>
      <c r="C2" s="97"/>
      <c r="D2" s="97"/>
      <c r="E2" s="98"/>
      <c r="F2" s="1" t="s">
        <v>248</v>
      </c>
      <c r="G2" s="1" t="s">
        <v>249</v>
      </c>
      <c r="H2" s="1" t="s">
        <v>250</v>
      </c>
      <c r="I2" s="1" t="s">
        <v>251</v>
      </c>
      <c r="J2" s="1" t="s">
        <v>252</v>
      </c>
      <c r="K2" s="1" t="s">
        <v>253</v>
      </c>
      <c r="L2" s="1" t="s">
        <v>254</v>
      </c>
      <c r="M2" s="1" t="s">
        <v>255</v>
      </c>
    </row>
    <row r="3" spans="1:13" ht="15" x14ac:dyDescent="0.2">
      <c r="A3" s="77" t="s">
        <v>72</v>
      </c>
      <c r="B3" s="11" t="s">
        <v>73</v>
      </c>
      <c r="C3" s="12" t="s">
        <v>74</v>
      </c>
      <c r="D3" s="12" t="s">
        <v>75</v>
      </c>
      <c r="E3" s="12">
        <v>750</v>
      </c>
      <c r="F3" s="76">
        <v>2.7956925174845599</v>
      </c>
      <c r="G3" s="76">
        <v>5.7186715963062403E-3</v>
      </c>
      <c r="H3" s="76">
        <v>0.13789377478190101</v>
      </c>
      <c r="I3" s="76" t="e">
        <f>(#REF!*#REF!/1000)/31.104</f>
        <v>#REF!</v>
      </c>
      <c r="J3" s="76">
        <v>86.9572200638396</v>
      </c>
      <c r="K3" s="76">
        <v>0.177873561331509</v>
      </c>
      <c r="L3" s="76">
        <v>4.2890479708162399</v>
      </c>
      <c r="M3" s="76" t="e">
        <f>I3*31.104</f>
        <v>#REF!</v>
      </c>
    </row>
    <row r="4" spans="1:13" ht="15" x14ac:dyDescent="0.2">
      <c r="A4" s="77" t="s">
        <v>72</v>
      </c>
      <c r="B4" s="11" t="s">
        <v>73</v>
      </c>
      <c r="C4" s="12" t="s">
        <v>74</v>
      </c>
      <c r="D4" s="12" t="s">
        <v>75</v>
      </c>
      <c r="E4" s="12">
        <v>750</v>
      </c>
      <c r="F4" s="76">
        <v>5.83765686016487</v>
      </c>
      <c r="G4" s="76">
        <v>8.1168242012088498E-3</v>
      </c>
      <c r="H4" s="76">
        <v>0.29192896132756901</v>
      </c>
      <c r="I4" s="76" t="e">
        <f>(#REF!*#REF!/1000)/31.104</f>
        <v>#REF!</v>
      </c>
      <c r="J4" s="76">
        <v>181.57447897856801</v>
      </c>
      <c r="K4" s="76">
        <v>0.25246569995439999</v>
      </c>
      <c r="L4" s="76">
        <v>9.0801584131327093</v>
      </c>
      <c r="M4" s="76" t="e">
        <f>I4*31.104</f>
        <v>#REF!</v>
      </c>
    </row>
    <row r="5" spans="1:13" ht="15" x14ac:dyDescent="0.2">
      <c r="A5" s="77" t="s">
        <v>72</v>
      </c>
      <c r="B5" s="11" t="s">
        <v>73</v>
      </c>
      <c r="C5" s="12" t="s">
        <v>74</v>
      </c>
      <c r="D5" s="12" t="s">
        <v>75</v>
      </c>
      <c r="E5" s="12">
        <v>750</v>
      </c>
      <c r="F5" s="76">
        <v>6.3246663122374001</v>
      </c>
      <c r="G5" s="76">
        <v>8.3935341171591706E-3</v>
      </c>
      <c r="H5" s="76">
        <v>0.33518794485446601</v>
      </c>
      <c r="I5" s="76" t="e">
        <f>(#REF!*#REF!/1000)/31.104</f>
        <v>#REF!</v>
      </c>
      <c r="J5" s="76">
        <v>196.72242097583199</v>
      </c>
      <c r="K5" s="76">
        <v>0.261072485180119</v>
      </c>
      <c r="L5" s="76">
        <v>10.425685836753299</v>
      </c>
      <c r="M5" s="76" t="e">
        <f>I5*31.104</f>
        <v>#REF!</v>
      </c>
    </row>
    <row r="6" spans="1:13" ht="15" x14ac:dyDescent="0.2">
      <c r="A6" s="15" t="s">
        <v>76</v>
      </c>
      <c r="B6" s="11" t="s">
        <v>77</v>
      </c>
      <c r="C6" s="12" t="s">
        <v>78</v>
      </c>
      <c r="D6" s="12" t="s">
        <v>79</v>
      </c>
      <c r="E6" s="12">
        <v>1097</v>
      </c>
      <c r="F6" s="1"/>
      <c r="G6" s="1"/>
      <c r="H6" s="1"/>
      <c r="I6" s="1"/>
      <c r="J6" s="1"/>
      <c r="K6" s="1"/>
      <c r="L6" s="1"/>
      <c r="M6" s="1"/>
    </row>
    <row r="7" spans="1:13" ht="15" x14ac:dyDescent="0.2">
      <c r="A7" s="15" t="s">
        <v>76</v>
      </c>
      <c r="B7" s="11" t="s">
        <v>77</v>
      </c>
      <c r="C7" s="12" t="s">
        <v>78</v>
      </c>
      <c r="D7" s="12" t="s">
        <v>79</v>
      </c>
      <c r="E7" s="12">
        <v>1097</v>
      </c>
      <c r="F7" s="1"/>
      <c r="G7" s="1"/>
      <c r="H7" s="1"/>
      <c r="I7" s="1"/>
      <c r="J7" s="1"/>
      <c r="K7" s="1"/>
      <c r="L7" s="1"/>
      <c r="M7" s="1"/>
    </row>
    <row r="8" spans="1:13" ht="15" x14ac:dyDescent="0.2">
      <c r="A8" s="15" t="s">
        <v>76</v>
      </c>
      <c r="B8" s="11" t="s">
        <v>77</v>
      </c>
      <c r="C8" s="12" t="s">
        <v>78</v>
      </c>
      <c r="D8" s="12" t="s">
        <v>79</v>
      </c>
      <c r="E8" s="12">
        <v>1097</v>
      </c>
      <c r="F8" s="1"/>
      <c r="G8" s="1"/>
      <c r="H8" s="1"/>
      <c r="I8" s="1"/>
      <c r="J8" s="1"/>
      <c r="K8" s="1"/>
      <c r="L8" s="1"/>
      <c r="M8" s="1"/>
    </row>
    <row r="9" spans="1:13" ht="15" x14ac:dyDescent="0.2">
      <c r="A9" s="15" t="s">
        <v>80</v>
      </c>
      <c r="B9" s="11" t="s">
        <v>77</v>
      </c>
      <c r="C9" s="12" t="s">
        <v>81</v>
      </c>
      <c r="D9" s="12" t="s">
        <v>75</v>
      </c>
      <c r="E9" s="12">
        <v>179</v>
      </c>
      <c r="F9" s="1"/>
      <c r="G9" s="1"/>
      <c r="H9" s="1"/>
      <c r="I9" s="1"/>
      <c r="J9" s="1"/>
      <c r="K9" s="1"/>
      <c r="L9" s="1"/>
      <c r="M9" s="1"/>
    </row>
    <row r="10" spans="1:13" ht="15" x14ac:dyDescent="0.2">
      <c r="A10" s="15" t="s">
        <v>80</v>
      </c>
      <c r="B10" s="11" t="s">
        <v>77</v>
      </c>
      <c r="C10" s="12" t="s">
        <v>81</v>
      </c>
      <c r="D10" s="12" t="s">
        <v>75</v>
      </c>
      <c r="E10" s="12">
        <v>179</v>
      </c>
      <c r="F10" s="1"/>
      <c r="G10" s="1"/>
      <c r="H10" s="1"/>
      <c r="I10" s="1"/>
      <c r="J10" s="1"/>
      <c r="K10" s="1"/>
      <c r="L10" s="1"/>
      <c r="M10" s="1"/>
    </row>
    <row r="11" spans="1:13" ht="15" x14ac:dyDescent="0.2">
      <c r="A11" s="15" t="s">
        <v>80</v>
      </c>
      <c r="B11" s="11" t="s">
        <v>77</v>
      </c>
      <c r="C11" s="12" t="s">
        <v>81</v>
      </c>
      <c r="D11" s="12" t="s">
        <v>75</v>
      </c>
      <c r="E11" s="12">
        <v>179</v>
      </c>
      <c r="F11" s="1"/>
      <c r="G11" s="1"/>
      <c r="H11" s="1"/>
      <c r="I11" s="1"/>
      <c r="J11" s="1"/>
      <c r="K11" s="1"/>
      <c r="L11" s="1"/>
      <c r="M11" s="1"/>
    </row>
    <row r="12" spans="1:13" ht="15" x14ac:dyDescent="0.2">
      <c r="A12" s="15" t="s">
        <v>82</v>
      </c>
      <c r="B12" s="11" t="s">
        <v>77</v>
      </c>
      <c r="C12" s="12" t="s">
        <v>83</v>
      </c>
      <c r="D12" s="12" t="s">
        <v>75</v>
      </c>
      <c r="E12" s="12">
        <v>1102</v>
      </c>
      <c r="F12" s="1"/>
      <c r="G12" s="1"/>
      <c r="H12" s="1"/>
      <c r="I12" s="1"/>
      <c r="J12" s="1"/>
      <c r="K12" s="1"/>
      <c r="L12" s="1"/>
      <c r="M12" s="1"/>
    </row>
    <row r="13" spans="1:13" ht="15" x14ac:dyDescent="0.2">
      <c r="A13" s="15" t="s">
        <v>82</v>
      </c>
      <c r="B13" s="11" t="s">
        <v>77</v>
      </c>
      <c r="C13" s="12" t="s">
        <v>83</v>
      </c>
      <c r="D13" s="12" t="s">
        <v>75</v>
      </c>
      <c r="E13" s="12">
        <v>1102</v>
      </c>
      <c r="F13" s="1"/>
      <c r="G13" s="1"/>
      <c r="H13" s="1"/>
      <c r="I13" s="1"/>
      <c r="J13" s="1"/>
      <c r="K13" s="1"/>
      <c r="L13" s="1"/>
      <c r="M13" s="1"/>
    </row>
    <row r="14" spans="1:13" ht="15" x14ac:dyDescent="0.2">
      <c r="A14" s="15" t="s">
        <v>82</v>
      </c>
      <c r="B14" s="11" t="s">
        <v>77</v>
      </c>
      <c r="C14" s="12" t="s">
        <v>83</v>
      </c>
      <c r="D14" s="12" t="s">
        <v>75</v>
      </c>
      <c r="E14" s="12">
        <v>1102</v>
      </c>
      <c r="F14" s="1"/>
      <c r="G14" s="1"/>
      <c r="H14" s="1"/>
      <c r="I14" s="1"/>
      <c r="J14" s="1"/>
      <c r="K14" s="1"/>
      <c r="L14" s="1"/>
      <c r="M14" s="1"/>
    </row>
    <row r="15" spans="1:13" ht="15" x14ac:dyDescent="0.2">
      <c r="A15" s="15" t="s">
        <v>84</v>
      </c>
      <c r="B15" s="11" t="s">
        <v>77</v>
      </c>
      <c r="C15" s="12" t="s">
        <v>85</v>
      </c>
      <c r="D15" s="12" t="s">
        <v>75</v>
      </c>
      <c r="E15" s="12">
        <v>1101</v>
      </c>
      <c r="F15" s="1"/>
      <c r="G15" s="1"/>
      <c r="H15" s="1"/>
      <c r="I15" s="1"/>
      <c r="J15" s="1"/>
      <c r="K15" s="1"/>
      <c r="L15" s="1"/>
      <c r="M15" s="1"/>
    </row>
    <row r="16" spans="1:13" ht="15" x14ac:dyDescent="0.2">
      <c r="A16" s="15" t="s">
        <v>84</v>
      </c>
      <c r="B16" s="11" t="s">
        <v>77</v>
      </c>
      <c r="C16" s="12" t="s">
        <v>85</v>
      </c>
      <c r="D16" s="12" t="s">
        <v>75</v>
      </c>
      <c r="E16" s="12">
        <v>1101</v>
      </c>
      <c r="F16" s="1"/>
      <c r="G16" s="1"/>
      <c r="H16" s="1"/>
      <c r="I16" s="1"/>
      <c r="J16" s="1"/>
      <c r="K16" s="1"/>
      <c r="L16" s="1"/>
      <c r="M16" s="1"/>
    </row>
    <row r="17" spans="1:13" ht="15" x14ac:dyDescent="0.2">
      <c r="A17" s="15" t="s">
        <v>84</v>
      </c>
      <c r="B17" s="11" t="s">
        <v>77</v>
      </c>
      <c r="C17" s="12" t="s">
        <v>85</v>
      </c>
      <c r="D17" s="12" t="s">
        <v>75</v>
      </c>
      <c r="E17" s="12">
        <v>1101</v>
      </c>
      <c r="F17" s="1"/>
      <c r="G17" s="1"/>
      <c r="H17" s="1"/>
      <c r="I17" s="1"/>
      <c r="J17" s="1"/>
      <c r="K17" s="1"/>
      <c r="L17" s="1"/>
      <c r="M17" s="1"/>
    </row>
    <row r="18" spans="1:13" ht="15" x14ac:dyDescent="0.2">
      <c r="A18" s="15" t="s">
        <v>86</v>
      </c>
      <c r="B18" s="11" t="s">
        <v>87</v>
      </c>
      <c r="C18" s="12" t="s">
        <v>88</v>
      </c>
      <c r="D18" s="12" t="s">
        <v>79</v>
      </c>
      <c r="E18" s="12">
        <v>15</v>
      </c>
      <c r="F18" s="1"/>
      <c r="G18" s="1"/>
      <c r="H18" s="1"/>
      <c r="I18" s="1"/>
      <c r="J18" s="76">
        <v>0.45802101359703401</v>
      </c>
      <c r="K18" s="76">
        <v>7.6336835599505604E-2</v>
      </c>
      <c r="L18" s="76">
        <v>-7.6336835599505604E-2</v>
      </c>
      <c r="M18" s="76">
        <v>-1.0687156983930799</v>
      </c>
    </row>
    <row r="19" spans="1:13" ht="15" x14ac:dyDescent="0.2">
      <c r="A19" s="15" t="s">
        <v>86</v>
      </c>
      <c r="B19" s="11" t="s">
        <v>87</v>
      </c>
      <c r="C19" s="12" t="s">
        <v>88</v>
      </c>
      <c r="D19" s="12" t="s">
        <v>79</v>
      </c>
      <c r="E19" s="12">
        <v>15</v>
      </c>
      <c r="F19" s="1"/>
      <c r="G19" s="1"/>
      <c r="H19" s="1"/>
      <c r="I19" s="1"/>
      <c r="J19" s="76">
        <v>0.38168417799752802</v>
      </c>
      <c r="K19" s="76">
        <v>0</v>
      </c>
      <c r="L19" s="76">
        <v>0</v>
      </c>
      <c r="M19" s="76">
        <v>-0.34351576019777502</v>
      </c>
    </row>
    <row r="20" spans="1:13" ht="15" x14ac:dyDescent="0.2">
      <c r="A20" s="15" t="s">
        <v>86</v>
      </c>
      <c r="B20" s="11" t="s">
        <v>87</v>
      </c>
      <c r="C20" s="12" t="s">
        <v>88</v>
      </c>
      <c r="D20" s="12" t="s">
        <v>79</v>
      </c>
      <c r="E20" s="12">
        <v>15</v>
      </c>
      <c r="F20" s="1"/>
      <c r="G20" s="1"/>
      <c r="H20" s="1"/>
      <c r="I20" s="1"/>
      <c r="J20" s="76">
        <v>0.34351576019777502</v>
      </c>
      <c r="K20" s="76">
        <v>0</v>
      </c>
      <c r="L20" s="76">
        <v>-3.8168417799752802E-2</v>
      </c>
      <c r="M20" s="76">
        <v>0.114505253399258</v>
      </c>
    </row>
    <row r="21" spans="1:13" ht="15" x14ac:dyDescent="0.2">
      <c r="A21" s="15" t="s">
        <v>89</v>
      </c>
      <c r="B21" s="11" t="s">
        <v>73</v>
      </c>
      <c r="C21" s="12" t="s">
        <v>90</v>
      </c>
      <c r="D21" s="12" t="s">
        <v>75</v>
      </c>
      <c r="E21" s="12">
        <v>15</v>
      </c>
      <c r="F21" s="1"/>
      <c r="G21" s="1"/>
      <c r="H21" s="1"/>
      <c r="I21" s="1"/>
      <c r="J21" s="76">
        <v>0.46875919085312201</v>
      </c>
      <c r="K21" s="76">
        <v>0</v>
      </c>
      <c r="L21" s="76">
        <v>-0.117189797713281</v>
      </c>
      <c r="M21" s="76">
        <v>5.85948988566403E-2</v>
      </c>
    </row>
    <row r="22" spans="1:13" ht="15" x14ac:dyDescent="0.2">
      <c r="A22" s="15" t="s">
        <v>89</v>
      </c>
      <c r="B22" s="11" t="s">
        <v>73</v>
      </c>
      <c r="C22" s="12" t="s">
        <v>90</v>
      </c>
      <c r="D22" s="12" t="s">
        <v>75</v>
      </c>
      <c r="E22" s="12">
        <v>15</v>
      </c>
      <c r="F22" s="1"/>
      <c r="G22" s="1"/>
      <c r="H22" s="1"/>
      <c r="I22" s="1"/>
      <c r="J22" s="76">
        <v>0.46875919085312201</v>
      </c>
      <c r="K22" s="76">
        <v>5.85948988566403E-2</v>
      </c>
      <c r="L22" s="76">
        <v>-0.117189797713281</v>
      </c>
      <c r="M22" s="76">
        <v>-0.17578469656992099</v>
      </c>
    </row>
    <row r="23" spans="1:13" ht="15" x14ac:dyDescent="0.2">
      <c r="A23" s="15" t="s">
        <v>89</v>
      </c>
      <c r="B23" s="11" t="s">
        <v>73</v>
      </c>
      <c r="C23" s="12" t="s">
        <v>90</v>
      </c>
      <c r="D23" s="12" t="s">
        <v>75</v>
      </c>
      <c r="E23" s="12">
        <v>15</v>
      </c>
      <c r="F23" s="1"/>
      <c r="G23" s="1"/>
      <c r="H23" s="1"/>
      <c r="I23" s="1"/>
      <c r="J23" s="76">
        <v>0.41016429199648202</v>
      </c>
      <c r="K23" s="76">
        <v>0</v>
      </c>
      <c r="L23" s="76">
        <v>-0.117189797713281</v>
      </c>
      <c r="M23" s="76">
        <v>0.41016429199648202</v>
      </c>
    </row>
    <row r="24" spans="1:13" ht="15" x14ac:dyDescent="0.2">
      <c r="A24" s="15" t="s">
        <v>91</v>
      </c>
      <c r="B24" s="11" t="s">
        <v>87</v>
      </c>
      <c r="C24" s="12" t="s">
        <v>92</v>
      </c>
      <c r="D24" s="12" t="s">
        <v>93</v>
      </c>
      <c r="E24" s="12">
        <v>49.3</v>
      </c>
      <c r="F24" s="1"/>
      <c r="G24" s="1"/>
      <c r="H24" s="1"/>
      <c r="I24" s="1"/>
      <c r="J24" s="1"/>
      <c r="K24" s="1"/>
      <c r="L24" s="1"/>
      <c r="M24" s="1"/>
    </row>
    <row r="25" spans="1:13" ht="15" x14ac:dyDescent="0.2">
      <c r="A25" s="15" t="s">
        <v>91</v>
      </c>
      <c r="B25" s="11" t="s">
        <v>87</v>
      </c>
      <c r="C25" s="12" t="s">
        <v>92</v>
      </c>
      <c r="D25" s="12" t="s">
        <v>93</v>
      </c>
      <c r="E25" s="12">
        <v>49.3</v>
      </c>
      <c r="F25" s="1"/>
      <c r="G25" s="1"/>
      <c r="H25" s="1"/>
      <c r="I25" s="1"/>
      <c r="J25" s="1"/>
      <c r="K25" s="1"/>
      <c r="L25" s="1"/>
      <c r="M25" s="1"/>
    </row>
    <row r="26" spans="1:13" ht="15" x14ac:dyDescent="0.2">
      <c r="A26" s="15" t="s">
        <v>91</v>
      </c>
      <c r="B26" s="11" t="s">
        <v>87</v>
      </c>
      <c r="C26" s="12" t="s">
        <v>92</v>
      </c>
      <c r="D26" s="12" t="s">
        <v>93</v>
      </c>
      <c r="E26" s="12">
        <v>49.3</v>
      </c>
      <c r="F26" s="1"/>
      <c r="G26" s="1"/>
      <c r="H26" s="1"/>
      <c r="I26" s="1"/>
      <c r="J26" s="1"/>
      <c r="K26" s="1"/>
      <c r="L26" s="1"/>
      <c r="M26" s="1"/>
    </row>
    <row r="27" spans="1:13" ht="15" x14ac:dyDescent="0.2">
      <c r="A27" s="15" t="s">
        <v>94</v>
      </c>
      <c r="B27" s="11" t="s">
        <v>87</v>
      </c>
      <c r="C27" s="12" t="s">
        <v>95</v>
      </c>
      <c r="D27" s="12" t="s">
        <v>93</v>
      </c>
      <c r="E27" s="12">
        <v>0.3</v>
      </c>
      <c r="F27" s="1"/>
      <c r="G27" s="1"/>
      <c r="H27" s="1"/>
      <c r="I27" s="1"/>
      <c r="J27" s="1"/>
      <c r="K27" s="1"/>
      <c r="L27" s="1"/>
      <c r="M27" s="1"/>
    </row>
    <row r="28" spans="1:13" ht="15" x14ac:dyDescent="0.2">
      <c r="A28" s="15" t="s">
        <v>94</v>
      </c>
      <c r="B28" s="11" t="s">
        <v>87</v>
      </c>
      <c r="C28" s="12" t="s">
        <v>95</v>
      </c>
      <c r="D28" s="12" t="s">
        <v>93</v>
      </c>
      <c r="E28" s="12">
        <v>0.3</v>
      </c>
      <c r="F28" s="1"/>
      <c r="G28" s="1"/>
      <c r="H28" s="1"/>
      <c r="I28" s="1"/>
      <c r="J28" s="1"/>
      <c r="K28" s="1"/>
      <c r="L28" s="1"/>
      <c r="M28" s="1"/>
    </row>
    <row r="29" spans="1:13" ht="15" x14ac:dyDescent="0.2">
      <c r="A29" s="15" t="s">
        <v>94</v>
      </c>
      <c r="B29" s="11" t="s">
        <v>87</v>
      </c>
      <c r="C29" s="12" t="s">
        <v>95</v>
      </c>
      <c r="D29" s="12" t="s">
        <v>93</v>
      </c>
      <c r="E29" s="12">
        <v>0.3</v>
      </c>
      <c r="F29" s="1"/>
      <c r="G29" s="1"/>
      <c r="H29" s="1"/>
      <c r="I29" s="1"/>
      <c r="J29" s="1"/>
      <c r="K29" s="1"/>
      <c r="L29" s="1"/>
      <c r="M29" s="1"/>
    </row>
    <row r="30" spans="1:13" ht="15" x14ac:dyDescent="0.2">
      <c r="A30" s="77" t="s">
        <v>96</v>
      </c>
      <c r="B30" s="11" t="s">
        <v>73</v>
      </c>
      <c r="C30" s="12" t="s">
        <v>97</v>
      </c>
      <c r="D30" s="12" t="s">
        <v>75</v>
      </c>
      <c r="E30" s="12">
        <v>750</v>
      </c>
      <c r="F30" s="76">
        <v>0.130001309450165</v>
      </c>
      <c r="G30" s="76">
        <v>0</v>
      </c>
      <c r="H30" s="76">
        <v>1.18000674301642E-2</v>
      </c>
      <c r="I30" s="76">
        <v>5.4520991440787002E-2</v>
      </c>
      <c r="J30" s="76">
        <v>4.0435607291379503</v>
      </c>
      <c r="K30" s="76">
        <v>0</v>
      </c>
      <c r="L30" s="76">
        <v>0.36702929734782702</v>
      </c>
      <c r="M30" s="76">
        <v>1.69582091777424</v>
      </c>
    </row>
    <row r="31" spans="1:13" ht="15" x14ac:dyDescent="0.2">
      <c r="A31" s="77" t="s">
        <v>96</v>
      </c>
      <c r="B31" s="11" t="s">
        <v>73</v>
      </c>
      <c r="C31" s="12" t="s">
        <v>97</v>
      </c>
      <c r="D31" s="12" t="s">
        <v>75</v>
      </c>
      <c r="E31" s="12">
        <v>750</v>
      </c>
      <c r="F31" s="76">
        <v>7.8388549925595005E-2</v>
      </c>
      <c r="G31" s="76">
        <v>3.3427953059955198E-5</v>
      </c>
      <c r="H31" s="76">
        <v>9.9281020588066708E-3</v>
      </c>
      <c r="I31" s="76">
        <v>4.4760029147280098E-2</v>
      </c>
      <c r="J31" s="76">
        <v>2.4381974568857099</v>
      </c>
      <c r="K31" s="76">
        <v>1.03974305197685E-3</v>
      </c>
      <c r="L31" s="76">
        <v>0.30880368643712303</v>
      </c>
      <c r="M31" s="76">
        <v>1.3922159465970001</v>
      </c>
    </row>
    <row r="32" spans="1:13" ht="15" x14ac:dyDescent="0.2">
      <c r="A32" s="77" t="s">
        <v>96</v>
      </c>
      <c r="B32" s="11" t="s">
        <v>73</v>
      </c>
      <c r="C32" s="12" t="s">
        <v>97</v>
      </c>
      <c r="D32" s="12" t="s">
        <v>75</v>
      </c>
      <c r="E32" s="12">
        <v>750</v>
      </c>
      <c r="F32" s="76">
        <v>5.5356690267285701E-2</v>
      </c>
      <c r="G32" s="76">
        <v>0</v>
      </c>
      <c r="H32" s="76">
        <v>9.5269666220872302E-3</v>
      </c>
      <c r="I32" s="76">
        <v>4.1049526357625002E-2</v>
      </c>
      <c r="J32" s="76">
        <v>1.7218144940736499</v>
      </c>
      <c r="K32" s="76">
        <v>0</v>
      </c>
      <c r="L32" s="76">
        <v>0.296326769813401</v>
      </c>
      <c r="M32" s="76">
        <v>1.2768044678275701</v>
      </c>
    </row>
    <row r="33" spans="1:13" ht="15" x14ac:dyDescent="0.2">
      <c r="A33" s="15" t="s">
        <v>98</v>
      </c>
      <c r="B33" s="11" t="s">
        <v>87</v>
      </c>
      <c r="C33" s="12" t="s">
        <v>99</v>
      </c>
      <c r="D33" s="12" t="s">
        <v>93</v>
      </c>
      <c r="E33" s="12">
        <v>15</v>
      </c>
      <c r="F33" s="1"/>
      <c r="G33" s="1"/>
      <c r="H33" s="1"/>
      <c r="I33" s="1"/>
      <c r="J33" s="1"/>
      <c r="K33" s="1"/>
      <c r="L33" s="1"/>
      <c r="M33" s="1"/>
    </row>
    <row r="34" spans="1:13" ht="15" x14ac:dyDescent="0.2">
      <c r="A34" s="15" t="s">
        <v>98</v>
      </c>
      <c r="B34" s="11" t="s">
        <v>87</v>
      </c>
      <c r="C34" s="12" t="s">
        <v>99</v>
      </c>
      <c r="D34" s="12" t="s">
        <v>93</v>
      </c>
      <c r="E34" s="12">
        <v>15</v>
      </c>
      <c r="F34" s="1"/>
      <c r="G34" s="1"/>
      <c r="H34" s="1"/>
      <c r="I34" s="1"/>
      <c r="J34" s="1"/>
      <c r="K34" s="1"/>
      <c r="L34" s="1"/>
      <c r="M34" s="1"/>
    </row>
    <row r="35" spans="1:13" ht="15" x14ac:dyDescent="0.2">
      <c r="A35" s="15" t="s">
        <v>98</v>
      </c>
      <c r="B35" s="11" t="s">
        <v>87</v>
      </c>
      <c r="C35" s="12" t="s">
        <v>99</v>
      </c>
      <c r="D35" s="12" t="s">
        <v>93</v>
      </c>
      <c r="E35" s="12">
        <v>15</v>
      </c>
      <c r="F35" s="1"/>
      <c r="G35" s="1"/>
      <c r="H35" s="1"/>
      <c r="I35" s="1"/>
      <c r="J35" s="1"/>
      <c r="K35" s="1"/>
      <c r="L35" s="1"/>
      <c r="M35" s="1"/>
    </row>
    <row r="36" spans="1:13" ht="15" x14ac:dyDescent="0.2">
      <c r="A36" s="15" t="s">
        <v>100</v>
      </c>
      <c r="B36" s="11" t="s">
        <v>73</v>
      </c>
      <c r="C36" s="12" t="s">
        <v>101</v>
      </c>
      <c r="D36" s="12" t="s">
        <v>75</v>
      </c>
      <c r="E36" s="12">
        <v>345</v>
      </c>
      <c r="F36" s="1"/>
      <c r="G36" s="1"/>
      <c r="H36" s="1"/>
      <c r="I36" s="1"/>
      <c r="J36" s="1"/>
      <c r="K36" s="1"/>
      <c r="L36" s="1"/>
      <c r="M36" s="1"/>
    </row>
    <row r="37" spans="1:13" ht="15" x14ac:dyDescent="0.2">
      <c r="A37" s="15" t="s">
        <v>100</v>
      </c>
      <c r="B37" s="11" t="s">
        <v>73</v>
      </c>
      <c r="C37" s="12" t="s">
        <v>101</v>
      </c>
      <c r="D37" s="12" t="s">
        <v>75</v>
      </c>
      <c r="E37" s="12">
        <v>345</v>
      </c>
      <c r="F37" s="1"/>
      <c r="G37" s="1"/>
      <c r="H37" s="1"/>
      <c r="I37" s="1"/>
      <c r="J37" s="1"/>
      <c r="K37" s="1"/>
      <c r="L37" s="1"/>
      <c r="M37" s="1"/>
    </row>
    <row r="38" spans="1:13" ht="15" x14ac:dyDescent="0.2">
      <c r="A38" s="15" t="s">
        <v>100</v>
      </c>
      <c r="B38" s="11" t="s">
        <v>73</v>
      </c>
      <c r="C38" s="12" t="s">
        <v>101</v>
      </c>
      <c r="D38" s="12" t="s">
        <v>75</v>
      </c>
      <c r="E38" s="12">
        <v>345</v>
      </c>
      <c r="F38" s="1"/>
      <c r="G38" s="1"/>
      <c r="H38" s="1"/>
      <c r="I38" s="1"/>
      <c r="J38" s="1"/>
      <c r="K38" s="1"/>
      <c r="L38" s="1"/>
      <c r="M38" s="1"/>
    </row>
    <row r="39" spans="1:13" ht="15" x14ac:dyDescent="0.2">
      <c r="A39" s="15" t="s">
        <v>102</v>
      </c>
      <c r="B39" s="11" t="s">
        <v>73</v>
      </c>
      <c r="C39" s="12" t="s">
        <v>103</v>
      </c>
      <c r="D39" s="12" t="s">
        <v>104</v>
      </c>
      <c r="E39" s="12">
        <v>16.38</v>
      </c>
      <c r="F39" s="1"/>
      <c r="G39" s="1"/>
      <c r="H39" s="1"/>
      <c r="I39" s="1"/>
      <c r="J39" s="1"/>
      <c r="K39" s="1"/>
      <c r="L39" s="1"/>
      <c r="M39" s="1"/>
    </row>
    <row r="40" spans="1:13" ht="15" x14ac:dyDescent="0.2">
      <c r="A40" s="15" t="s">
        <v>102</v>
      </c>
      <c r="B40" s="11" t="s">
        <v>73</v>
      </c>
      <c r="C40" s="12" t="s">
        <v>103</v>
      </c>
      <c r="D40" s="12" t="s">
        <v>104</v>
      </c>
      <c r="E40" s="12">
        <v>16.38</v>
      </c>
      <c r="F40" s="1"/>
      <c r="G40" s="1"/>
      <c r="H40" s="1"/>
      <c r="I40" s="1"/>
      <c r="J40" s="1"/>
      <c r="K40" s="1"/>
      <c r="L40" s="1"/>
      <c r="M40" s="1"/>
    </row>
    <row r="41" spans="1:13" ht="15" x14ac:dyDescent="0.2">
      <c r="A41" s="15" t="s">
        <v>102</v>
      </c>
      <c r="B41" s="11" t="s">
        <v>73</v>
      </c>
      <c r="C41" s="12" t="s">
        <v>103</v>
      </c>
      <c r="D41" s="12" t="s">
        <v>104</v>
      </c>
      <c r="E41" s="12">
        <v>16.38</v>
      </c>
      <c r="F41" s="1"/>
      <c r="G41" s="1"/>
      <c r="H41" s="1"/>
      <c r="I41" s="1"/>
      <c r="J41" s="1"/>
      <c r="K41" s="1"/>
      <c r="L41" s="1"/>
      <c r="M41" s="1"/>
    </row>
    <row r="42" spans="1:13" ht="15" x14ac:dyDescent="0.2">
      <c r="A42" s="10"/>
      <c r="B42" s="11" t="s">
        <v>73</v>
      </c>
      <c r="C42" s="12" t="s">
        <v>105</v>
      </c>
      <c r="D42" s="12"/>
      <c r="E42" s="12"/>
      <c r="F42" s="1"/>
      <c r="G42" s="1"/>
      <c r="H42" s="1"/>
      <c r="I42" s="1"/>
      <c r="J42" s="1"/>
      <c r="K42" s="1"/>
      <c r="L42" s="1"/>
      <c r="M42" s="1"/>
    </row>
    <row r="43" spans="1:13" ht="15" x14ac:dyDescent="0.2">
      <c r="A43" s="10"/>
      <c r="B43" s="11" t="s">
        <v>73</v>
      </c>
      <c r="C43" s="12" t="s">
        <v>105</v>
      </c>
      <c r="D43" s="12"/>
      <c r="E43" s="12"/>
      <c r="F43" s="1"/>
      <c r="G43" s="1"/>
      <c r="H43" s="1"/>
      <c r="I43" s="1"/>
      <c r="J43" s="1"/>
      <c r="K43" s="1"/>
      <c r="L43" s="1"/>
      <c r="M43" s="1"/>
    </row>
    <row r="44" spans="1:13" ht="15" x14ac:dyDescent="0.2">
      <c r="A44" s="10"/>
      <c r="B44" s="11" t="s">
        <v>73</v>
      </c>
      <c r="C44" s="12" t="s">
        <v>105</v>
      </c>
      <c r="D44" s="12"/>
      <c r="E44" s="12"/>
      <c r="F44" s="1"/>
      <c r="G44" s="1"/>
      <c r="H44" s="1"/>
      <c r="I44" s="1"/>
      <c r="J44" s="1"/>
      <c r="K44" s="1"/>
      <c r="L44" s="1"/>
      <c r="M44" s="1"/>
    </row>
    <row r="45" spans="1:13" ht="15" x14ac:dyDescent="0.2">
      <c r="A45" s="10"/>
      <c r="B45" s="11" t="s">
        <v>73</v>
      </c>
      <c r="C45" s="12" t="s">
        <v>106</v>
      </c>
      <c r="D45" s="12" t="s">
        <v>75</v>
      </c>
      <c r="E45" s="12">
        <v>264</v>
      </c>
      <c r="F45" s="76">
        <v>5.8587689491193501E-2</v>
      </c>
      <c r="G45" s="76">
        <v>0</v>
      </c>
      <c r="H45" s="76">
        <v>5.5375887987895696E-3</v>
      </c>
      <c r="I45" s="76">
        <v>7.4070787772609199</v>
      </c>
      <c r="J45" s="76">
        <v>1.8223114939340801</v>
      </c>
      <c r="K45" s="76">
        <v>0</v>
      </c>
      <c r="L45" s="76">
        <v>0.17224116199755099</v>
      </c>
      <c r="M45" s="76">
        <v>230.389778287924</v>
      </c>
    </row>
    <row r="46" spans="1:13" ht="15" x14ac:dyDescent="0.2">
      <c r="A46" s="10"/>
      <c r="B46" s="11" t="s">
        <v>73</v>
      </c>
      <c r="C46" s="12" t="s">
        <v>106</v>
      </c>
      <c r="D46" s="12" t="s">
        <v>75</v>
      </c>
      <c r="E46" s="12">
        <v>264</v>
      </c>
      <c r="F46" s="76">
        <v>4.8066270773493402E-2</v>
      </c>
      <c r="G46" s="76">
        <v>1.10751775975791E-4</v>
      </c>
      <c r="H46" s="76">
        <v>4.3193192630558604E-3</v>
      </c>
      <c r="I46" s="76">
        <v>7.8622685765214202</v>
      </c>
      <c r="J46" s="76">
        <v>1.49505328613874</v>
      </c>
      <c r="K46" s="76">
        <v>3.4448232399510101E-3</v>
      </c>
      <c r="L46" s="76">
        <v>0.134348106358089</v>
      </c>
      <c r="M46" s="76">
        <v>244.54800180412201</v>
      </c>
    </row>
    <row r="47" spans="1:13" ht="15" x14ac:dyDescent="0.2">
      <c r="A47" s="10"/>
      <c r="B47" s="11" t="s">
        <v>73</v>
      </c>
      <c r="C47" s="12" t="s">
        <v>106</v>
      </c>
      <c r="D47" s="12" t="s">
        <v>75</v>
      </c>
      <c r="E47" s="12">
        <v>264</v>
      </c>
      <c r="F47" s="76">
        <v>4.1199660662994401E-2</v>
      </c>
      <c r="G47" s="76">
        <v>0</v>
      </c>
      <c r="H47" s="76">
        <v>3.5440568312253202E-3</v>
      </c>
      <c r="I47" s="76">
        <v>8.0383639003229295</v>
      </c>
      <c r="J47" s="76">
        <v>1.28147424526178</v>
      </c>
      <c r="K47" s="76">
        <v>0</v>
      </c>
      <c r="L47" s="76">
        <v>0.110234343678432</v>
      </c>
      <c r="M47" s="76">
        <v>250.02527075564399</v>
      </c>
    </row>
    <row r="48" spans="1:13" ht="15" x14ac:dyDescent="0.2">
      <c r="A48" s="10"/>
      <c r="B48" s="11" t="s">
        <v>73</v>
      </c>
      <c r="C48" s="12" t="s">
        <v>107</v>
      </c>
      <c r="D48" s="12" t="s">
        <v>75</v>
      </c>
      <c r="E48" s="12">
        <v>329</v>
      </c>
      <c r="F48" s="76">
        <v>3.2595332059554699E-2</v>
      </c>
      <c r="G48" s="76">
        <v>0</v>
      </c>
      <c r="H48" s="76">
        <v>5.2653997942357601E-3</v>
      </c>
      <c r="I48" s="76">
        <v>7.5888619256604298E-2</v>
      </c>
      <c r="J48" s="76">
        <v>1.0138452083803899</v>
      </c>
      <c r="K48" s="76">
        <v>0</v>
      </c>
      <c r="L48" s="76">
        <v>0.16377499519990901</v>
      </c>
      <c r="M48" s="76">
        <v>2.3604396133574199</v>
      </c>
    </row>
    <row r="49" spans="1:13" ht="15" x14ac:dyDescent="0.2">
      <c r="A49" s="10"/>
      <c r="B49" s="11" t="s">
        <v>73</v>
      </c>
      <c r="C49" s="12" t="s">
        <v>107</v>
      </c>
      <c r="D49" s="12" t="s">
        <v>75</v>
      </c>
      <c r="E49" s="12">
        <v>329</v>
      </c>
      <c r="F49" s="76">
        <v>3.2344598736019602E-2</v>
      </c>
      <c r="G49" s="76">
        <v>0</v>
      </c>
      <c r="H49" s="76">
        <v>4.42962204911898E-3</v>
      </c>
      <c r="I49" s="76">
        <v>4.6970709275563398E-2</v>
      </c>
      <c r="J49" s="76">
        <v>1.00604639908516</v>
      </c>
      <c r="K49" s="76">
        <v>0</v>
      </c>
      <c r="L49" s="76">
        <v>0.137778964215797</v>
      </c>
      <c r="M49" s="76">
        <v>1.4609769413071201</v>
      </c>
    </row>
    <row r="50" spans="1:13" ht="15" x14ac:dyDescent="0.2">
      <c r="A50" s="10"/>
      <c r="B50" s="11" t="s">
        <v>73</v>
      </c>
      <c r="C50" s="12" t="s">
        <v>107</v>
      </c>
      <c r="D50" s="12" t="s">
        <v>75</v>
      </c>
      <c r="E50" s="12">
        <v>329</v>
      </c>
      <c r="F50" s="76">
        <v>3.2010287637972999E-2</v>
      </c>
      <c r="G50" s="76">
        <v>0</v>
      </c>
      <c r="H50" s="76">
        <v>4.3460442746072999E-3</v>
      </c>
      <c r="I50" s="76">
        <v>3.6941376334162002E-2</v>
      </c>
      <c r="J50" s="76">
        <v>0.995647986691511</v>
      </c>
      <c r="K50" s="76">
        <v>0</v>
      </c>
      <c r="L50" s="76">
        <v>0.13517936111738499</v>
      </c>
      <c r="M50" s="76">
        <v>1.1490245694977801</v>
      </c>
    </row>
    <row r="51" spans="1:13" ht="15" x14ac:dyDescent="0.2">
      <c r="A51" s="15" t="s">
        <v>108</v>
      </c>
      <c r="B51" s="11" t="s">
        <v>73</v>
      </c>
      <c r="C51" s="12" t="s">
        <v>109</v>
      </c>
      <c r="D51" s="12" t="s">
        <v>79</v>
      </c>
      <c r="E51" s="12">
        <v>198</v>
      </c>
      <c r="F51" s="76">
        <v>3.2010287637972999E-2</v>
      </c>
      <c r="G51" s="76">
        <v>0</v>
      </c>
      <c r="H51" s="76">
        <v>4.3460442746072999E-3</v>
      </c>
      <c r="I51" s="76">
        <v>3.6941376334162002E-2</v>
      </c>
      <c r="J51" s="76">
        <v>0.995647986691511</v>
      </c>
      <c r="K51" s="76">
        <v>0</v>
      </c>
      <c r="L51" s="76">
        <v>0.13517936111738499</v>
      </c>
      <c r="M51" s="76">
        <v>1.1490245694977801</v>
      </c>
    </row>
    <row r="52" spans="1:13" ht="15" x14ac:dyDescent="0.2">
      <c r="A52" s="15" t="s">
        <v>108</v>
      </c>
      <c r="B52" s="11" t="s">
        <v>73</v>
      </c>
      <c r="C52" s="12" t="s">
        <v>109</v>
      </c>
      <c r="D52" s="12" t="s">
        <v>79</v>
      </c>
      <c r="E52" s="12">
        <v>198</v>
      </c>
      <c r="F52" s="76">
        <v>4.0855638940755903E-2</v>
      </c>
      <c r="G52" s="76">
        <v>0</v>
      </c>
      <c r="H52" s="76">
        <v>4.7384117328196302E-3</v>
      </c>
      <c r="I52" s="76">
        <v>6.3084054869605302</v>
      </c>
      <c r="J52" s="76">
        <v>1.2707737936132699</v>
      </c>
      <c r="K52" s="76">
        <v>0</v>
      </c>
      <c r="L52" s="76">
        <v>0.147383558537622</v>
      </c>
      <c r="M52" s="76">
        <v>196.21664426641999</v>
      </c>
    </row>
    <row r="53" spans="1:13" ht="15" x14ac:dyDescent="0.2">
      <c r="A53" s="15" t="s">
        <v>108</v>
      </c>
      <c r="B53" s="11" t="s">
        <v>73</v>
      </c>
      <c r="C53" s="12" t="s">
        <v>109</v>
      </c>
      <c r="D53" s="12" t="s">
        <v>79</v>
      </c>
      <c r="E53" s="12">
        <v>198</v>
      </c>
      <c r="F53" s="76">
        <v>3.5380140938386602E-2</v>
      </c>
      <c r="G53" s="76">
        <v>0</v>
      </c>
      <c r="H53" s="76">
        <v>3.0536431167059799E-3</v>
      </c>
      <c r="I53" s="76">
        <v>6.8285777971856199</v>
      </c>
      <c r="J53" s="76">
        <v>1.1004639037475801</v>
      </c>
      <c r="K53" s="76">
        <v>0</v>
      </c>
      <c r="L53" s="76">
        <v>9.4980515502022703E-2</v>
      </c>
      <c r="M53" s="76">
        <v>212.39608380366201</v>
      </c>
    </row>
    <row r="54" spans="1:13" ht="15" x14ac:dyDescent="0.2">
      <c r="A54" s="15" t="s">
        <v>110</v>
      </c>
      <c r="B54" s="11" t="s">
        <v>77</v>
      </c>
      <c r="C54" s="12" t="s">
        <v>111</v>
      </c>
      <c r="D54" s="12" t="s">
        <v>79</v>
      </c>
      <c r="E54" s="12">
        <v>53</v>
      </c>
      <c r="F54" s="76">
        <v>3.2115901744666303E-2</v>
      </c>
      <c r="G54" s="76">
        <v>0</v>
      </c>
      <c r="H54" s="76">
        <v>2.6324509626775702E-3</v>
      </c>
      <c r="I54" s="76">
        <v>6.7675049348514902</v>
      </c>
      <c r="J54" s="76">
        <v>0.99893300786610095</v>
      </c>
      <c r="K54" s="76">
        <v>0</v>
      </c>
      <c r="L54" s="76">
        <v>8.1879754743123201E-2</v>
      </c>
      <c r="M54" s="76">
        <v>210.49647349362101</v>
      </c>
    </row>
    <row r="55" spans="1:13" ht="15" x14ac:dyDescent="0.2">
      <c r="A55" s="15" t="s">
        <v>110</v>
      </c>
      <c r="B55" s="11" t="s">
        <v>77</v>
      </c>
      <c r="C55" s="12" t="s">
        <v>111</v>
      </c>
      <c r="D55" s="12" t="s">
        <v>79</v>
      </c>
      <c r="E55" s="12">
        <v>53</v>
      </c>
      <c r="F55" s="1"/>
      <c r="G55" s="1"/>
      <c r="H55" s="1"/>
      <c r="I55" s="1"/>
      <c r="J55" s="1"/>
      <c r="K55" s="1"/>
      <c r="L55" s="1"/>
      <c r="M55" s="1"/>
    </row>
    <row r="56" spans="1:13" ht="15" x14ac:dyDescent="0.2">
      <c r="A56" s="15" t="s">
        <v>110</v>
      </c>
      <c r="B56" s="11" t="s">
        <v>77</v>
      </c>
      <c r="C56" s="12" t="s">
        <v>111</v>
      </c>
      <c r="D56" s="12" t="s">
        <v>79</v>
      </c>
      <c r="E56" s="12">
        <v>53</v>
      </c>
      <c r="F56" s="1"/>
      <c r="G56" s="1"/>
      <c r="H56" s="1"/>
      <c r="I56" s="1"/>
      <c r="J56" s="1"/>
      <c r="K56" s="1"/>
      <c r="L56" s="1"/>
      <c r="M56" s="1"/>
    </row>
    <row r="57" spans="1:13" ht="15" x14ac:dyDescent="0.2">
      <c r="A57" s="15" t="s">
        <v>112</v>
      </c>
      <c r="B57" s="11" t="s">
        <v>77</v>
      </c>
      <c r="C57" s="12" t="s">
        <v>113</v>
      </c>
      <c r="D57" s="12" t="s">
        <v>79</v>
      </c>
      <c r="E57" s="12">
        <v>1102</v>
      </c>
      <c r="F57" s="1"/>
      <c r="G57" s="1"/>
      <c r="H57" s="1"/>
      <c r="I57" s="1"/>
      <c r="J57" s="1"/>
      <c r="K57" s="1"/>
      <c r="L57" s="1"/>
      <c r="M57" s="1"/>
    </row>
    <row r="58" spans="1:13" ht="15" x14ac:dyDescent="0.2">
      <c r="A58" s="15" t="s">
        <v>112</v>
      </c>
      <c r="B58" s="11" t="s">
        <v>77</v>
      </c>
      <c r="C58" s="12" t="s">
        <v>113</v>
      </c>
      <c r="D58" s="12" t="s">
        <v>79</v>
      </c>
      <c r="E58" s="12">
        <v>1102</v>
      </c>
      <c r="F58" s="1"/>
      <c r="G58" s="1"/>
      <c r="H58" s="1"/>
      <c r="I58" s="1"/>
      <c r="J58" s="1"/>
      <c r="K58" s="1"/>
      <c r="L58" s="1"/>
      <c r="M58" s="1"/>
    </row>
    <row r="59" spans="1:13" ht="15" x14ac:dyDescent="0.2">
      <c r="A59" s="15" t="s">
        <v>112</v>
      </c>
      <c r="B59" s="11" t="s">
        <v>77</v>
      </c>
      <c r="C59" s="12" t="s">
        <v>113</v>
      </c>
      <c r="D59" s="12" t="s">
        <v>79</v>
      </c>
      <c r="E59" s="12">
        <v>1102</v>
      </c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6"/>
      <c r="B60" s="11"/>
      <c r="C60" s="13"/>
      <c r="D60" s="13"/>
      <c r="E60" s="13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F61" s="1"/>
      <c r="G61" s="1"/>
      <c r="H61" s="1"/>
      <c r="I61" s="1"/>
      <c r="J61" s="1"/>
      <c r="K61" s="1"/>
      <c r="L61" s="1"/>
      <c r="M61" s="1"/>
    </row>
    <row r="62" spans="1:13" x14ac:dyDescent="0.15">
      <c r="F62" s="1"/>
      <c r="G62" s="1"/>
      <c r="H62" s="1"/>
      <c r="I62" s="1"/>
      <c r="J62" s="1"/>
      <c r="K62" s="1"/>
      <c r="L62" s="1"/>
      <c r="M62" s="1"/>
    </row>
  </sheetData>
  <mergeCells count="6">
    <mergeCell ref="F1:M1"/>
    <mergeCell ref="A1:A2"/>
    <mergeCell ref="B1:B2"/>
    <mergeCell ref="C1:C2"/>
    <mergeCell ref="D1:D2"/>
    <mergeCell ref="E1:E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COC</vt:lpstr>
      <vt:lpstr>Data</vt:lpstr>
      <vt:lpstr>Work Sheet</vt:lpstr>
      <vt:lpstr>Ajdusted Values for select samp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irakli</dc:creator>
  <dc:description/>
  <cp:lastModifiedBy>Irakli Javakhadze</cp:lastModifiedBy>
  <cp:revision>22</cp:revision>
  <dcterms:created xsi:type="dcterms:W3CDTF">2024-02-26T14:56:57Z</dcterms:created>
  <dcterms:modified xsi:type="dcterms:W3CDTF">2024-06-13T06:26:42Z</dcterms:modified>
  <dc:language>en-US</dc:language>
</cp:coreProperties>
</file>