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ежевание\1 СХЕМЫ НА РУКАХ\ПЛЕСЕЦК\Тех план\Ленина Типография\"/>
    </mc:Choice>
  </mc:AlternateContent>
  <bookViews>
    <workbookView xWindow="120" yWindow="75" windowWidth="19020" windowHeight="9345" tabRatio="894"/>
  </bookViews>
  <sheets>
    <sheet name="Каталог коорд" sheetId="14" r:id="rId1"/>
    <sheet name="Экспликация" sheetId="16" r:id="rId2"/>
  </sheets>
  <calcPr calcId="162913"/>
</workbook>
</file>

<file path=xl/calcChain.xml><?xml version="1.0" encoding="utf-8"?>
<calcChain xmlns="http://schemas.openxmlformats.org/spreadsheetml/2006/main">
  <c r="F12" i="14" l="1"/>
  <c r="F11" i="14"/>
  <c r="F10" i="14"/>
  <c r="F9" i="14"/>
  <c r="F8" i="14"/>
  <c r="F7" i="14"/>
  <c r="F6" i="14"/>
  <c r="F5" i="14"/>
  <c r="F13" i="14"/>
  <c r="G13" i="14"/>
  <c r="G12" i="14"/>
  <c r="C21" i="16" l="1"/>
  <c r="F4" i="14" l="1"/>
  <c r="F3" i="14"/>
  <c r="A13" i="14"/>
  <c r="A43" i="14"/>
  <c r="F43" i="14" s="1"/>
  <c r="A42" i="14"/>
  <c r="G42" i="14" s="1"/>
  <c r="A41" i="14"/>
  <c r="F41" i="14" s="1"/>
  <c r="A40" i="14"/>
  <c r="G40" i="14" s="1"/>
  <c r="A39" i="14"/>
  <c r="F39" i="14" s="1"/>
  <c r="A38" i="14"/>
  <c r="A26" i="14"/>
  <c r="F26" i="14" s="1"/>
  <c r="A25" i="14"/>
  <c r="F25" i="14" s="1"/>
  <c r="A24" i="14"/>
  <c r="F24" i="14" s="1"/>
  <c r="A23" i="14"/>
  <c r="G23" i="14" s="1"/>
  <c r="A22" i="14"/>
  <c r="F22" i="14" s="1"/>
  <c r="A21" i="14"/>
  <c r="F21" i="14" s="1"/>
  <c r="A20" i="14"/>
  <c r="F20" i="14" s="1"/>
  <c r="A19" i="14"/>
  <c r="G19" i="14" s="1"/>
  <c r="A18" i="14"/>
  <c r="F18" i="14" s="1"/>
  <c r="A17" i="14"/>
  <c r="F17" i="14" s="1"/>
  <c r="A16" i="14"/>
  <c r="F16" i="14" s="1"/>
  <c r="A15" i="14"/>
  <c r="G15" i="14" s="1"/>
  <c r="A14" i="14"/>
  <c r="F14" i="14" s="1"/>
  <c r="A71" i="14"/>
  <c r="F71" i="14" s="1"/>
  <c r="A70" i="14"/>
  <c r="F70" i="14" s="1"/>
  <c r="G65" i="14"/>
  <c r="F65" i="14"/>
  <c r="G64" i="14"/>
  <c r="F64" i="14"/>
  <c r="A59" i="14"/>
  <c r="F59" i="14" s="1"/>
  <c r="A58" i="14"/>
  <c r="F58" i="14" s="1"/>
  <c r="A57" i="14"/>
  <c r="G53" i="14"/>
  <c r="F53" i="14"/>
  <c r="G52" i="14"/>
  <c r="F52" i="14"/>
  <c r="A47" i="14"/>
  <c r="G47" i="14" s="1"/>
  <c r="A46" i="14"/>
  <c r="F46" i="14" s="1"/>
  <c r="A45" i="14"/>
  <c r="G45" i="14" s="1"/>
  <c r="A44" i="14"/>
  <c r="G44" i="14" s="1"/>
  <c r="C33" i="16"/>
  <c r="C38" i="16"/>
  <c r="G31" i="14"/>
  <c r="F31" i="14"/>
  <c r="G30" i="14"/>
  <c r="F30" i="14"/>
  <c r="A4" i="14"/>
  <c r="A5" i="14" s="1"/>
  <c r="A6" i="14" s="1"/>
  <c r="G4" i="14"/>
  <c r="G3" i="14"/>
  <c r="D13" i="14" l="1"/>
  <c r="C13" i="14" s="1"/>
  <c r="E13" i="14"/>
  <c r="G38" i="14"/>
  <c r="F40" i="14"/>
  <c r="G41" i="14"/>
  <c r="F57" i="14"/>
  <c r="F36" i="14"/>
  <c r="G36" i="14"/>
  <c r="F44" i="14"/>
  <c r="G35" i="14"/>
  <c r="F38" i="14"/>
  <c r="G39" i="14"/>
  <c r="F42" i="14"/>
  <c r="G43" i="14"/>
  <c r="F35" i="14"/>
  <c r="F47" i="14"/>
  <c r="F15" i="14"/>
  <c r="E15" i="14" s="1"/>
  <c r="G20" i="14"/>
  <c r="E20" i="14" s="1"/>
  <c r="F23" i="14"/>
  <c r="D23" i="14" s="1"/>
  <c r="E30" i="14"/>
  <c r="G16" i="14"/>
  <c r="E16" i="14" s="1"/>
  <c r="F19" i="14"/>
  <c r="D19" i="14" s="1"/>
  <c r="G24" i="14"/>
  <c r="D24" i="14" s="1"/>
  <c r="G17" i="14"/>
  <c r="E17" i="14" s="1"/>
  <c r="G21" i="14"/>
  <c r="E21" i="14" s="1"/>
  <c r="G25" i="14"/>
  <c r="E25" i="14" s="1"/>
  <c r="G14" i="14"/>
  <c r="D14" i="14" s="1"/>
  <c r="G18" i="14"/>
  <c r="D18" i="14" s="1"/>
  <c r="G22" i="14"/>
  <c r="E22" i="14" s="1"/>
  <c r="G26" i="14"/>
  <c r="D26" i="14" s="1"/>
  <c r="F66" i="14"/>
  <c r="A67" i="14"/>
  <c r="G66" i="14"/>
  <c r="G70" i="14"/>
  <c r="D64" i="14"/>
  <c r="F45" i="14"/>
  <c r="E45" i="14" s="1"/>
  <c r="D30" i="14"/>
  <c r="B30" i="14" s="1"/>
  <c r="C30" i="14" s="1"/>
  <c r="E64" i="14"/>
  <c r="G46" i="14"/>
  <c r="G71" i="14"/>
  <c r="E52" i="14"/>
  <c r="F54" i="14"/>
  <c r="G54" i="14"/>
  <c r="F56" i="14"/>
  <c r="G57" i="14"/>
  <c r="G59" i="14"/>
  <c r="G58" i="14"/>
  <c r="D52" i="14"/>
  <c r="F32" i="14"/>
  <c r="G32" i="14"/>
  <c r="D3" i="14"/>
  <c r="G5" i="14"/>
  <c r="G6" i="14"/>
  <c r="E3" i="14"/>
  <c r="B13" i="14" l="1"/>
  <c r="E57" i="14"/>
  <c r="D20" i="14"/>
  <c r="C20" i="14" s="1"/>
  <c r="E40" i="14"/>
  <c r="D15" i="14"/>
  <c r="B15" i="14" s="1"/>
  <c r="G56" i="14"/>
  <c r="E56" i="14" s="1"/>
  <c r="D39" i="14"/>
  <c r="C39" i="14" s="1"/>
  <c r="D40" i="14"/>
  <c r="C40" i="14" s="1"/>
  <c r="E41" i="14"/>
  <c r="D43" i="14"/>
  <c r="B43" i="14" s="1"/>
  <c r="E43" i="14"/>
  <c r="D35" i="14"/>
  <c r="E35" i="14"/>
  <c r="F37" i="14"/>
  <c r="G37" i="14"/>
  <c r="E39" i="14"/>
  <c r="D42" i="14"/>
  <c r="E42" i="14"/>
  <c r="D38" i="14"/>
  <c r="E38" i="14"/>
  <c r="D41" i="14"/>
  <c r="E19" i="14"/>
  <c r="E23" i="14"/>
  <c r="E24" i="14"/>
  <c r="E65" i="14"/>
  <c r="D16" i="14"/>
  <c r="C16" i="14" s="1"/>
  <c r="B14" i="14"/>
  <c r="C14" i="14"/>
  <c r="B18" i="14"/>
  <c r="C18" i="14"/>
  <c r="B26" i="14"/>
  <c r="C26" i="14"/>
  <c r="C24" i="14"/>
  <c r="B24" i="14"/>
  <c r="D22" i="14"/>
  <c r="E18" i="14"/>
  <c r="E14" i="14"/>
  <c r="D25" i="14"/>
  <c r="D17" i="14"/>
  <c r="B19" i="14"/>
  <c r="C19" i="14"/>
  <c r="B23" i="14"/>
  <c r="C23" i="14"/>
  <c r="E26" i="14"/>
  <c r="D21" i="14"/>
  <c r="B20" i="14"/>
  <c r="F67" i="14"/>
  <c r="G67" i="14"/>
  <c r="A68" i="14"/>
  <c r="G68" i="14" s="1"/>
  <c r="B64" i="14"/>
  <c r="C64" i="14" s="1"/>
  <c r="A69" i="14"/>
  <c r="D53" i="14"/>
  <c r="B53" i="14" s="1"/>
  <c r="C53" i="14" s="1"/>
  <c r="D65" i="14"/>
  <c r="F55" i="14"/>
  <c r="G55" i="14"/>
  <c r="B52" i="14"/>
  <c r="C52" i="14" s="1"/>
  <c r="E53" i="14"/>
  <c r="D57" i="14"/>
  <c r="D44" i="14"/>
  <c r="E44" i="14"/>
  <c r="D45" i="14"/>
  <c r="B3" i="14"/>
  <c r="C3" i="14" s="1"/>
  <c r="E4" i="14"/>
  <c r="E31" i="14"/>
  <c r="F33" i="14"/>
  <c r="G33" i="14"/>
  <c r="D31" i="14"/>
  <c r="B31" i="14" s="1"/>
  <c r="D4" i="14"/>
  <c r="G7" i="14"/>
  <c r="D5" i="14"/>
  <c r="E5" i="14"/>
  <c r="G9" i="14" l="1"/>
  <c r="D54" i="14"/>
  <c r="C15" i="14"/>
  <c r="D56" i="14"/>
  <c r="B56" i="14" s="1"/>
  <c r="C56" i="14" s="1"/>
  <c r="B40" i="14"/>
  <c r="B39" i="14"/>
  <c r="C43" i="14"/>
  <c r="D37" i="14"/>
  <c r="E37" i="14"/>
  <c r="E36" i="14"/>
  <c r="B41" i="14"/>
  <c r="C41" i="14"/>
  <c r="C42" i="14"/>
  <c r="B42" i="14"/>
  <c r="D36" i="14"/>
  <c r="B35" i="14"/>
  <c r="C35" i="14" s="1"/>
  <c r="C38" i="14"/>
  <c r="B38" i="14"/>
  <c r="B16" i="14"/>
  <c r="F68" i="14"/>
  <c r="E67" i="14" s="1"/>
  <c r="D66" i="14"/>
  <c r="B66" i="14" s="1"/>
  <c r="B25" i="14"/>
  <c r="C25" i="14"/>
  <c r="B21" i="14"/>
  <c r="C21" i="14"/>
  <c r="B17" i="14"/>
  <c r="C17" i="14"/>
  <c r="B22" i="14"/>
  <c r="C22" i="14"/>
  <c r="E6" i="14"/>
  <c r="E66" i="14"/>
  <c r="F69" i="14"/>
  <c r="G69" i="14"/>
  <c r="B65" i="14"/>
  <c r="C65" i="14" s="1"/>
  <c r="C66" i="14"/>
  <c r="B54" i="14"/>
  <c r="C54" i="14" s="1"/>
  <c r="D55" i="14"/>
  <c r="E55" i="14"/>
  <c r="E54" i="14"/>
  <c r="B57" i="14"/>
  <c r="C57" i="14"/>
  <c r="B45" i="14"/>
  <c r="C45" i="14"/>
  <c r="C44" i="14"/>
  <c r="B44" i="14"/>
  <c r="D6" i="14"/>
  <c r="B6" i="14" s="1"/>
  <c r="C6" i="14" s="1"/>
  <c r="D32" i="14"/>
  <c r="B32" i="14" s="1"/>
  <c r="C32" i="14" s="1"/>
  <c r="F34" i="14"/>
  <c r="G34" i="14"/>
  <c r="C31" i="14"/>
  <c r="E32" i="14"/>
  <c r="B4" i="14"/>
  <c r="C4" i="14" s="1"/>
  <c r="B5" i="14"/>
  <c r="C5" i="14" s="1"/>
  <c r="G8" i="14"/>
  <c r="G10" i="14" l="1"/>
  <c r="D9" i="14" s="1"/>
  <c r="B9" i="14" s="1"/>
  <c r="C9" i="14" s="1"/>
  <c r="D67" i="14"/>
  <c r="B67" i="14" s="1"/>
  <c r="C67" i="14" s="1"/>
  <c r="B37" i="14"/>
  <c r="C37" i="14" s="1"/>
  <c r="B36" i="14"/>
  <c r="C36" i="14" s="1"/>
  <c r="E68" i="14"/>
  <c r="E69" i="14"/>
  <c r="D69" i="14"/>
  <c r="D68" i="14"/>
  <c r="B55" i="14"/>
  <c r="C55" i="14" s="1"/>
  <c r="D33" i="14"/>
  <c r="B33" i="14" s="1"/>
  <c r="C33" i="14" s="1"/>
  <c r="E33" i="14"/>
  <c r="E34" i="14"/>
  <c r="D34" i="14"/>
  <c r="B34" i="14" s="1"/>
  <c r="C34" i="14" s="1"/>
  <c r="D7" i="14"/>
  <c r="E7" i="14"/>
  <c r="E9" i="14" l="1"/>
  <c r="G11" i="14"/>
  <c r="E10" i="14" s="1"/>
  <c r="A12" i="14"/>
  <c r="B68" i="14"/>
  <c r="C68" i="14" s="1"/>
  <c r="B69" i="14"/>
  <c r="C69" i="14"/>
  <c r="E8" i="14"/>
  <c r="B7" i="14"/>
  <c r="C7" i="14" s="1"/>
  <c r="D8" i="14"/>
  <c r="D10" i="14" l="1"/>
  <c r="D12" i="14"/>
  <c r="B12" i="14" s="1"/>
  <c r="C12" i="14" s="1"/>
  <c r="E12" i="14"/>
  <c r="B10" i="14"/>
  <c r="C10" i="14"/>
  <c r="E11" i="14"/>
  <c r="D11" i="14"/>
  <c r="B11" i="14" s="1"/>
  <c r="C11" i="14" s="1"/>
  <c r="B8" i="14"/>
  <c r="C8" i="14" s="1"/>
</calcChain>
</file>

<file path=xl/sharedStrings.xml><?xml version="1.0" encoding="utf-8"?>
<sst xmlns="http://schemas.openxmlformats.org/spreadsheetml/2006/main" count="61" uniqueCount="31">
  <si>
    <t>Координаты, м</t>
  </si>
  <si>
    <t>Координаты</t>
  </si>
  <si>
    <t>Дирекционный угол</t>
  </si>
  <si>
    <t>Д. угол в долях</t>
  </si>
  <si>
    <t>Расстояние</t>
  </si>
  <si>
    <t>/</t>
  </si>
  <si>
    <t>М</t>
  </si>
  <si>
    <t>Х</t>
  </si>
  <si>
    <t>У</t>
  </si>
  <si>
    <t>:ЗУ1</t>
  </si>
  <si>
    <t>№ точки</t>
  </si>
  <si>
    <t>Позиция</t>
  </si>
  <si>
    <t xml:space="preserve">Наименование </t>
  </si>
  <si>
    <t>Площадь, м2</t>
  </si>
  <si>
    <t>Экспликация</t>
  </si>
  <si>
    <t>Итого 1-вый этаж</t>
  </si>
  <si>
    <t>Итого 2-ой этаж</t>
  </si>
  <si>
    <t xml:space="preserve">          в точке  X=2515112.2900  Y=447512.0800  Z=   0.0000</t>
  </si>
  <si>
    <t xml:space="preserve">          в точке  X=2515124.5800  Y=447511.4300  Z=   0.0000</t>
  </si>
  <si>
    <t xml:space="preserve">          в точке  X=2515124.3400  Y=447506.3000  Z=   0.0000</t>
  </si>
  <si>
    <t xml:space="preserve">          в точке  X=2515123.6544  Y=447484.5049  Z=   0.0000</t>
  </si>
  <si>
    <t xml:space="preserve">          в точке  X=2515113.9755  Y=447485.0532  Z=   0.0000</t>
  </si>
  <si>
    <t xml:space="preserve">          в точке  X=2515113.8066  Y=447481.8599  Z=   0.0000</t>
  </si>
  <si>
    <t xml:space="preserve">          в точке  X=2515110.5972  Y=447482.0296  Z=   0.0000</t>
  </si>
  <si>
    <t xml:space="preserve">          в точке  X=2515111.6500  Y=447506.8200  Z=   0.0000</t>
  </si>
  <si>
    <t xml:space="preserve">          в точке  X=2515112.0300  Y=447506.8000  Z=   0.0000</t>
  </si>
  <si>
    <t>н5</t>
  </si>
  <si>
    <t>н6</t>
  </si>
  <si>
    <t>н7</t>
  </si>
  <si>
    <t>н8</t>
  </si>
  <si>
    <t xml:space="preserve">          в точке  X=2515124.5600  Y=447506.2900  Z=   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</si>
</sst>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н0"/>
    <numFmt numFmtId="165" formatCode="0.0"/>
  </numFmts>
  <fonts count="6" x14ac:knownFonts="1">
    <font>
      <sz val="10"/>
      <name val="Arial Cyr"/>
      <charset val="204"/>
    </font>
    <font>
      <sz val="8"/>
      <name val="Arial Cyr"/>
      <charset val="204"/>
    </font>
    <font>
      <sz val="12"/>
      <name val="Arial Cyr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i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2" fontId="3" fillId="0" borderId="1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71"/>
  <sheetViews>
    <sheetView tabSelected="1" zoomScale="70" workbookViewId="0">
      <selection activeCell="J13" sqref="J13"/>
    </sheetView>
  </sheetViews>
  <sheetFormatPr defaultRowHeight="12.75" x14ac:dyDescent="0.2"/>
  <cols>
    <col min="1" max="1" width="27.85546875" customWidth="1"/>
    <col min="2" max="2" width="7.28515625" hidden="1" customWidth="1"/>
    <col min="3" max="3" width="6.42578125" hidden="1" customWidth="1"/>
    <col min="4" max="4" width="9.140625" hidden="1" customWidth="1"/>
    <col min="5" max="5" width="3.42578125" hidden="1" customWidth="1"/>
    <col min="6" max="6" width="23.5703125" customWidth="1"/>
    <col min="7" max="7" width="19.5703125" customWidth="1"/>
  </cols>
  <sheetData>
    <row r="1" spans="1:12" ht="15" customHeight="1" x14ac:dyDescent="0.2">
      <c r="A1" s="35" t="s">
        <v>10</v>
      </c>
      <c r="B1" s="37" t="s">
        <v>2</v>
      </c>
      <c r="C1" s="37"/>
      <c r="D1" s="9" t="s">
        <v>3</v>
      </c>
      <c r="E1" s="10" t="s">
        <v>4</v>
      </c>
      <c r="F1" s="37" t="s">
        <v>0</v>
      </c>
      <c r="G1" s="37"/>
    </row>
    <row r="2" spans="1:12" ht="12" customHeight="1" thickBot="1" x14ac:dyDescent="0.25">
      <c r="A2" s="36"/>
      <c r="B2" s="11">
        <v>0</v>
      </c>
      <c r="C2" s="11" t="s">
        <v>5</v>
      </c>
      <c r="D2" s="11">
        <v>0</v>
      </c>
      <c r="E2" s="11" t="s">
        <v>6</v>
      </c>
      <c r="F2" s="11" t="s">
        <v>7</v>
      </c>
      <c r="G2" s="11" t="s">
        <v>8</v>
      </c>
    </row>
    <row r="3" spans="1:12" s="2" customFormat="1" ht="12.95" customHeight="1" thickBot="1" x14ac:dyDescent="0.25">
      <c r="A3" s="20">
        <v>1</v>
      </c>
      <c r="B3" s="13" t="e">
        <f t="shared" ref="B3:B8" si="0">IF(D3="","",TRUNC(D3))</f>
        <v>#VALUE!</v>
      </c>
      <c r="C3" s="14" t="e">
        <f t="shared" ref="C3:C8" si="1">IF(D3="","",(D3-B3)*60)</f>
        <v>#VALUE!</v>
      </c>
      <c r="D3" s="13" t="e">
        <f>IF(OR(F3=0,F4=0,G3=0,G4=0),"",IF(AND((G3-G4)&lt;0,(F3-F4)&lt;0),ATAN((G3-G4)/(F3-F4))*180/PI(),IF((F3-F4)&gt;0,180+ATAN((G3-G4)/(F3-F4))*180/PI(),360+ATAN((G3-G4)/(F3-F4))*180/PI())))</f>
        <v>#VALUE!</v>
      </c>
      <c r="E3" s="15" t="e">
        <f>IF(OR(F3=0,F4=0,G3=0,G4=0),"",SQRT(POWER(F3-F4,2)+POWER(G3-G4,2)))</f>
        <v>#VALUE!</v>
      </c>
      <c r="F3" s="18" t="str">
        <f>MID(L3,38,9)</f>
        <v>447512.08</v>
      </c>
      <c r="G3" s="18" t="str">
        <f>MID(L3,22,10)</f>
        <v>2515112.29</v>
      </c>
      <c r="L3" s="17" t="s">
        <v>17</v>
      </c>
    </row>
    <row r="4" spans="1:12" s="2" customFormat="1" ht="12.95" customHeight="1" x14ac:dyDescent="0.2">
      <c r="A4" s="20">
        <f t="shared" ref="A4:A6" si="2">IF(L4="",IF(L3="","",$A$3),A3+1)</f>
        <v>2</v>
      </c>
      <c r="B4" s="13" t="e">
        <f t="shared" si="0"/>
        <v>#VALUE!</v>
      </c>
      <c r="C4" s="14" t="e">
        <f t="shared" si="1"/>
        <v>#VALUE!</v>
      </c>
      <c r="D4" s="10" t="e">
        <f>IF(OR(F4=0,F5=0,G4=0,G5=0),"",IF(AND((G4-G5)&lt;0,(F4-F5)&lt;0),ATAN((G4-G5)/(F4-F5))*180/PI(),IF((F4-F5)&gt;0,180+ATAN((G4-G5)/(F4-F5))*180/PI(),360+ATAN((G4-G5)/(F4-F5))*180/PI())))</f>
        <v>#VALUE!</v>
      </c>
      <c r="E4" s="15" t="e">
        <f>IF(OR(F4=0,F5=0,G4=0,G5=0),"",SQRT(POWER(F4-F5,2)+POWER(G4-G5,2)))</f>
        <v>#VALUE!</v>
      </c>
      <c r="F4" s="18" t="str">
        <f t="shared" ref="F4:F13" si="3">MID(L4,38,9)</f>
        <v>447511.43</v>
      </c>
      <c r="G4" s="19" t="str">
        <f>MID(L4,22,10)</f>
        <v>2515124.58</v>
      </c>
      <c r="L4" s="2" t="s">
        <v>18</v>
      </c>
    </row>
    <row r="5" spans="1:12" s="2" customFormat="1" ht="12" customHeight="1" x14ac:dyDescent="0.2">
      <c r="A5" s="20">
        <f t="shared" si="2"/>
        <v>3</v>
      </c>
      <c r="B5" s="13" t="e">
        <f t="shared" si="0"/>
        <v>#VALUE!</v>
      </c>
      <c r="C5" s="14" t="e">
        <f t="shared" si="1"/>
        <v>#VALUE!</v>
      </c>
      <c r="D5" s="10" t="e">
        <f t="shared" ref="D5:D8" si="4">IF(OR(F5="",F6="",G5="",G6=""),"",IF(AND((G5-G6)&lt;0,(F5-F6)&lt;0),ATAN((G5-G6)/(F5-F6))*180/PI(),IF((F5-F6)&gt;0,180+ATAN((G5-G6)/(F5-F6))*180/PI(),360+ATAN((G5-G6)/(F5-F6))*180/PI())))</f>
        <v>#VALUE!</v>
      </c>
      <c r="E5" s="15" t="e">
        <f t="shared" ref="E5:E8" si="5">IF(OR(F5="",F6="",G5="",G6=""),"",SQRT(POWER(F5-F6,2)+POWER(G5-G6,2)))</f>
        <v>#VALUE!</v>
      </c>
      <c r="F5" s="19" t="str">
        <f t="shared" ref="F5:F12" si="6">IF(A5="","",IF(A5=$A$3,$F$3,MID(L5,38,9)))</f>
        <v>447506.30</v>
      </c>
      <c r="G5" s="19" t="str">
        <f>IF(A5="","",IF(A5=$A$3,$G$3,MID(L5,22,10)))</f>
        <v>2515124.34</v>
      </c>
      <c r="L5" s="2" t="s">
        <v>19</v>
      </c>
    </row>
    <row r="6" spans="1:12" s="2" customFormat="1" ht="12" customHeight="1" x14ac:dyDescent="0.2">
      <c r="A6" s="20">
        <f t="shared" si="2"/>
        <v>4</v>
      </c>
      <c r="B6" s="13" t="e">
        <f t="shared" si="0"/>
        <v>#VALUE!</v>
      </c>
      <c r="C6" s="14" t="e">
        <f t="shared" si="1"/>
        <v>#VALUE!</v>
      </c>
      <c r="D6" s="10" t="e">
        <f t="shared" si="4"/>
        <v>#VALUE!</v>
      </c>
      <c r="E6" s="15" t="e">
        <f t="shared" si="5"/>
        <v>#VALUE!</v>
      </c>
      <c r="F6" s="19" t="str">
        <f t="shared" si="6"/>
        <v>447506.29</v>
      </c>
      <c r="G6" s="19" t="str">
        <f t="shared" ref="G6" si="7">IF(A6="","",IF(A6=$A$3,$G$3,MID(L6,22,10)))</f>
        <v>2515124.56</v>
      </c>
      <c r="L6" s="2" t="s">
        <v>30</v>
      </c>
    </row>
    <row r="7" spans="1:12" s="2" customFormat="1" ht="12" customHeight="1" x14ac:dyDescent="0.2">
      <c r="A7" s="20" t="s">
        <v>26</v>
      </c>
      <c r="B7" s="13" t="e">
        <f t="shared" si="0"/>
        <v>#VALUE!</v>
      </c>
      <c r="C7" s="14" t="e">
        <f t="shared" si="1"/>
        <v>#VALUE!</v>
      </c>
      <c r="D7" s="10" t="e">
        <f t="shared" si="4"/>
        <v>#VALUE!</v>
      </c>
      <c r="E7" s="15" t="e">
        <f t="shared" si="5"/>
        <v>#VALUE!</v>
      </c>
      <c r="F7" s="19" t="str">
        <f t="shared" si="6"/>
        <v>447484.50</v>
      </c>
      <c r="G7" s="19" t="str">
        <f>IF(A7="","",IF(A7=$A$3,$G$3,MID(L7,22,10)))</f>
        <v>2515123.65</v>
      </c>
      <c r="L7" s="2" t="s">
        <v>20</v>
      </c>
    </row>
    <row r="8" spans="1:12" s="2" customFormat="1" ht="12" customHeight="1" x14ac:dyDescent="0.2">
      <c r="A8" s="20" t="s">
        <v>27</v>
      </c>
      <c r="B8" s="13" t="e">
        <f t="shared" si="0"/>
        <v>#VALUE!</v>
      </c>
      <c r="C8" s="14" t="e">
        <f t="shared" si="1"/>
        <v>#VALUE!</v>
      </c>
      <c r="D8" s="10" t="e">
        <f t="shared" si="4"/>
        <v>#VALUE!</v>
      </c>
      <c r="E8" s="15" t="e">
        <f t="shared" si="5"/>
        <v>#VALUE!</v>
      </c>
      <c r="F8" s="19" t="str">
        <f t="shared" si="6"/>
        <v>447485.05</v>
      </c>
      <c r="G8" s="19" t="str">
        <f>IF(A8="","",IF(A8=$A$3,$G$3,MID(L8,22,10)))</f>
        <v>2515113.97</v>
      </c>
      <c r="L8" s="2" t="s">
        <v>21</v>
      </c>
    </row>
    <row r="9" spans="1:12" s="2" customFormat="1" ht="12" customHeight="1" x14ac:dyDescent="0.2">
      <c r="A9" s="20" t="s">
        <v>28</v>
      </c>
      <c r="B9" s="13" t="e">
        <f t="shared" ref="B9:B12" si="8">IF(D9="","",TRUNC(D9))</f>
        <v>#VALUE!</v>
      </c>
      <c r="C9" s="14" t="e">
        <f t="shared" ref="C9:C12" si="9">IF(D9="","",(D9-B9)*60)</f>
        <v>#VALUE!</v>
      </c>
      <c r="D9" s="10" t="e">
        <f t="shared" ref="D9:D11" si="10">IF(OR(F9="",F10="",G9="",G10=""),"",IF(AND((G9-G10)&lt;0,(F9-F10)&lt;0),ATAN((G9-G10)/(F9-F10))*180/PI(),IF((F9-F10)&gt;0,180+ATAN((G9-G10)/(F9-F10))*180/PI(),360+ATAN((G9-G10)/(F9-F10))*180/PI())))</f>
        <v>#VALUE!</v>
      </c>
      <c r="E9" s="15" t="e">
        <f t="shared" ref="E9:E11" si="11">IF(OR(F9="",F10="",G9="",G10=""),"",SQRT(POWER(F9-F10,2)+POWER(G9-G10,2)))</f>
        <v>#VALUE!</v>
      </c>
      <c r="F9" s="19" t="str">
        <f t="shared" si="6"/>
        <v>447481.85</v>
      </c>
      <c r="G9" s="19" t="str">
        <f t="shared" ref="G9:G12" si="12">IF(A9="","",IF(A9=$A$3,$G$3,MID(L9,22,10)))</f>
        <v>2515113.80</v>
      </c>
      <c r="L9" s="2" t="s">
        <v>22</v>
      </c>
    </row>
    <row r="10" spans="1:12" ht="12.95" customHeight="1" x14ac:dyDescent="0.2">
      <c r="A10" s="20" t="s">
        <v>29</v>
      </c>
      <c r="B10" s="13" t="e">
        <f t="shared" si="8"/>
        <v>#VALUE!</v>
      </c>
      <c r="C10" s="14" t="e">
        <f t="shared" si="9"/>
        <v>#VALUE!</v>
      </c>
      <c r="D10" s="10" t="e">
        <f t="shared" si="10"/>
        <v>#VALUE!</v>
      </c>
      <c r="E10" s="15" t="e">
        <f t="shared" si="11"/>
        <v>#VALUE!</v>
      </c>
      <c r="F10" s="19" t="str">
        <f t="shared" si="6"/>
        <v>447482.02</v>
      </c>
      <c r="G10" s="19" t="str">
        <f t="shared" si="12"/>
        <v>2515110.59</v>
      </c>
      <c r="L10" t="s">
        <v>23</v>
      </c>
    </row>
    <row r="11" spans="1:12" ht="12.95" customHeight="1" x14ac:dyDescent="0.2">
      <c r="A11" s="20">
        <v>9</v>
      </c>
      <c r="B11" s="13" t="e">
        <f t="shared" si="8"/>
        <v>#VALUE!</v>
      </c>
      <c r="C11" s="14" t="e">
        <f t="shared" si="9"/>
        <v>#VALUE!</v>
      </c>
      <c r="D11" s="10" t="e">
        <f t="shared" si="10"/>
        <v>#VALUE!</v>
      </c>
      <c r="E11" s="15" t="e">
        <f t="shared" si="11"/>
        <v>#VALUE!</v>
      </c>
      <c r="F11" s="19" t="str">
        <f t="shared" si="6"/>
        <v>447506.82</v>
      </c>
      <c r="G11" s="19" t="str">
        <f t="shared" si="12"/>
        <v>2515111.65</v>
      </c>
      <c r="L11" t="s">
        <v>24</v>
      </c>
    </row>
    <row r="12" spans="1:12" ht="12.95" customHeight="1" x14ac:dyDescent="0.2">
      <c r="A12" s="20">
        <f t="shared" ref="A12" si="13">IF(L12="",IF(L11="","",$A$3),A11+1)</f>
        <v>10</v>
      </c>
      <c r="B12" s="13" t="e">
        <f t="shared" si="8"/>
        <v>#REF!</v>
      </c>
      <c r="C12" s="14" t="e">
        <f t="shared" si="9"/>
        <v>#REF!</v>
      </c>
      <c r="D12" s="10" t="e">
        <f>IF(OR(F12="",#REF!="",G12="",#REF!=""),"",IF(AND((G12-#REF!)&lt;0,(F12-#REF!)&lt;0),ATAN((G12-#REF!)/(F12-#REF!))*180/PI(),IF((F12-#REF!)&gt;0,180+ATAN((G12-#REF!)/(F12-#REF!))*180/PI(),360+ATAN((G12-#REF!)/(F12-#REF!))*180/PI())))</f>
        <v>#REF!</v>
      </c>
      <c r="E12" s="15" t="e">
        <f>IF(OR(F12="",#REF!="",G12="",#REF!=""),"",SQRT(POWER(F12-#REF!,2)+POWER(G12-#REF!,2)))</f>
        <v>#REF!</v>
      </c>
      <c r="F12" s="19" t="str">
        <f t="shared" si="6"/>
        <v>447506.80</v>
      </c>
      <c r="G12" s="19" t="str">
        <f t="shared" ref="G12:G13" si="14">IF(A12="","",IF(A12=$A$3,$G$3,MID(L12,22,10)))</f>
        <v>2515112.03</v>
      </c>
      <c r="L12" t="s">
        <v>25</v>
      </c>
    </row>
    <row r="13" spans="1:12" ht="12.95" customHeight="1" x14ac:dyDescent="0.2">
      <c r="A13" s="20">
        <f t="shared" ref="A13" si="15">IF(L13="",IF(L12="","",$A$3),A12+1)</f>
        <v>1</v>
      </c>
      <c r="B13" s="13" t="e">
        <f t="shared" ref="B13" si="16">IF(D13="","",TRUNC(D13))</f>
        <v>#REF!</v>
      </c>
      <c r="C13" s="14" t="e">
        <f t="shared" ref="C13" si="17">IF(D13="","",(D13-B13)*60)</f>
        <v>#REF!</v>
      </c>
      <c r="D13" s="10" t="e">
        <f>IF(OR(F13="",#REF!="",G13="",#REF!=""),"",IF(AND((G13-#REF!)&lt;0,(F13-#REF!)&lt;0),ATAN((G13-#REF!)/(F13-#REF!))*180/PI(),IF((F13-#REF!)&gt;0,180+ATAN((G13-#REF!)/(F13-#REF!))*180/PI(),360+ATAN((G13-#REF!)/(F13-#REF!))*180/PI())))</f>
        <v>#REF!</v>
      </c>
      <c r="E13" s="15" t="e">
        <f>IF(OR(F13="",#REF!="",G13="",#REF!=""),"",SQRT(POWER(F13-#REF!,2)+POWER(G13-#REF!,2)))</f>
        <v>#REF!</v>
      </c>
      <c r="F13" s="19" t="str">
        <f>IF(A13="","",IF(A13=$A$3,$F$3,MID(L13,38,9)))</f>
        <v>447512.08</v>
      </c>
      <c r="G13" s="19" t="str">
        <f t="shared" si="14"/>
        <v>2515112.29</v>
      </c>
    </row>
    <row r="14" spans="1:12" ht="12.95" customHeight="1" x14ac:dyDescent="0.2">
      <c r="A14" s="12" t="str">
        <f t="shared" ref="A14:A26" si="18">IF(L14="",IF(L13="","",$A$3),A13+1)</f>
        <v/>
      </c>
      <c r="B14" s="13" t="e">
        <f t="shared" ref="B14:B26" si="19">IF(D14="","",TRUNC(D14))</f>
        <v>#REF!</v>
      </c>
      <c r="C14" s="14" t="e">
        <f t="shared" ref="C14:C26" si="20">IF(D14="","",(D14-B14)*60)</f>
        <v>#REF!</v>
      </c>
      <c r="D14" s="10" t="e">
        <f>IF(OR(F14="",#REF!="",G14="",#REF!=""),"",IF(AND((G14-#REF!)&lt;0,(F14-#REF!)&lt;0),ATAN((G14-#REF!)/(F14-#REF!))*180/PI(),IF((F14-#REF!)&gt;0,180+ATAN((G14-#REF!)/(F14-#REF!))*180/PI(),360+ATAN((G14-#REF!)/(F14-#REF!))*180/PI())))</f>
        <v>#REF!</v>
      </c>
      <c r="E14" s="15" t="e">
        <f>IF(OR(F14="",#REF!="",G14="",#REF!=""),"",SQRT(POWER(F14-#REF!,2)+POWER(G14-#REF!,2)))</f>
        <v>#REF!</v>
      </c>
      <c r="F14" s="19" t="str">
        <f t="shared" ref="F14:F26" si="21">IF(A14="","",IF(A14=$A$3,$F$3,MID(L14,38,9)))</f>
        <v/>
      </c>
      <c r="G14" s="19" t="str">
        <f t="shared" ref="G14:G26" si="22">IF(A14="","",IF(A14=$A$3,$G$3,MID(L14,22,10)))</f>
        <v/>
      </c>
    </row>
    <row r="15" spans="1:12" ht="12.95" customHeight="1" x14ac:dyDescent="0.2">
      <c r="A15" s="12" t="str">
        <f t="shared" si="18"/>
        <v/>
      </c>
      <c r="B15" s="13" t="e">
        <f t="shared" si="19"/>
        <v>#REF!</v>
      </c>
      <c r="C15" s="14" t="e">
        <f t="shared" si="20"/>
        <v>#REF!</v>
      </c>
      <c r="D15" s="10" t="e">
        <f>IF(OR(F15="",#REF!="",G15="",#REF!=""),"",IF(AND((G15-#REF!)&lt;0,(F15-#REF!)&lt;0),ATAN((G15-#REF!)/(F15-#REF!))*180/PI(),IF((F15-#REF!)&gt;0,180+ATAN((G15-#REF!)/(F15-#REF!))*180/PI(),360+ATAN((G15-#REF!)/(F15-#REF!))*180/PI())))</f>
        <v>#REF!</v>
      </c>
      <c r="E15" s="15" t="e">
        <f>IF(OR(F15="",#REF!="",G15="",#REF!=""),"",SQRT(POWER(F15-#REF!,2)+POWER(G15-#REF!,2)))</f>
        <v>#REF!</v>
      </c>
      <c r="F15" s="19" t="str">
        <f t="shared" si="21"/>
        <v/>
      </c>
      <c r="G15" s="19" t="str">
        <f t="shared" si="22"/>
        <v/>
      </c>
    </row>
    <row r="16" spans="1:12" ht="12.95" customHeight="1" x14ac:dyDescent="0.2">
      <c r="A16" s="12" t="str">
        <f t="shared" si="18"/>
        <v/>
      </c>
      <c r="B16" s="13" t="e">
        <f t="shared" si="19"/>
        <v>#REF!</v>
      </c>
      <c r="C16" s="14" t="e">
        <f t="shared" si="20"/>
        <v>#REF!</v>
      </c>
      <c r="D16" s="10" t="e">
        <f>IF(OR(F16="",#REF!="",G16="",#REF!=""),"",IF(AND((G16-#REF!)&lt;0,(F16-#REF!)&lt;0),ATAN((G16-#REF!)/(F16-#REF!))*180/PI(),IF((F16-#REF!)&gt;0,180+ATAN((G16-#REF!)/(F16-#REF!))*180/PI(),360+ATAN((G16-#REF!)/(F16-#REF!))*180/PI())))</f>
        <v>#REF!</v>
      </c>
      <c r="E16" s="15" t="e">
        <f>IF(OR(F16="",#REF!="",G16="",#REF!=""),"",SQRT(POWER(F16-#REF!,2)+POWER(G16-#REF!,2)))</f>
        <v>#REF!</v>
      </c>
      <c r="F16" s="19" t="str">
        <f t="shared" si="21"/>
        <v/>
      </c>
      <c r="G16" s="19" t="str">
        <f t="shared" si="22"/>
        <v/>
      </c>
    </row>
    <row r="17" spans="1:19" ht="12.95" customHeight="1" x14ac:dyDescent="0.2">
      <c r="A17" s="12" t="str">
        <f t="shared" si="18"/>
        <v/>
      </c>
      <c r="B17" s="13" t="e">
        <f t="shared" si="19"/>
        <v>#REF!</v>
      </c>
      <c r="C17" s="14" t="e">
        <f t="shared" si="20"/>
        <v>#REF!</v>
      </c>
      <c r="D17" s="10" t="e">
        <f>IF(OR(F17="",#REF!="",G17="",#REF!=""),"",IF(AND((G17-#REF!)&lt;0,(F17-#REF!)&lt;0),ATAN((G17-#REF!)/(F17-#REF!))*180/PI(),IF((F17-#REF!)&gt;0,180+ATAN((G17-#REF!)/(F17-#REF!))*180/PI(),360+ATAN((G17-#REF!)/(F17-#REF!))*180/PI())))</f>
        <v>#REF!</v>
      </c>
      <c r="E17" s="15" t="e">
        <f>IF(OR(F17="",#REF!="",G17="",#REF!=""),"",SQRT(POWER(F17-#REF!,2)+POWER(G17-#REF!,2)))</f>
        <v>#REF!</v>
      </c>
      <c r="F17" s="19" t="str">
        <f t="shared" si="21"/>
        <v/>
      </c>
      <c r="G17" s="19" t="str">
        <f t="shared" si="22"/>
        <v/>
      </c>
    </row>
    <row r="18" spans="1:19" ht="12.95" customHeight="1" x14ac:dyDescent="0.2">
      <c r="A18" s="12" t="str">
        <f t="shared" si="18"/>
        <v/>
      </c>
      <c r="B18" s="13" t="e">
        <f t="shared" si="19"/>
        <v>#REF!</v>
      </c>
      <c r="C18" s="14" t="e">
        <f t="shared" si="20"/>
        <v>#REF!</v>
      </c>
      <c r="D18" s="10" t="e">
        <f>IF(OR(F18="",#REF!="",G18="",#REF!=""),"",IF(AND((G18-#REF!)&lt;0,(F18-#REF!)&lt;0),ATAN((G18-#REF!)/(F18-#REF!))*180/PI(),IF((F18-#REF!)&gt;0,180+ATAN((G18-#REF!)/(F18-#REF!))*180/PI(),360+ATAN((G18-#REF!)/(F18-#REF!))*180/PI())))</f>
        <v>#REF!</v>
      </c>
      <c r="E18" s="15" t="e">
        <f>IF(OR(F18="",#REF!="",G18="",#REF!=""),"",SQRT(POWER(F18-#REF!,2)+POWER(G18-#REF!,2)))</f>
        <v>#REF!</v>
      </c>
      <c r="F18" s="19" t="str">
        <f t="shared" si="21"/>
        <v/>
      </c>
      <c r="G18" s="19" t="str">
        <f t="shared" si="22"/>
        <v/>
      </c>
    </row>
    <row r="19" spans="1:19" ht="12.95" customHeight="1" x14ac:dyDescent="0.2">
      <c r="A19" s="12" t="str">
        <f t="shared" si="18"/>
        <v/>
      </c>
      <c r="B19" s="13" t="e">
        <f t="shared" si="19"/>
        <v>#REF!</v>
      </c>
      <c r="C19" s="14" t="e">
        <f t="shared" si="20"/>
        <v>#REF!</v>
      </c>
      <c r="D19" s="10" t="e">
        <f>IF(OR(F19="",#REF!="",G19="",#REF!=""),"",IF(AND((G19-#REF!)&lt;0,(F19-#REF!)&lt;0),ATAN((G19-#REF!)/(F19-#REF!))*180/PI(),IF((F19-#REF!)&gt;0,180+ATAN((G19-#REF!)/(F19-#REF!))*180/PI(),360+ATAN((G19-#REF!)/(F19-#REF!))*180/PI())))</f>
        <v>#REF!</v>
      </c>
      <c r="E19" s="15" t="e">
        <f>IF(OR(F19="",#REF!="",G19="",#REF!=""),"",SQRT(POWER(F19-#REF!,2)+POWER(G19-#REF!,2)))</f>
        <v>#REF!</v>
      </c>
      <c r="F19" s="19" t="str">
        <f t="shared" si="21"/>
        <v/>
      </c>
      <c r="G19" s="19" t="str">
        <f t="shared" si="22"/>
        <v/>
      </c>
    </row>
    <row r="20" spans="1:19" ht="12.95" customHeight="1" x14ac:dyDescent="0.2">
      <c r="A20" s="12" t="str">
        <f t="shared" si="18"/>
        <v/>
      </c>
      <c r="B20" s="13" t="e">
        <f t="shared" si="19"/>
        <v>#REF!</v>
      </c>
      <c r="C20" s="14" t="e">
        <f t="shared" si="20"/>
        <v>#REF!</v>
      </c>
      <c r="D20" s="10" t="e">
        <f>IF(OR(F20="",#REF!="",G20="",#REF!=""),"",IF(AND((G20-#REF!)&lt;0,(F20-#REF!)&lt;0),ATAN((G20-#REF!)/(F20-#REF!))*180/PI(),IF((F20-#REF!)&gt;0,180+ATAN((G20-#REF!)/(F20-#REF!))*180/PI(),360+ATAN((G20-#REF!)/(F20-#REF!))*180/PI())))</f>
        <v>#REF!</v>
      </c>
      <c r="E20" s="15" t="e">
        <f>IF(OR(F20="",#REF!="",G20="",#REF!=""),"",SQRT(POWER(F20-#REF!,2)+POWER(G20-#REF!,2)))</f>
        <v>#REF!</v>
      </c>
      <c r="F20" s="19" t="str">
        <f t="shared" si="21"/>
        <v/>
      </c>
      <c r="G20" s="19" t="str">
        <f t="shared" si="22"/>
        <v/>
      </c>
    </row>
    <row r="21" spans="1:19" ht="12.95" customHeight="1" x14ac:dyDescent="0.2">
      <c r="A21" s="12" t="str">
        <f t="shared" si="18"/>
        <v/>
      </c>
      <c r="B21" s="13" t="e">
        <f t="shared" si="19"/>
        <v>#REF!</v>
      </c>
      <c r="C21" s="14" t="e">
        <f t="shared" si="20"/>
        <v>#REF!</v>
      </c>
      <c r="D21" s="10" t="e">
        <f>IF(OR(F21="",#REF!="",G21="",#REF!=""),"",IF(AND((G21-#REF!)&lt;0,(F21-#REF!)&lt;0),ATAN((G21-#REF!)/(F21-#REF!))*180/PI(),IF((F21-#REF!)&gt;0,180+ATAN((G21-#REF!)/(F21-#REF!))*180/PI(),360+ATAN((G21-#REF!)/(F21-#REF!))*180/PI())))</f>
        <v>#REF!</v>
      </c>
      <c r="E21" s="15" t="e">
        <f>IF(OR(F21="",#REF!="",G21="",#REF!=""),"",SQRT(POWER(F21-#REF!,2)+POWER(G21-#REF!,2)))</f>
        <v>#REF!</v>
      </c>
      <c r="F21" s="19" t="str">
        <f t="shared" si="21"/>
        <v/>
      </c>
      <c r="G21" s="19" t="str">
        <f t="shared" si="22"/>
        <v/>
      </c>
    </row>
    <row r="22" spans="1:19" ht="12.95" customHeight="1" x14ac:dyDescent="0.2">
      <c r="A22" s="12" t="str">
        <f t="shared" si="18"/>
        <v/>
      </c>
      <c r="B22" s="13" t="e">
        <f t="shared" si="19"/>
        <v>#REF!</v>
      </c>
      <c r="C22" s="14" t="e">
        <f t="shared" si="20"/>
        <v>#REF!</v>
      </c>
      <c r="D22" s="10" t="e">
        <f>IF(OR(F22="",#REF!="",G22="",#REF!=""),"",IF(AND((G22-#REF!)&lt;0,(F22-#REF!)&lt;0),ATAN((G22-#REF!)/(F22-#REF!))*180/PI(),IF((F22-#REF!)&gt;0,180+ATAN((G22-#REF!)/(F22-#REF!))*180/PI(),360+ATAN((G22-#REF!)/(F22-#REF!))*180/PI())))</f>
        <v>#REF!</v>
      </c>
      <c r="E22" s="15" t="e">
        <f>IF(OR(F22="",#REF!="",G22="",#REF!=""),"",SQRT(POWER(F22-#REF!,2)+POWER(G22-#REF!,2)))</f>
        <v>#REF!</v>
      </c>
      <c r="F22" s="19" t="str">
        <f t="shared" si="21"/>
        <v/>
      </c>
      <c r="G22" s="19" t="str">
        <f t="shared" si="22"/>
        <v/>
      </c>
    </row>
    <row r="23" spans="1:19" ht="12.95" customHeight="1" x14ac:dyDescent="0.2">
      <c r="A23" s="12" t="str">
        <f t="shared" si="18"/>
        <v/>
      </c>
      <c r="B23" s="13" t="e">
        <f t="shared" si="19"/>
        <v>#REF!</v>
      </c>
      <c r="C23" s="14" t="e">
        <f t="shared" si="20"/>
        <v>#REF!</v>
      </c>
      <c r="D23" s="10" t="e">
        <f>IF(OR(F23="",#REF!="",G23="",#REF!=""),"",IF(AND((G23-#REF!)&lt;0,(F23-#REF!)&lt;0),ATAN((G23-#REF!)/(F23-#REF!))*180/PI(),IF((F23-#REF!)&gt;0,180+ATAN((G23-#REF!)/(F23-#REF!))*180/PI(),360+ATAN((G23-#REF!)/(F23-#REF!))*180/PI())))</f>
        <v>#REF!</v>
      </c>
      <c r="E23" s="15" t="e">
        <f>IF(OR(F23="",#REF!="",G23="",#REF!=""),"",SQRT(POWER(F23-#REF!,2)+POWER(G23-#REF!,2)))</f>
        <v>#REF!</v>
      </c>
      <c r="F23" s="19" t="str">
        <f t="shared" si="21"/>
        <v/>
      </c>
      <c r="G23" s="19" t="str">
        <f t="shared" si="22"/>
        <v/>
      </c>
    </row>
    <row r="24" spans="1:19" ht="12.95" customHeight="1" x14ac:dyDescent="0.2">
      <c r="A24" s="12" t="str">
        <f t="shared" si="18"/>
        <v/>
      </c>
      <c r="B24" s="13" t="e">
        <f t="shared" si="19"/>
        <v>#REF!</v>
      </c>
      <c r="C24" s="14" t="e">
        <f t="shared" si="20"/>
        <v>#REF!</v>
      </c>
      <c r="D24" s="10" t="e">
        <f>IF(OR(F24="",#REF!="",G24="",#REF!=""),"",IF(AND((G24-#REF!)&lt;0,(F24-#REF!)&lt;0),ATAN((G24-#REF!)/(F24-#REF!))*180/PI(),IF((F24-#REF!)&gt;0,180+ATAN((G24-#REF!)/(F24-#REF!))*180/PI(),360+ATAN((G24-#REF!)/(F24-#REF!))*180/PI())))</f>
        <v>#REF!</v>
      </c>
      <c r="E24" s="15" t="e">
        <f>IF(OR(F24="",#REF!="",G24="",#REF!=""),"",SQRT(POWER(F24-#REF!,2)+POWER(G24-#REF!,2)))</f>
        <v>#REF!</v>
      </c>
      <c r="F24" s="19" t="str">
        <f t="shared" si="21"/>
        <v/>
      </c>
      <c r="G24" s="19" t="str">
        <f t="shared" si="22"/>
        <v/>
      </c>
    </row>
    <row r="25" spans="1:19" ht="12.95" customHeight="1" x14ac:dyDescent="0.2">
      <c r="A25" s="12" t="str">
        <f t="shared" si="18"/>
        <v/>
      </c>
      <c r="B25" s="13" t="e">
        <f t="shared" si="19"/>
        <v>#REF!</v>
      </c>
      <c r="C25" s="14" t="e">
        <f t="shared" si="20"/>
        <v>#REF!</v>
      </c>
      <c r="D25" s="10" t="e">
        <f>IF(OR(F25="",#REF!="",G25="",#REF!=""),"",IF(AND((G25-#REF!)&lt;0,(F25-#REF!)&lt;0),ATAN((G25-#REF!)/(F25-#REF!))*180/PI(),IF((F25-#REF!)&gt;0,180+ATAN((G25-#REF!)/(F25-#REF!))*180/PI(),360+ATAN((G25-#REF!)/(F25-#REF!))*180/PI())))</f>
        <v>#REF!</v>
      </c>
      <c r="E25" s="15" t="e">
        <f>IF(OR(F25="",#REF!="",G25="",#REF!=""),"",SQRT(POWER(F25-#REF!,2)+POWER(G25-#REF!,2)))</f>
        <v>#REF!</v>
      </c>
      <c r="F25" s="19" t="str">
        <f t="shared" si="21"/>
        <v/>
      </c>
      <c r="G25" s="19" t="str">
        <f t="shared" si="22"/>
        <v/>
      </c>
    </row>
    <row r="26" spans="1:19" ht="12.95" customHeight="1" x14ac:dyDescent="0.2">
      <c r="A26" s="12" t="str">
        <f t="shared" si="18"/>
        <v/>
      </c>
      <c r="B26" s="13" t="e">
        <f t="shared" si="19"/>
        <v>#REF!</v>
      </c>
      <c r="C26" s="14" t="e">
        <f t="shared" si="20"/>
        <v>#REF!</v>
      </c>
      <c r="D26" s="10" t="e">
        <f>IF(OR(F26="",#REF!="",G26="",#REF!=""),"",IF(AND((G26-#REF!)&lt;0,(F26-#REF!)&lt;0),ATAN((G26-#REF!)/(F26-#REF!))*180/PI(),IF((F26-#REF!)&gt;0,180+ATAN((G26-#REF!)/(F26-#REF!))*180/PI(),360+ATAN((G26-#REF!)/(F26-#REF!))*180/PI())))</f>
        <v>#REF!</v>
      </c>
      <c r="E26" s="15" t="e">
        <f>IF(OR(F26="",#REF!="",G26="",#REF!=""),"",SQRT(POWER(F26-#REF!,2)+POWER(G26-#REF!,2)))</f>
        <v>#REF!</v>
      </c>
      <c r="F26" s="19" t="str">
        <f t="shared" si="21"/>
        <v/>
      </c>
      <c r="G26" s="19" t="str">
        <f t="shared" si="22"/>
        <v/>
      </c>
    </row>
    <row r="27" spans="1:19" ht="12.95" customHeight="1" x14ac:dyDescent="0.2">
      <c r="A27" s="1"/>
      <c r="B27" s="1"/>
      <c r="C27" s="1"/>
      <c r="D27" s="1"/>
      <c r="E27" s="1" t="s">
        <v>9</v>
      </c>
      <c r="F27" s="1"/>
      <c r="G27" s="1"/>
    </row>
    <row r="28" spans="1:19" ht="12.95" customHeight="1" x14ac:dyDescent="0.2">
      <c r="A28" s="35" t="s">
        <v>10</v>
      </c>
      <c r="B28" s="37" t="s">
        <v>2</v>
      </c>
      <c r="C28" s="37"/>
      <c r="D28" s="9" t="s">
        <v>3</v>
      </c>
      <c r="E28" s="10" t="s">
        <v>4</v>
      </c>
      <c r="F28" s="37" t="s">
        <v>1</v>
      </c>
      <c r="G28" s="37"/>
    </row>
    <row r="29" spans="1:19" ht="12.95" customHeight="1" thickBot="1" x14ac:dyDescent="0.25">
      <c r="A29" s="36"/>
      <c r="B29" s="11">
        <v>0</v>
      </c>
      <c r="C29" s="11" t="s">
        <v>5</v>
      </c>
      <c r="D29" s="11">
        <v>0</v>
      </c>
      <c r="E29" s="11" t="s">
        <v>6</v>
      </c>
      <c r="F29" s="11" t="s">
        <v>7</v>
      </c>
      <c r="G29" s="11" t="s">
        <v>8</v>
      </c>
    </row>
    <row r="30" spans="1:19" ht="12.95" customHeight="1" thickBot="1" x14ac:dyDescent="0.25">
      <c r="A30" s="20">
        <v>1</v>
      </c>
      <c r="B30" s="13" t="e">
        <f t="shared" ref="B30:B34" si="23">IF(D30="","",TRUNC(D30))</f>
        <v>#VALUE!</v>
      </c>
      <c r="C30" s="14" t="e">
        <f t="shared" ref="C30:C34" si="24">IF(D30="","",(D30-B30)*60)</f>
        <v>#VALUE!</v>
      </c>
      <c r="D30" s="13" t="e">
        <f>IF(OR(F30=0,F31=0,G30=0,G31=0),"",IF(AND((G30-G31)&lt;0,(F30-F31)&lt;0),ATAN((G30-G31)/(F30-F31))*180/PI(),IF((F30-F31)&gt;0,180+ATAN((G30-G31)/(F30-F31))*180/PI(),360+ATAN((G30-G31)/(F30-F31))*180/PI())))</f>
        <v>#VALUE!</v>
      </c>
      <c r="E30" s="15" t="e">
        <f>IF(OR(F30=0,F31=0,G30=0,G31=0),"",SQRT(POWER(F30-F31,2)+POWER(G30-G31,2)))</f>
        <v>#VALUE!</v>
      </c>
      <c r="F30" s="18" t="str">
        <f>MID(L30,38,9)</f>
        <v/>
      </c>
      <c r="G30" s="18" t="str">
        <f>MID(L30,22,10)</f>
        <v/>
      </c>
      <c r="H30" s="2"/>
      <c r="I30" s="2"/>
      <c r="J30" s="2"/>
      <c r="K30" s="2"/>
      <c r="L30" s="17"/>
      <c r="M30" s="2"/>
      <c r="N30" s="2"/>
      <c r="O30" s="2"/>
      <c r="P30" s="2"/>
      <c r="Q30" s="2"/>
      <c r="R30" s="2"/>
      <c r="S30" s="2"/>
    </row>
    <row r="31" spans="1:19" ht="12.95" customHeight="1" x14ac:dyDescent="0.2">
      <c r="A31" s="20">
        <v>15</v>
      </c>
      <c r="B31" s="13" t="e">
        <f t="shared" si="23"/>
        <v>#VALUE!</v>
      </c>
      <c r="C31" s="14" t="e">
        <f t="shared" si="24"/>
        <v>#VALUE!</v>
      </c>
      <c r="D31" s="10" t="e">
        <f>IF(OR(F31=0,F32=0,G31=0,G32=0),"",IF(AND((G31-G32)&lt;0,(F31-F32)&lt;0),ATAN((G31-G32)/(F31-F32))*180/PI(),IF((F31-F32)&gt;0,180+ATAN((G31-G32)/(F31-F32))*180/PI(),360+ATAN((G31-G32)/(F31-F32))*180/PI())))</f>
        <v>#VALUE!</v>
      </c>
      <c r="E31" s="15" t="e">
        <f>IF(OR(F31=0,F32=0,G31=0,G32=0),"",SQRT(POWER(F31-F32,2)+POWER(G31-G32,2)))</f>
        <v>#VALUE!</v>
      </c>
      <c r="F31" s="19" t="str">
        <f>MID(L31,38,9)</f>
        <v/>
      </c>
      <c r="G31" s="19" t="str">
        <f>MID(L31,22,10)</f>
        <v/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" x14ac:dyDescent="0.2">
      <c r="A32" s="20">
        <v>16</v>
      </c>
      <c r="B32" s="13" t="str">
        <f t="shared" si="23"/>
        <v/>
      </c>
      <c r="C32" s="14" t="str">
        <f t="shared" si="24"/>
        <v/>
      </c>
      <c r="D32" s="10" t="str">
        <f t="shared" ref="D32:D34" si="25">IF(OR(F32="",F33="",G32="",G33=""),"",IF(AND((G32-G33)&lt;0,(F32-F33)&lt;0),ATAN((G32-G33)/(F32-F33))*180/PI(),IF((F32-F33)&gt;0,180+ATAN((G32-G33)/(F32-F33))*180/PI(),360+ATAN((G32-G33)/(F32-F33))*180/PI())))</f>
        <v/>
      </c>
      <c r="E32" s="15" t="str">
        <f t="shared" ref="E32:E34" si="26">IF(OR(F32="",F33="",G32="",G33=""),"",SQRT(POWER(F32-F33,2)+POWER(G32-G33,2)))</f>
        <v/>
      </c>
      <c r="F32" s="19" t="str">
        <f>IF(A32="","",IF(A32=$A$30,$F$30,MID(L32,38,9)))</f>
        <v/>
      </c>
      <c r="G32" s="19" t="str">
        <f>IF(A32="","",IF(A32=$A$30,$G$30,MID(L32,22,10)))</f>
        <v/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" x14ac:dyDescent="0.2">
      <c r="A33" s="20">
        <v>17</v>
      </c>
      <c r="B33" s="13" t="str">
        <f t="shared" si="23"/>
        <v/>
      </c>
      <c r="C33" s="14" t="str">
        <f t="shared" si="24"/>
        <v/>
      </c>
      <c r="D33" s="10" t="str">
        <f t="shared" si="25"/>
        <v/>
      </c>
      <c r="E33" s="15" t="str">
        <f t="shared" si="26"/>
        <v/>
      </c>
      <c r="F33" s="19" t="str">
        <f>IF(A33="","",IF(A33=$A$30,$F$30,MID(L33,38,9)))</f>
        <v/>
      </c>
      <c r="G33" s="19" t="str">
        <f>IF(A33="","",IF(A33=$A$30,$G$30,MID(L33,22,10)))</f>
        <v/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" x14ac:dyDescent="0.2">
      <c r="A34" s="20">
        <v>11</v>
      </c>
      <c r="B34" s="13" t="str">
        <f t="shared" si="23"/>
        <v/>
      </c>
      <c r="C34" s="14" t="str">
        <f t="shared" si="24"/>
        <v/>
      </c>
      <c r="D34" s="10" t="str">
        <f t="shared" si="25"/>
        <v/>
      </c>
      <c r="E34" s="15" t="str">
        <f t="shared" si="26"/>
        <v/>
      </c>
      <c r="F34" s="19" t="str">
        <f>IF(A34="","",IF(A34=$A$30,$F$30,MID(L34,38,9)))</f>
        <v/>
      </c>
      <c r="G34" s="19" t="str">
        <f>IF(A34="","",IF(A34=$A$30,$G$30,MID(L34,22,10)))</f>
        <v/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" x14ac:dyDescent="0.2">
      <c r="A35" s="20">
        <v>12</v>
      </c>
      <c r="B35" s="13" t="str">
        <f t="shared" ref="B35:B43" si="27">IF(D35="","",TRUNC(D35))</f>
        <v/>
      </c>
      <c r="C35" s="14" t="str">
        <f t="shared" ref="C35:C43" si="28">IF(D35="","",(D35-B35)*60)</f>
        <v/>
      </c>
      <c r="D35" s="10" t="str">
        <f t="shared" ref="D35:D43" si="29">IF(OR(F35="",F36="",G35="",G36=""),"",IF(AND((G35-G36)&lt;0,(F35-F36)&lt;0),ATAN((G35-G36)/(F35-F36))*180/PI(),IF((F35-F36)&gt;0,180+ATAN((G35-G36)/(F35-F36))*180/PI(),360+ATAN((G35-G36)/(F35-F36))*180/PI())))</f>
        <v/>
      </c>
      <c r="E35" s="15" t="str">
        <f t="shared" ref="E35:E43" si="30">IF(OR(F35="",F36="",G35="",G36=""),"",SQRT(POWER(F35-F36,2)+POWER(G35-G36,2)))</f>
        <v/>
      </c>
      <c r="F35" s="19" t="str">
        <f t="shared" ref="F35:F43" si="31">IF(A35="","",IF(A35=$A$30,$F$30,MID(L35,38,9)))</f>
        <v/>
      </c>
      <c r="G35" s="19" t="str">
        <f t="shared" ref="G35:G43" si="32">IF(A35="","",IF(A35=$A$30,$G$30,MID(L35,22,10)))</f>
        <v/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0">
        <v>13</v>
      </c>
      <c r="B36" s="13" t="str">
        <f t="shared" si="27"/>
        <v/>
      </c>
      <c r="C36" s="14" t="str">
        <f t="shared" si="28"/>
        <v/>
      </c>
      <c r="D36" s="10" t="str">
        <f t="shared" si="29"/>
        <v/>
      </c>
      <c r="E36" s="15" t="str">
        <f t="shared" si="30"/>
        <v/>
      </c>
      <c r="F36" s="19" t="str">
        <f t="shared" si="31"/>
        <v/>
      </c>
      <c r="G36" s="19" t="str">
        <f t="shared" si="32"/>
        <v/>
      </c>
    </row>
    <row r="37" spans="1:19" x14ac:dyDescent="0.2">
      <c r="A37" s="20">
        <v>14</v>
      </c>
      <c r="B37" s="13" t="str">
        <f t="shared" si="27"/>
        <v/>
      </c>
      <c r="C37" s="14" t="str">
        <f t="shared" si="28"/>
        <v/>
      </c>
      <c r="D37" s="10" t="str">
        <f t="shared" si="29"/>
        <v/>
      </c>
      <c r="E37" s="15" t="str">
        <f t="shared" si="30"/>
        <v/>
      </c>
      <c r="F37" s="19" t="str">
        <f t="shared" si="31"/>
        <v/>
      </c>
      <c r="G37" s="19" t="str">
        <f t="shared" si="32"/>
        <v/>
      </c>
    </row>
    <row r="38" spans="1:19" ht="12.95" customHeight="1" x14ac:dyDescent="0.2">
      <c r="A38" s="20" t="str">
        <f t="shared" ref="A38:A43" si="33">IF(L38="",IF(L37="","",$A$30),A37+1)</f>
        <v/>
      </c>
      <c r="B38" s="13" t="str">
        <f t="shared" si="27"/>
        <v/>
      </c>
      <c r="C38" s="14" t="str">
        <f t="shared" si="28"/>
        <v/>
      </c>
      <c r="D38" s="10" t="str">
        <f t="shared" si="29"/>
        <v/>
      </c>
      <c r="E38" s="15" t="str">
        <f t="shared" si="30"/>
        <v/>
      </c>
      <c r="F38" s="19" t="str">
        <f t="shared" si="31"/>
        <v/>
      </c>
      <c r="G38" s="19" t="str">
        <f t="shared" si="32"/>
        <v/>
      </c>
    </row>
    <row r="39" spans="1:19" ht="12.95" customHeight="1" thickBot="1" x14ac:dyDescent="0.25">
      <c r="A39" s="20" t="str">
        <f t="shared" si="33"/>
        <v/>
      </c>
      <c r="B39" s="13" t="str">
        <f t="shared" si="27"/>
        <v/>
      </c>
      <c r="C39" s="14" t="str">
        <f t="shared" si="28"/>
        <v/>
      </c>
      <c r="D39" s="10" t="str">
        <f t="shared" si="29"/>
        <v/>
      </c>
      <c r="E39" s="15" t="str">
        <f t="shared" si="30"/>
        <v/>
      </c>
      <c r="F39" s="19" t="str">
        <f t="shared" si="31"/>
        <v/>
      </c>
      <c r="G39" s="19" t="str">
        <f t="shared" si="32"/>
        <v/>
      </c>
    </row>
    <row r="40" spans="1:19" ht="12.95" customHeight="1" thickBot="1" x14ac:dyDescent="0.25">
      <c r="A40" s="20" t="str">
        <f t="shared" si="33"/>
        <v/>
      </c>
      <c r="B40" s="13" t="str">
        <f t="shared" si="27"/>
        <v/>
      </c>
      <c r="C40" s="14" t="str">
        <f t="shared" si="28"/>
        <v/>
      </c>
      <c r="D40" s="10" t="str">
        <f t="shared" si="29"/>
        <v/>
      </c>
      <c r="E40" s="15" t="str">
        <f t="shared" si="30"/>
        <v/>
      </c>
      <c r="F40" s="19" t="str">
        <f t="shared" si="31"/>
        <v/>
      </c>
      <c r="G40" s="19" t="str">
        <f t="shared" si="32"/>
        <v/>
      </c>
      <c r="H40" s="2"/>
      <c r="I40" s="2"/>
      <c r="J40" s="2"/>
      <c r="K40" s="2"/>
      <c r="L40" s="17"/>
      <c r="M40" s="2"/>
      <c r="N40" s="2"/>
      <c r="O40" s="2"/>
      <c r="P40" s="2"/>
      <c r="Q40" s="2"/>
      <c r="R40" s="2"/>
      <c r="S40" s="2"/>
    </row>
    <row r="41" spans="1:19" ht="12.95" customHeight="1" x14ac:dyDescent="0.2">
      <c r="A41" s="20" t="str">
        <f t="shared" si="33"/>
        <v/>
      </c>
      <c r="B41" s="13" t="str">
        <f t="shared" si="27"/>
        <v/>
      </c>
      <c r="C41" s="14" t="str">
        <f t="shared" si="28"/>
        <v/>
      </c>
      <c r="D41" s="10" t="str">
        <f t="shared" si="29"/>
        <v/>
      </c>
      <c r="E41" s="15" t="str">
        <f t="shared" si="30"/>
        <v/>
      </c>
      <c r="F41" s="19" t="str">
        <f t="shared" si="31"/>
        <v/>
      </c>
      <c r="G41" s="19" t="str">
        <f t="shared" si="32"/>
        <v/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" x14ac:dyDescent="0.2">
      <c r="A42" s="20" t="str">
        <f t="shared" si="33"/>
        <v/>
      </c>
      <c r="B42" s="13" t="str">
        <f t="shared" si="27"/>
        <v/>
      </c>
      <c r="C42" s="14" t="str">
        <f t="shared" si="28"/>
        <v/>
      </c>
      <c r="D42" s="10" t="str">
        <f t="shared" si="29"/>
        <v/>
      </c>
      <c r="E42" s="15" t="str">
        <f t="shared" si="30"/>
        <v/>
      </c>
      <c r="F42" s="19" t="str">
        <f t="shared" si="31"/>
        <v/>
      </c>
      <c r="G42" s="19" t="str">
        <f t="shared" si="32"/>
        <v/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" x14ac:dyDescent="0.2">
      <c r="A43" s="20" t="str">
        <f t="shared" si="33"/>
        <v/>
      </c>
      <c r="B43" s="13" t="str">
        <f t="shared" si="27"/>
        <v/>
      </c>
      <c r="C43" s="14" t="str">
        <f t="shared" si="28"/>
        <v/>
      </c>
      <c r="D43" s="10" t="str">
        <f t="shared" si="29"/>
        <v/>
      </c>
      <c r="E43" s="15" t="str">
        <f t="shared" si="30"/>
        <v/>
      </c>
      <c r="F43" s="19" t="str">
        <f t="shared" si="31"/>
        <v/>
      </c>
      <c r="G43" s="19" t="str">
        <f t="shared" si="32"/>
        <v/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" x14ac:dyDescent="0.2">
      <c r="A44" s="20" t="str">
        <f t="shared" ref="A44:A47" si="34">IF(L44="",IF(L43="","",$A$40),A43+1)</f>
        <v/>
      </c>
      <c r="B44" s="13" t="str">
        <f t="shared" ref="B44:B45" si="35">IF(D44="","",TRUNC(D44))</f>
        <v/>
      </c>
      <c r="C44" s="14" t="str">
        <f t="shared" ref="C44:C45" si="36">IF(D44="","",(D44-B44)*60)</f>
        <v/>
      </c>
      <c r="D44" s="10" t="str">
        <f t="shared" ref="D44" si="37">IF(OR(F44="",F45="",G44="",G45=""),"",IF(AND((G44-G45)&lt;0,(F44-F45)&lt;0),ATAN((G44-G45)/(F44-F45))*180/PI(),IF((F44-F45)&gt;0,180+ATAN((G44-G45)/(F44-F45))*180/PI(),360+ATAN((G44-G45)/(F44-F45))*180/PI())))</f>
        <v/>
      </c>
      <c r="E44" s="15" t="str">
        <f t="shared" ref="E44" si="38">IF(OR(F44="",F45="",G44="",G45=""),"",SQRT(POWER(F44-F45,2)+POWER(G44-G45,2)))</f>
        <v/>
      </c>
      <c r="F44" s="19" t="str">
        <f t="shared" ref="F44:F47" si="39">IF(A44="","",IF(A44=$A$40,$F$40,MID(L44,38,9)))</f>
        <v/>
      </c>
      <c r="G44" s="19" t="str">
        <f t="shared" ref="G44:G47" si="40">IF(A44="","",IF(A44=$A$40,$G$40,MID(L44,22,10)))</f>
        <v/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" x14ac:dyDescent="0.2">
      <c r="A45" s="20" t="str">
        <f t="shared" si="34"/>
        <v/>
      </c>
      <c r="B45" s="13" t="e">
        <f t="shared" si="35"/>
        <v>#REF!</v>
      </c>
      <c r="C45" s="14" t="e">
        <f t="shared" si="36"/>
        <v>#REF!</v>
      </c>
      <c r="D45" s="10" t="e">
        <f>IF(OR(F45="",#REF!="",G45="",#REF!=""),"",IF(AND((G45-#REF!)&lt;0,(F45-#REF!)&lt;0),ATAN((G45-#REF!)/(F45-#REF!))*180/PI(),IF((F45-#REF!)&gt;0,180+ATAN((G45-#REF!)/(F45-#REF!))*180/PI(),360+ATAN((G45-#REF!)/(F45-#REF!))*180/PI())))</f>
        <v>#REF!</v>
      </c>
      <c r="E45" s="15" t="e">
        <f>IF(OR(F45="",#REF!="",G45="",#REF!=""),"",SQRT(POWER(F45-#REF!,2)+POWER(G45-#REF!,2)))</f>
        <v>#REF!</v>
      </c>
      <c r="F45" s="19" t="str">
        <f t="shared" si="39"/>
        <v/>
      </c>
      <c r="G45" s="19" t="str">
        <f t="shared" si="40"/>
        <v/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0" t="str">
        <f t="shared" si="34"/>
        <v/>
      </c>
      <c r="F46" s="19" t="str">
        <f t="shared" si="39"/>
        <v/>
      </c>
      <c r="G46" s="19" t="str">
        <f t="shared" si="40"/>
        <v/>
      </c>
    </row>
    <row r="47" spans="1:19" x14ac:dyDescent="0.2">
      <c r="A47" s="20" t="str">
        <f t="shared" si="34"/>
        <v/>
      </c>
      <c r="F47" s="19" t="str">
        <f t="shared" si="39"/>
        <v/>
      </c>
      <c r="G47" s="19" t="str">
        <f t="shared" si="40"/>
        <v/>
      </c>
    </row>
    <row r="50" spans="1:19" ht="12.95" customHeight="1" x14ac:dyDescent="0.2">
      <c r="A50" s="35" t="s">
        <v>10</v>
      </c>
      <c r="B50" s="37" t="s">
        <v>2</v>
      </c>
      <c r="C50" s="37"/>
      <c r="D50" s="9" t="s">
        <v>3</v>
      </c>
      <c r="E50" s="10" t="s">
        <v>4</v>
      </c>
      <c r="F50" s="37" t="s">
        <v>1</v>
      </c>
      <c r="G50" s="37"/>
    </row>
    <row r="51" spans="1:19" ht="12.95" customHeight="1" thickBot="1" x14ac:dyDescent="0.25">
      <c r="A51" s="36"/>
      <c r="B51" s="11">
        <v>0</v>
      </c>
      <c r="C51" s="11" t="s">
        <v>5</v>
      </c>
      <c r="D51" s="11">
        <v>0</v>
      </c>
      <c r="E51" s="11" t="s">
        <v>6</v>
      </c>
      <c r="F51" s="11" t="s">
        <v>7</v>
      </c>
      <c r="G51" s="11" t="s">
        <v>8</v>
      </c>
    </row>
    <row r="52" spans="1:19" ht="12.95" customHeight="1" thickBot="1" x14ac:dyDescent="0.25">
      <c r="A52" s="20">
        <v>18</v>
      </c>
      <c r="B52" s="13" t="e">
        <f t="shared" ref="B52:B57" si="41">IF(D52="","",TRUNC(D52))</f>
        <v>#VALUE!</v>
      </c>
      <c r="C52" s="14" t="e">
        <f t="shared" ref="C52:C57" si="42">IF(D52="","",(D52-B52)*60)</f>
        <v>#VALUE!</v>
      </c>
      <c r="D52" s="13" t="e">
        <f>IF(OR(F52=0,F53=0,G52=0,G53=0),"",IF(AND((G52-G53)&lt;0,(F52-F53)&lt;0),ATAN((G52-G53)/(F52-F53))*180/PI(),IF((F52-F53)&gt;0,180+ATAN((G52-G53)/(F52-F53))*180/PI(),360+ATAN((G52-G53)/(F52-F53))*180/PI())))</f>
        <v>#VALUE!</v>
      </c>
      <c r="E52" s="15" t="e">
        <f>IF(OR(F52=0,F53=0,G52=0,G53=0),"",SQRT(POWER(F52-F53,2)+POWER(G52-G53,2)))</f>
        <v>#VALUE!</v>
      </c>
      <c r="F52" s="18" t="str">
        <f>MID(L52,38,9)</f>
        <v/>
      </c>
      <c r="G52" s="18" t="str">
        <f>MID(L52,22,10)</f>
        <v/>
      </c>
      <c r="H52" s="2"/>
      <c r="I52" s="2"/>
      <c r="J52" s="2"/>
      <c r="K52" s="2"/>
      <c r="L52" s="17"/>
      <c r="M52" s="2"/>
      <c r="N52" s="2"/>
      <c r="O52" s="2"/>
      <c r="P52" s="2"/>
      <c r="Q52" s="2"/>
      <c r="R52" s="2"/>
      <c r="S52" s="2"/>
    </row>
    <row r="53" spans="1:19" ht="12.95" customHeight="1" x14ac:dyDescent="0.2">
      <c r="A53" s="20">
        <v>19</v>
      </c>
      <c r="B53" s="13" t="e">
        <f t="shared" si="41"/>
        <v>#VALUE!</v>
      </c>
      <c r="C53" s="14" t="e">
        <f t="shared" si="42"/>
        <v>#VALUE!</v>
      </c>
      <c r="D53" s="10" t="e">
        <f>IF(OR(F53=0,F54=0,G53=0,G54=0),"",IF(AND((G53-G54)&lt;0,(F53-F54)&lt;0),ATAN((G53-G54)/(F53-F54))*180/PI(),IF((F53-F54)&gt;0,180+ATAN((G53-G54)/(F53-F54))*180/PI(),360+ATAN((G53-G54)/(F53-F54))*180/PI())))</f>
        <v>#VALUE!</v>
      </c>
      <c r="E53" s="15" t="e">
        <f>IF(OR(F53=0,F54=0,G53=0,G54=0),"",SQRT(POWER(F53-F54,2)+POWER(G53-G54,2)))</f>
        <v>#VALUE!</v>
      </c>
      <c r="F53" s="19" t="str">
        <f>MID(L53,38,9)</f>
        <v/>
      </c>
      <c r="G53" s="19" t="str">
        <f>MID(L53,22,10)</f>
        <v/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" x14ac:dyDescent="0.2">
      <c r="A54" s="20">
        <v>20</v>
      </c>
      <c r="B54" s="13" t="str">
        <f t="shared" si="41"/>
        <v/>
      </c>
      <c r="C54" s="14" t="str">
        <f t="shared" si="42"/>
        <v/>
      </c>
      <c r="D54" s="10" t="str">
        <f t="shared" ref="D54:D56" si="43">IF(OR(F54="",F55="",G54="",G55=""),"",IF(AND((G54-G55)&lt;0,(F54-F55)&lt;0),ATAN((G54-G55)/(F54-F55))*180/PI(),IF((F54-F55)&gt;0,180+ATAN((G54-G55)/(F54-F55))*180/PI(),360+ATAN((G54-G55)/(F54-F55))*180/PI())))</f>
        <v/>
      </c>
      <c r="E54" s="15" t="str">
        <f t="shared" ref="E54:E56" si="44">IF(OR(F54="",F55="",G54="",G55=""),"",SQRT(POWER(F54-F55,2)+POWER(G54-G55,2)))</f>
        <v/>
      </c>
      <c r="F54" s="19" t="str">
        <f>IF(A54="","",IF(A54=$A$52,$F$52,MID(L54,38,9)))</f>
        <v/>
      </c>
      <c r="G54" s="19" t="str">
        <f>IF(A54="","",IF(A54=$A$52,$G$52,MID(L54,22,10)))</f>
        <v/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" x14ac:dyDescent="0.2">
      <c r="A55" s="20">
        <v>6</v>
      </c>
      <c r="B55" s="13" t="str">
        <f t="shared" si="41"/>
        <v/>
      </c>
      <c r="C55" s="14" t="str">
        <f t="shared" si="42"/>
        <v/>
      </c>
      <c r="D55" s="10" t="str">
        <f t="shared" si="43"/>
        <v/>
      </c>
      <c r="E55" s="15" t="str">
        <f t="shared" si="44"/>
        <v/>
      </c>
      <c r="F55" s="19" t="str">
        <f t="shared" ref="F55:F59" si="45">IF(A55="","",IF(A55=$A$52,$F$52,MID(L55,38,9)))</f>
        <v/>
      </c>
      <c r="G55" s="19" t="str">
        <f t="shared" ref="G55:G59" si="46">IF(A55="","",IF(A55=$A$52,$G$52,MID(L55,22,10)))</f>
        <v/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" x14ac:dyDescent="0.2">
      <c r="A56" s="20">
        <v>21</v>
      </c>
      <c r="B56" s="13" t="str">
        <f t="shared" si="41"/>
        <v/>
      </c>
      <c r="C56" s="14" t="str">
        <f t="shared" si="42"/>
        <v/>
      </c>
      <c r="D56" s="10" t="str">
        <f t="shared" si="43"/>
        <v/>
      </c>
      <c r="E56" s="15" t="str">
        <f t="shared" si="44"/>
        <v/>
      </c>
      <c r="F56" s="19" t="str">
        <f t="shared" si="45"/>
        <v/>
      </c>
      <c r="G56" s="19" t="str">
        <f t="shared" si="46"/>
        <v/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" x14ac:dyDescent="0.2">
      <c r="A57" s="20" t="str">
        <f t="shared" ref="A57:A59" si="47">IF(L57="",IF(L56="","",$A$52),A56+1)</f>
        <v/>
      </c>
      <c r="B57" s="13" t="e">
        <f t="shared" si="41"/>
        <v>#REF!</v>
      </c>
      <c r="C57" s="14" t="e">
        <f t="shared" si="42"/>
        <v>#REF!</v>
      </c>
      <c r="D57" s="10" t="e">
        <f>IF(OR(F57="",#REF!="",G57="",#REF!=""),"",IF(AND((G57-#REF!)&lt;0,(F57-#REF!)&lt;0),ATAN((G57-#REF!)/(F57-#REF!))*180/PI(),IF((F57-#REF!)&gt;0,180+ATAN((G57-#REF!)/(F57-#REF!))*180/PI(),360+ATAN((G57-#REF!)/(F57-#REF!))*180/PI())))</f>
        <v>#REF!</v>
      </c>
      <c r="E57" s="15" t="e">
        <f>IF(OR(F57="",#REF!="",G57="",#REF!=""),"",SQRT(POWER(F57-#REF!,2)+POWER(G57-#REF!,2)))</f>
        <v>#REF!</v>
      </c>
      <c r="F57" s="19" t="str">
        <f t="shared" si="45"/>
        <v/>
      </c>
      <c r="G57" s="19" t="str">
        <f t="shared" si="46"/>
        <v/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20" t="str">
        <f t="shared" si="47"/>
        <v/>
      </c>
      <c r="F58" s="19" t="str">
        <f t="shared" si="45"/>
        <v/>
      </c>
      <c r="G58" s="19" t="str">
        <f t="shared" si="46"/>
        <v/>
      </c>
    </row>
    <row r="59" spans="1:19" x14ac:dyDescent="0.2">
      <c r="A59" s="20" t="str">
        <f t="shared" si="47"/>
        <v/>
      </c>
      <c r="F59" s="19" t="str">
        <f t="shared" si="45"/>
        <v/>
      </c>
      <c r="G59" s="19" t="str">
        <f t="shared" si="46"/>
        <v/>
      </c>
    </row>
    <row r="62" spans="1:19" ht="12.95" customHeight="1" x14ac:dyDescent="0.2">
      <c r="A62" s="35" t="s">
        <v>10</v>
      </c>
      <c r="B62" s="37" t="s">
        <v>2</v>
      </c>
      <c r="C62" s="37"/>
      <c r="D62" s="9" t="s">
        <v>3</v>
      </c>
      <c r="E62" s="10" t="s">
        <v>4</v>
      </c>
      <c r="F62" s="37" t="s">
        <v>1</v>
      </c>
      <c r="G62" s="37"/>
    </row>
    <row r="63" spans="1:19" ht="12.95" customHeight="1" thickBot="1" x14ac:dyDescent="0.25">
      <c r="A63" s="36"/>
      <c r="B63" s="11">
        <v>0</v>
      </c>
      <c r="C63" s="11" t="s">
        <v>5</v>
      </c>
      <c r="D63" s="11">
        <v>0</v>
      </c>
      <c r="E63" s="11" t="s">
        <v>6</v>
      </c>
      <c r="F63" s="11" t="s">
        <v>7</v>
      </c>
      <c r="G63" s="11" t="s">
        <v>8</v>
      </c>
    </row>
    <row r="64" spans="1:19" ht="12.95" customHeight="1" thickBot="1" x14ac:dyDescent="0.25">
      <c r="A64" s="20">
        <v>10</v>
      </c>
      <c r="B64" s="13" t="e">
        <f t="shared" ref="B64:B69" si="48">IF(D64="","",TRUNC(D64))</f>
        <v>#VALUE!</v>
      </c>
      <c r="C64" s="14" t="e">
        <f t="shared" ref="C64:C69" si="49">IF(D64="","",(D64-B64)*60)</f>
        <v>#VALUE!</v>
      </c>
      <c r="D64" s="13" t="e">
        <f>IF(OR(F64=0,F65=0,G64=0,G65=0),"",IF(AND((G64-G65)&lt;0,(F64-F65)&lt;0),ATAN((G64-G65)/(F64-F65))*180/PI(),IF((F64-F65)&gt;0,180+ATAN((G64-G65)/(F64-F65))*180/PI(),360+ATAN((G64-G65)/(F64-F65))*180/PI())))</f>
        <v>#VALUE!</v>
      </c>
      <c r="E64" s="15" t="e">
        <f>IF(OR(F64=0,F65=0,G64=0,G65=0),"",SQRT(POWER(F64-F65,2)+POWER(G64-G65,2)))</f>
        <v>#VALUE!</v>
      </c>
      <c r="F64" s="18" t="str">
        <f>MID(L64,38,9)</f>
        <v/>
      </c>
      <c r="G64" s="18" t="str">
        <f>MID(L64,22,10)</f>
        <v/>
      </c>
      <c r="H64" s="2"/>
      <c r="I64" s="2"/>
      <c r="J64" s="2"/>
      <c r="K64" s="2"/>
      <c r="L64" s="17"/>
      <c r="M64" s="2"/>
      <c r="N64" s="2"/>
      <c r="O64" s="2"/>
      <c r="P64" s="2"/>
      <c r="Q64" s="2"/>
      <c r="R64" s="2"/>
      <c r="S64" s="2"/>
    </row>
    <row r="65" spans="1:19" ht="12.95" customHeight="1" x14ac:dyDescent="0.2">
      <c r="A65" s="20">
        <v>9</v>
      </c>
      <c r="B65" s="13" t="e">
        <f t="shared" si="48"/>
        <v>#VALUE!</v>
      </c>
      <c r="C65" s="14" t="e">
        <f t="shared" si="49"/>
        <v>#VALUE!</v>
      </c>
      <c r="D65" s="10" t="e">
        <f>IF(OR(F65=0,F66=0,G65=0,G66=0),"",IF(AND((G65-G66)&lt;0,(F65-F66)&lt;0),ATAN((G65-G66)/(F65-F66))*180/PI(),IF((F65-F66)&gt;0,180+ATAN((G65-G66)/(F65-F66))*180/PI(),360+ATAN((G65-G66)/(F65-F66))*180/PI())))</f>
        <v>#VALUE!</v>
      </c>
      <c r="E65" s="15" t="e">
        <f>IF(OR(F65=0,F66=0,G65=0,G66=0),"",SQRT(POWER(F65-F66,2)+POWER(G65-G66,2)))</f>
        <v>#VALUE!</v>
      </c>
      <c r="F65" s="19" t="str">
        <f>MID(L65,38,9)</f>
        <v/>
      </c>
      <c r="G65" s="19" t="str">
        <f>MID(L65,22,10)</f>
        <v/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" x14ac:dyDescent="0.2">
      <c r="A66" s="20">
        <v>11</v>
      </c>
      <c r="B66" s="13" t="str">
        <f t="shared" si="48"/>
        <v/>
      </c>
      <c r="C66" s="14" t="str">
        <f t="shared" si="49"/>
        <v/>
      </c>
      <c r="D66" s="10" t="str">
        <f t="shared" ref="D66:D68" si="50">IF(OR(F66="",F67="",G66="",G67=""),"",IF(AND((G66-G67)&lt;0,(F66-F67)&lt;0),ATAN((G66-G67)/(F66-F67))*180/PI(),IF((F66-F67)&gt;0,180+ATAN((G66-G67)/(F66-F67))*180/PI(),360+ATAN((G66-G67)/(F66-F67))*180/PI())))</f>
        <v/>
      </c>
      <c r="E66" s="15" t="str">
        <f t="shared" ref="E66:E68" si="51">IF(OR(F66="",F67="",G66="",G67=""),"",SQRT(POWER(F66-F67,2)+POWER(G66-G67,2)))</f>
        <v/>
      </c>
      <c r="F66" s="19" t="str">
        <f>IF(A66="","",IF(A66=$A$64,$F$64,MID(L66,38,9)))</f>
        <v/>
      </c>
      <c r="G66" s="19" t="str">
        <f>IF(A66="","",IF(A66=$A$64,$G$64,MID(L66,22,10)))</f>
        <v/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" x14ac:dyDescent="0.2">
      <c r="A67" s="20" t="str">
        <f t="shared" ref="A67:A71" si="52">IF(L67="",IF(L66="","",$A$64),A66+1)</f>
        <v/>
      </c>
      <c r="B67" s="13" t="str">
        <f t="shared" si="48"/>
        <v/>
      </c>
      <c r="C67" s="14" t="str">
        <f t="shared" si="49"/>
        <v/>
      </c>
      <c r="D67" s="10" t="str">
        <f t="shared" si="50"/>
        <v/>
      </c>
      <c r="E67" s="15" t="str">
        <f t="shared" si="51"/>
        <v/>
      </c>
      <c r="F67" s="19" t="str">
        <f t="shared" ref="F67:F71" si="53">IF(A67="","",IF(A67=$A$64,$F$64,MID(L67,38,9)))</f>
        <v/>
      </c>
      <c r="G67" s="19" t="str">
        <f t="shared" ref="G67:G71" si="54">IF(A67="","",IF(A67=$A$64,$G$64,MID(L67,22,10)))</f>
        <v/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" x14ac:dyDescent="0.2">
      <c r="A68" s="20" t="str">
        <f t="shared" si="52"/>
        <v/>
      </c>
      <c r="B68" s="13" t="str">
        <f t="shared" si="48"/>
        <v/>
      </c>
      <c r="C68" s="14" t="str">
        <f t="shared" si="49"/>
        <v/>
      </c>
      <c r="D68" s="10" t="str">
        <f t="shared" si="50"/>
        <v/>
      </c>
      <c r="E68" s="15" t="str">
        <f t="shared" si="51"/>
        <v/>
      </c>
      <c r="F68" s="19" t="str">
        <f t="shared" si="53"/>
        <v/>
      </c>
      <c r="G68" s="19" t="str">
        <f t="shared" si="54"/>
        <v/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" x14ac:dyDescent="0.2">
      <c r="A69" s="20" t="str">
        <f t="shared" si="52"/>
        <v/>
      </c>
      <c r="B69" s="13" t="e">
        <f t="shared" si="48"/>
        <v>#REF!</v>
      </c>
      <c r="C69" s="14" t="e">
        <f t="shared" si="49"/>
        <v>#REF!</v>
      </c>
      <c r="D69" s="10" t="e">
        <f>IF(OR(F69="",#REF!="",G69="",#REF!=""),"",IF(AND((G69-#REF!)&lt;0,(F69-#REF!)&lt;0),ATAN((G69-#REF!)/(F69-#REF!))*180/PI(),IF((F69-#REF!)&gt;0,180+ATAN((G69-#REF!)/(F69-#REF!))*180/PI(),360+ATAN((G69-#REF!)/(F69-#REF!))*180/PI())))</f>
        <v>#REF!</v>
      </c>
      <c r="E69" s="15" t="e">
        <f>IF(OR(F69="",#REF!="",G69="",#REF!=""),"",SQRT(POWER(F69-#REF!,2)+POWER(G69-#REF!,2)))</f>
        <v>#REF!</v>
      </c>
      <c r="F69" s="19" t="str">
        <f t="shared" si="53"/>
        <v/>
      </c>
      <c r="G69" s="19" t="str">
        <f t="shared" si="54"/>
        <v/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20" t="str">
        <f t="shared" si="52"/>
        <v/>
      </c>
      <c r="F70" s="19" t="str">
        <f t="shared" si="53"/>
        <v/>
      </c>
      <c r="G70" s="19" t="str">
        <f t="shared" si="54"/>
        <v/>
      </c>
    </row>
    <row r="71" spans="1:19" x14ac:dyDescent="0.2">
      <c r="A71" s="20" t="str">
        <f t="shared" si="52"/>
        <v/>
      </c>
      <c r="F71" s="19" t="str">
        <f t="shared" si="53"/>
        <v/>
      </c>
      <c r="G71" s="19" t="str">
        <f t="shared" si="54"/>
        <v/>
      </c>
    </row>
  </sheetData>
  <mergeCells count="12">
    <mergeCell ref="F1:G1"/>
    <mergeCell ref="A1:A2"/>
    <mergeCell ref="B1:C1"/>
    <mergeCell ref="A28:A29"/>
    <mergeCell ref="B28:C28"/>
    <mergeCell ref="F28:G28"/>
    <mergeCell ref="A62:A63"/>
    <mergeCell ref="B62:C62"/>
    <mergeCell ref="F62:G62"/>
    <mergeCell ref="A50:A51"/>
    <mergeCell ref="B50:C50"/>
    <mergeCell ref="F50:G50"/>
  </mergeCells>
  <phoneticPr fontId="1" type="noConversion"/>
  <pageMargins left="0.75" right="0.75" top="1" bottom="1" header="0.5" footer="0.5"/>
  <pageSetup paperSize="9" orientation="portrait" horizontalDpi="4294967295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Normal="100" workbookViewId="0">
      <selection activeCell="F27" sqref="F27"/>
    </sheetView>
  </sheetViews>
  <sheetFormatPr defaultRowHeight="12.75" x14ac:dyDescent="0.2"/>
  <cols>
    <col min="1" max="1" width="9" customWidth="1"/>
    <col min="2" max="2" width="25.42578125" customWidth="1"/>
    <col min="3" max="3" width="13.42578125" customWidth="1"/>
    <col min="4" max="4" width="9.140625" customWidth="1"/>
    <col min="5" max="5" width="3.42578125" customWidth="1"/>
    <col min="6" max="6" width="18" customWidth="1"/>
    <col min="7" max="7" width="19.5703125" customWidth="1"/>
  </cols>
  <sheetData>
    <row r="1" spans="1:12" x14ac:dyDescent="0.2">
      <c r="B1" s="16" t="s">
        <v>14</v>
      </c>
    </row>
    <row r="2" spans="1:12" ht="15" customHeight="1" x14ac:dyDescent="0.2">
      <c r="A2" s="21" t="s">
        <v>11</v>
      </c>
      <c r="B2" s="21" t="s">
        <v>12</v>
      </c>
      <c r="C2" s="21" t="s">
        <v>13</v>
      </c>
      <c r="D2" s="23"/>
      <c r="E2" s="6"/>
      <c r="F2" s="22"/>
      <c r="G2" s="22"/>
    </row>
    <row r="3" spans="1:12" ht="12" customHeight="1" thickBot="1" x14ac:dyDescent="0.25">
      <c r="A3" s="21">
        <v>1</v>
      </c>
      <c r="B3" s="33"/>
      <c r="C3" s="34">
        <v>27.2</v>
      </c>
      <c r="D3" s="24"/>
      <c r="E3" s="24"/>
      <c r="F3" s="24"/>
      <c r="G3" s="24"/>
    </row>
    <row r="4" spans="1:12" s="2" customFormat="1" ht="12.95" customHeight="1" thickBot="1" x14ac:dyDescent="0.25">
      <c r="A4" s="20">
        <v>2</v>
      </c>
      <c r="B4" s="13"/>
      <c r="C4" s="30">
        <v>31.1</v>
      </c>
      <c r="D4" s="4"/>
      <c r="E4" s="7"/>
      <c r="F4" s="26"/>
      <c r="G4" s="26"/>
      <c r="L4" s="17"/>
    </row>
    <row r="5" spans="1:12" s="2" customFormat="1" ht="12.95" customHeight="1" x14ac:dyDescent="0.2">
      <c r="A5" s="20">
        <v>3</v>
      </c>
      <c r="B5" s="13"/>
      <c r="C5" s="30">
        <v>18.600000000000001</v>
      </c>
      <c r="D5" s="6"/>
      <c r="E5" s="7"/>
      <c r="F5" s="26"/>
      <c r="G5" s="26"/>
    </row>
    <row r="6" spans="1:12" s="2" customFormat="1" ht="12" customHeight="1" x14ac:dyDescent="0.2">
      <c r="A6" s="20">
        <v>4</v>
      </c>
      <c r="B6" s="13"/>
      <c r="C6" s="30">
        <v>16.100000000000001</v>
      </c>
      <c r="D6" s="6"/>
      <c r="E6" s="7"/>
      <c r="F6" s="26"/>
      <c r="G6" s="26"/>
    </row>
    <row r="7" spans="1:12" s="2" customFormat="1" ht="12" customHeight="1" x14ac:dyDescent="0.2">
      <c r="A7" s="20">
        <v>5</v>
      </c>
      <c r="B7" s="13"/>
      <c r="C7" s="30">
        <v>1.54</v>
      </c>
      <c r="D7" s="6"/>
      <c r="E7" s="7"/>
      <c r="F7" s="26"/>
      <c r="G7" s="26"/>
    </row>
    <row r="8" spans="1:12" s="2" customFormat="1" ht="12" customHeight="1" x14ac:dyDescent="0.2">
      <c r="A8" s="20"/>
      <c r="B8" s="13"/>
      <c r="C8" s="30">
        <v>3.8</v>
      </c>
      <c r="D8" s="6"/>
      <c r="E8" s="7"/>
      <c r="F8" s="26"/>
      <c r="G8" s="26"/>
    </row>
    <row r="9" spans="1:12" s="2" customFormat="1" ht="12" customHeight="1" x14ac:dyDescent="0.2">
      <c r="A9" s="20"/>
      <c r="B9" s="13"/>
      <c r="C9" s="30">
        <v>10.4</v>
      </c>
      <c r="D9" s="6"/>
      <c r="E9" s="7"/>
      <c r="F9" s="26"/>
      <c r="G9" s="26"/>
    </row>
    <row r="10" spans="1:12" s="2" customFormat="1" ht="12" customHeight="1" x14ac:dyDescent="0.2">
      <c r="A10" s="20"/>
      <c r="B10" s="13"/>
      <c r="C10" s="30">
        <v>18.5</v>
      </c>
      <c r="D10" s="6"/>
      <c r="E10" s="7"/>
      <c r="F10" s="26"/>
      <c r="G10" s="26"/>
    </row>
    <row r="11" spans="1:12" s="2" customFormat="1" ht="12" customHeight="1" x14ac:dyDescent="0.2">
      <c r="A11" s="20"/>
      <c r="B11" s="13"/>
      <c r="C11" s="30">
        <v>18.8</v>
      </c>
      <c r="D11" s="6"/>
      <c r="E11" s="7"/>
      <c r="F11" s="26"/>
      <c r="G11" s="26"/>
    </row>
    <row r="12" spans="1:12" s="2" customFormat="1" ht="12" customHeight="1" x14ac:dyDescent="0.2">
      <c r="A12" s="20"/>
      <c r="B12" s="13"/>
      <c r="C12" s="30">
        <v>20</v>
      </c>
      <c r="D12" s="6"/>
      <c r="E12" s="7"/>
      <c r="F12" s="26"/>
      <c r="G12" s="26"/>
    </row>
    <row r="13" spans="1:12" s="2" customFormat="1" ht="12" customHeight="1" x14ac:dyDescent="0.2">
      <c r="A13" s="20"/>
      <c r="B13" s="13"/>
      <c r="C13" s="30">
        <v>17.100000000000001</v>
      </c>
      <c r="D13" s="6"/>
      <c r="E13" s="7"/>
      <c r="F13" s="26"/>
      <c r="G13" s="26"/>
    </row>
    <row r="14" spans="1:12" s="2" customFormat="1" ht="12" customHeight="1" x14ac:dyDescent="0.2">
      <c r="A14" s="20">
        <v>6</v>
      </c>
      <c r="B14" s="13"/>
      <c r="C14" s="30">
        <v>17.399999999999999</v>
      </c>
      <c r="D14" s="6"/>
      <c r="E14" s="7"/>
      <c r="F14" s="26"/>
      <c r="G14" s="26"/>
    </row>
    <row r="15" spans="1:12" s="2" customFormat="1" ht="12" customHeight="1" x14ac:dyDescent="0.2">
      <c r="A15" s="20"/>
      <c r="B15" s="13"/>
      <c r="C15" s="30">
        <v>17.7</v>
      </c>
      <c r="D15" s="6"/>
      <c r="E15" s="7"/>
      <c r="F15" s="26"/>
      <c r="G15" s="26"/>
    </row>
    <row r="16" spans="1:12" s="2" customFormat="1" ht="12" customHeight="1" x14ac:dyDescent="0.2">
      <c r="A16" s="20"/>
      <c r="B16" s="13"/>
      <c r="C16" s="30">
        <v>16.5</v>
      </c>
      <c r="D16" s="6"/>
      <c r="E16" s="7"/>
      <c r="F16" s="26"/>
      <c r="G16" s="26"/>
    </row>
    <row r="17" spans="1:12" s="2" customFormat="1" ht="12" customHeight="1" x14ac:dyDescent="0.2">
      <c r="A17" s="20"/>
      <c r="B17" s="13"/>
      <c r="C17" s="30">
        <v>27.6</v>
      </c>
      <c r="D17" s="6"/>
      <c r="E17" s="7"/>
      <c r="F17" s="26"/>
      <c r="G17" s="26"/>
    </row>
    <row r="18" spans="1:12" s="2" customFormat="1" ht="12" customHeight="1" x14ac:dyDescent="0.2">
      <c r="A18" s="20"/>
      <c r="B18" s="13"/>
      <c r="C18" s="30">
        <v>27.4</v>
      </c>
      <c r="D18" s="6"/>
      <c r="E18" s="7"/>
      <c r="F18" s="26"/>
      <c r="G18" s="26"/>
    </row>
    <row r="19" spans="1:12" s="2" customFormat="1" ht="12" customHeight="1" x14ac:dyDescent="0.2">
      <c r="A19" s="20"/>
      <c r="B19" s="13"/>
      <c r="C19" s="30"/>
      <c r="D19" s="6"/>
      <c r="E19" s="7"/>
      <c r="F19" s="26"/>
      <c r="G19" s="26"/>
    </row>
    <row r="20" spans="1:12" s="2" customFormat="1" ht="12" customHeight="1" x14ac:dyDescent="0.2">
      <c r="A20" s="20">
        <v>7</v>
      </c>
      <c r="B20" s="13"/>
      <c r="C20" s="30"/>
      <c r="D20" s="6"/>
      <c r="E20" s="7"/>
      <c r="F20" s="26"/>
      <c r="G20" s="26"/>
    </row>
    <row r="21" spans="1:12" s="2" customFormat="1" ht="12" customHeight="1" x14ac:dyDescent="0.2">
      <c r="A21" s="20"/>
      <c r="B21" s="13" t="s">
        <v>15</v>
      </c>
      <c r="C21" s="30">
        <f>SUM(C3:C20)</f>
        <v>289.74</v>
      </c>
      <c r="D21" s="6"/>
      <c r="E21" s="7"/>
      <c r="F21" s="26"/>
      <c r="G21" s="26"/>
    </row>
    <row r="22" spans="1:12" s="2" customFormat="1" ht="12" customHeight="1" x14ac:dyDescent="0.2">
      <c r="A22" s="25"/>
      <c r="B22" s="4"/>
      <c r="C22" s="5"/>
      <c r="D22" s="6"/>
      <c r="E22" s="7"/>
      <c r="F22" s="26"/>
      <c r="G22" s="26"/>
    </row>
    <row r="23" spans="1:12" s="2" customFormat="1" ht="12" customHeight="1" x14ac:dyDescent="0.2">
      <c r="A23" s="27"/>
      <c r="B23" s="4"/>
      <c r="C23" s="5"/>
      <c r="D23" s="6"/>
      <c r="E23" s="7"/>
      <c r="F23" s="26"/>
      <c r="G23" s="26"/>
    </row>
    <row r="24" spans="1:12" x14ac:dyDescent="0.2">
      <c r="B24" s="16" t="s">
        <v>14</v>
      </c>
    </row>
    <row r="25" spans="1:12" ht="15" customHeight="1" x14ac:dyDescent="0.2">
      <c r="A25" s="31" t="s">
        <v>11</v>
      </c>
      <c r="B25" s="31" t="s">
        <v>12</v>
      </c>
      <c r="C25" s="31" t="s">
        <v>13</v>
      </c>
      <c r="D25" s="23"/>
      <c r="E25" s="6"/>
      <c r="F25" s="32"/>
      <c r="G25" s="32"/>
    </row>
    <row r="26" spans="1:12" ht="12" customHeight="1" thickBot="1" x14ac:dyDescent="0.25">
      <c r="A26" s="31">
        <v>8</v>
      </c>
      <c r="B26" s="33"/>
      <c r="C26" s="34"/>
      <c r="D26" s="24"/>
      <c r="E26" s="24"/>
      <c r="F26" s="24"/>
      <c r="G26" s="24"/>
    </row>
    <row r="27" spans="1:12" s="2" customFormat="1" ht="12.95" customHeight="1" thickBot="1" x14ac:dyDescent="0.25">
      <c r="A27" s="20">
        <v>9</v>
      </c>
      <c r="B27" s="13"/>
      <c r="C27" s="30"/>
      <c r="D27" s="4"/>
      <c r="E27" s="7"/>
      <c r="F27" s="26"/>
      <c r="G27" s="26"/>
      <c r="L27" s="17"/>
    </row>
    <row r="28" spans="1:12" s="2" customFormat="1" ht="12.95" customHeight="1" x14ac:dyDescent="0.2">
      <c r="A28" s="20">
        <v>10</v>
      </c>
      <c r="B28" s="13"/>
      <c r="C28" s="30"/>
      <c r="D28" s="6"/>
      <c r="E28" s="7"/>
      <c r="F28" s="26"/>
      <c r="G28" s="26"/>
    </row>
    <row r="29" spans="1:12" s="2" customFormat="1" ht="12" customHeight="1" x14ac:dyDescent="0.2">
      <c r="A29" s="20">
        <v>11</v>
      </c>
      <c r="B29" s="13"/>
      <c r="C29" s="30"/>
      <c r="D29" s="6"/>
      <c r="E29" s="7"/>
      <c r="F29" s="26"/>
      <c r="G29" s="26"/>
    </row>
    <row r="30" spans="1:12" s="2" customFormat="1" ht="12" customHeight="1" x14ac:dyDescent="0.2">
      <c r="A30" s="20">
        <v>12</v>
      </c>
      <c r="B30" s="13"/>
      <c r="C30" s="30"/>
      <c r="D30" s="6"/>
      <c r="E30" s="7"/>
      <c r="F30" s="26"/>
      <c r="G30" s="26"/>
    </row>
    <row r="31" spans="1:12" s="2" customFormat="1" ht="12" customHeight="1" x14ac:dyDescent="0.2">
      <c r="A31" s="20">
        <v>13</v>
      </c>
      <c r="B31" s="13"/>
      <c r="C31" s="30"/>
      <c r="D31" s="6"/>
      <c r="E31" s="7"/>
      <c r="F31" s="26"/>
      <c r="G31" s="26"/>
    </row>
    <row r="32" spans="1:12" s="2" customFormat="1" ht="12" customHeight="1" x14ac:dyDescent="0.2">
      <c r="A32" s="20">
        <v>14</v>
      </c>
      <c r="B32" s="13"/>
      <c r="C32" s="30"/>
      <c r="D32" s="6"/>
      <c r="E32" s="7"/>
      <c r="F32" s="26"/>
      <c r="G32" s="26"/>
    </row>
    <row r="33" spans="1:19" s="2" customFormat="1" ht="12" customHeight="1" x14ac:dyDescent="0.2">
      <c r="A33" s="20"/>
      <c r="B33" s="13" t="s">
        <v>16</v>
      </c>
      <c r="C33" s="30">
        <f>SUM(C26:C32)</f>
        <v>0</v>
      </c>
      <c r="D33" s="6"/>
      <c r="E33" s="7"/>
      <c r="F33" s="26"/>
      <c r="G33" s="26"/>
    </row>
    <row r="34" spans="1:19" ht="12" customHeight="1" x14ac:dyDescent="0.2">
      <c r="A34" s="27"/>
      <c r="B34" s="4"/>
      <c r="C34" s="5"/>
      <c r="D34" s="6"/>
      <c r="E34" s="7"/>
      <c r="F34" s="26"/>
      <c r="G34" s="26"/>
    </row>
    <row r="35" spans="1:19" ht="12" customHeight="1" x14ac:dyDescent="0.2">
      <c r="A35" s="27"/>
      <c r="B35" s="4"/>
      <c r="C35" s="5"/>
      <c r="D35" s="6"/>
      <c r="E35" s="7"/>
      <c r="F35" s="26"/>
      <c r="G35" s="26"/>
    </row>
    <row r="36" spans="1:19" ht="12" customHeight="1" x14ac:dyDescent="0.2">
      <c r="A36" s="27"/>
      <c r="B36" s="4"/>
      <c r="C36" s="5"/>
      <c r="D36" s="6"/>
      <c r="E36" s="7"/>
      <c r="F36" s="26"/>
      <c r="G36" s="26"/>
    </row>
    <row r="37" spans="1:19" ht="12" customHeight="1" x14ac:dyDescent="0.2">
      <c r="A37" s="27"/>
      <c r="B37" s="4"/>
      <c r="C37" s="5"/>
      <c r="D37" s="6"/>
      <c r="E37" s="7"/>
      <c r="F37" s="26"/>
      <c r="G37" s="26"/>
    </row>
    <row r="38" spans="1:19" ht="12" customHeight="1" x14ac:dyDescent="0.2">
      <c r="A38" s="27"/>
      <c r="B38" s="4"/>
      <c r="C38" s="5">
        <f>C21+C33</f>
        <v>289.74</v>
      </c>
      <c r="D38" s="6"/>
      <c r="E38" s="7"/>
      <c r="F38" s="26"/>
      <c r="G38" s="26"/>
    </row>
    <row r="39" spans="1:19" ht="12" customHeight="1" x14ac:dyDescent="0.2">
      <c r="A39" s="27"/>
      <c r="B39" s="4"/>
      <c r="C39" s="5"/>
      <c r="D39" s="6"/>
      <c r="E39" s="7"/>
      <c r="F39" s="26"/>
      <c r="G39" s="26"/>
    </row>
    <row r="40" spans="1:19" ht="12.95" customHeight="1" x14ac:dyDescent="0.2">
      <c r="A40" s="3"/>
      <c r="B40" s="4"/>
      <c r="C40" s="5"/>
      <c r="D40" s="6"/>
      <c r="E40" s="7"/>
      <c r="F40" s="8"/>
      <c r="G40" s="8"/>
    </row>
    <row r="41" spans="1:19" ht="12.95" customHeight="1" x14ac:dyDescent="0.2">
      <c r="A41" s="28"/>
      <c r="B41" s="28"/>
      <c r="C41" s="28"/>
      <c r="D41" s="28"/>
      <c r="E41" s="28"/>
      <c r="F41" s="28"/>
      <c r="G41" s="28"/>
    </row>
    <row r="42" spans="1:19" ht="12.95" customHeight="1" x14ac:dyDescent="0.2">
      <c r="A42" s="29"/>
      <c r="B42" s="29"/>
      <c r="C42" s="29"/>
      <c r="D42" s="29"/>
      <c r="E42" s="29"/>
      <c r="F42" s="29"/>
      <c r="G42" s="29"/>
    </row>
    <row r="43" spans="1:19" ht="12.95" customHeight="1" x14ac:dyDescent="0.2">
      <c r="A43" s="28"/>
      <c r="B43" s="28"/>
      <c r="C43" s="28"/>
      <c r="D43" s="28"/>
      <c r="E43" s="28"/>
      <c r="F43" s="28"/>
      <c r="G43" s="28"/>
    </row>
    <row r="44" spans="1:19" ht="12.95" customHeight="1" x14ac:dyDescent="0.2">
      <c r="A44" s="38"/>
      <c r="B44" s="38"/>
      <c r="C44" s="38"/>
      <c r="D44" s="23"/>
      <c r="E44" s="6"/>
      <c r="F44" s="38"/>
      <c r="G44" s="38"/>
    </row>
    <row r="45" spans="1:19" ht="12.95" customHeight="1" thickBot="1" x14ac:dyDescent="0.25">
      <c r="A45" s="38"/>
      <c r="B45" s="24"/>
      <c r="C45" s="24"/>
      <c r="D45" s="24"/>
      <c r="E45" s="24"/>
      <c r="F45" s="24"/>
      <c r="G45" s="24"/>
    </row>
    <row r="46" spans="1:19" ht="12.95" customHeight="1" thickBot="1" x14ac:dyDescent="0.25">
      <c r="A46" s="27"/>
      <c r="B46" s="4"/>
      <c r="C46" s="5"/>
      <c r="D46" s="4"/>
      <c r="E46" s="7"/>
      <c r="F46" s="26"/>
      <c r="G46" s="26"/>
      <c r="H46" s="2"/>
      <c r="I46" s="2"/>
      <c r="J46" s="2"/>
      <c r="K46" s="2"/>
      <c r="L46" s="17"/>
      <c r="M46" s="2"/>
      <c r="N46" s="2"/>
      <c r="O46" s="2"/>
      <c r="P46" s="2"/>
      <c r="Q46" s="2"/>
      <c r="R46" s="2"/>
      <c r="S46" s="2"/>
    </row>
    <row r="47" spans="1:19" ht="12.95" customHeight="1" x14ac:dyDescent="0.2">
      <c r="A47" s="27"/>
      <c r="B47" s="4"/>
      <c r="C47" s="5"/>
      <c r="D47" s="6"/>
      <c r="E47" s="7"/>
      <c r="F47" s="26"/>
      <c r="G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" x14ac:dyDescent="0.2">
      <c r="A48" s="27"/>
      <c r="B48" s="4"/>
      <c r="C48" s="5"/>
      <c r="D48" s="6"/>
      <c r="E48" s="7"/>
      <c r="F48" s="26"/>
      <c r="G48" s="2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" x14ac:dyDescent="0.2">
      <c r="A49" s="27"/>
      <c r="B49" s="4"/>
      <c r="C49" s="5"/>
      <c r="D49" s="6"/>
      <c r="E49" s="7"/>
      <c r="F49" s="26"/>
      <c r="G49" s="2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" x14ac:dyDescent="0.2">
      <c r="A50" s="27"/>
      <c r="B50" s="4"/>
      <c r="C50" s="5"/>
      <c r="D50" s="6"/>
      <c r="E50" s="7"/>
      <c r="F50" s="26"/>
      <c r="G50" s="2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" x14ac:dyDescent="0.2">
      <c r="A51" s="27"/>
      <c r="B51" s="4"/>
      <c r="C51" s="5"/>
      <c r="D51" s="6"/>
      <c r="E51" s="7"/>
      <c r="F51" s="26"/>
      <c r="G51" s="2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" x14ac:dyDescent="0.2">
      <c r="A52" s="27"/>
      <c r="B52" s="4"/>
      <c r="C52" s="5"/>
      <c r="D52" s="6"/>
      <c r="E52" s="7"/>
      <c r="F52" s="26"/>
      <c r="G52" s="2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" x14ac:dyDescent="0.2">
      <c r="A53" s="27"/>
      <c r="B53" s="4"/>
      <c r="C53" s="5"/>
      <c r="D53" s="6"/>
      <c r="E53" s="7"/>
      <c r="F53" s="26"/>
      <c r="G53" s="2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" x14ac:dyDescent="0.2">
      <c r="A54" s="27"/>
      <c r="B54" s="4"/>
      <c r="C54" s="5"/>
      <c r="D54" s="6"/>
      <c r="E54" s="7"/>
      <c r="F54" s="26"/>
      <c r="G54" s="2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28"/>
      <c r="B55" s="28"/>
      <c r="C55" s="28"/>
      <c r="D55" s="28"/>
      <c r="E55" s="28"/>
      <c r="F55" s="28"/>
      <c r="G55" s="28"/>
    </row>
    <row r="56" spans="1:19" x14ac:dyDescent="0.2">
      <c r="A56" s="28"/>
      <c r="B56" s="28"/>
      <c r="C56" s="28"/>
      <c r="D56" s="28"/>
      <c r="E56" s="28"/>
      <c r="F56" s="28"/>
      <c r="G56" s="28"/>
    </row>
  </sheetData>
  <mergeCells count="3">
    <mergeCell ref="A44:A45"/>
    <mergeCell ref="B44:C44"/>
    <mergeCell ref="F44:G44"/>
  </mergeCells>
  <pageMargins left="0.75" right="0.75" top="1" bottom="1" header="0.5" footer="0.5"/>
  <pageSetup paperSize="9" orientation="portrait" horizontalDpi="4294967295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Каталог коорд</vt:lpstr>
      <vt:lpstr>Экспликация</vt:lpstr>
    </vt:vector>
  </TitlesOfParts>
  <Company>Сфера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LenaPC</cp:lastModifiedBy>
  <cp:lastPrinted>2016-03-31T06:55:56Z</cp:lastPrinted>
  <dcterms:created xsi:type="dcterms:W3CDTF">2009-03-03T12:59:52Z</dcterms:created>
  <dcterms:modified xsi:type="dcterms:W3CDTF">2020-08-11T13:15:19Z</dcterms:modified>
</cp:coreProperties>
</file>