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OneDrive\Escritorio\"/>
    </mc:Choice>
  </mc:AlternateContent>
  <xr:revisionPtr revIDLastSave="0" documentId="13_ncr:1_{2AD0182D-670A-4892-AAD2-5BB1D4DFAD71}" xr6:coauthVersionLast="47" xr6:coauthVersionMax="47" xr10:uidLastSave="{00000000-0000-0000-0000-000000000000}"/>
  <bookViews>
    <workbookView xWindow="-120" yWindow="-120" windowWidth="29040" windowHeight="15720" activeTab="3" xr2:uid="{9BF0E717-FF71-4248-AA04-227CD63A910B}"/>
  </bookViews>
  <sheets>
    <sheet name="6.2" sheetId="1" r:id="rId1"/>
    <sheet name="6.3" sheetId="2" r:id="rId2"/>
    <sheet name="6.4" sheetId="3" r:id="rId3"/>
    <sheet name="defect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E13" i="4"/>
  <c r="E14" i="4"/>
  <c r="E15" i="4"/>
  <c r="E11" i="4"/>
  <c r="E23" i="4"/>
  <c r="E24" i="4"/>
  <c r="E25" i="4"/>
  <c r="E26" i="4"/>
  <c r="E27" i="4"/>
  <c r="E28" i="4"/>
  <c r="E29" i="4"/>
  <c r="E30" i="4"/>
  <c r="E31" i="4"/>
  <c r="E32" i="4"/>
  <c r="E33" i="4"/>
  <c r="E34" i="4"/>
  <c r="E22" i="4"/>
  <c r="D35" i="4"/>
  <c r="C35" i="4"/>
  <c r="E35" i="4" s="1"/>
  <c r="D16" i="4"/>
  <c r="C16" i="4"/>
  <c r="E16" i="4" s="1"/>
  <c r="G24" i="3"/>
  <c r="G27" i="3"/>
  <c r="G33" i="3"/>
  <c r="G23" i="3"/>
  <c r="G21" i="3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C36" i="1"/>
  <c r="D36" i="1"/>
  <c r="C35" i="1"/>
  <c r="E34" i="1"/>
  <c r="E33" i="1"/>
  <c r="E32" i="1"/>
  <c r="E31" i="1"/>
  <c r="E30" i="1"/>
  <c r="E29" i="1"/>
  <c r="E28" i="1"/>
  <c r="E27" i="1"/>
  <c r="D35" i="1"/>
  <c r="E26" i="1"/>
  <c r="E25" i="1"/>
  <c r="E24" i="1"/>
  <c r="E23" i="1"/>
  <c r="E22" i="1"/>
  <c r="E36" i="1" s="1"/>
  <c r="D17" i="1"/>
  <c r="D16" i="1"/>
  <c r="E16" i="1" s="1"/>
  <c r="E12" i="1"/>
  <c r="E13" i="1"/>
  <c r="E14" i="1"/>
  <c r="E15" i="1"/>
  <c r="C17" i="1"/>
  <c r="C16" i="1"/>
  <c r="E15" i="2"/>
  <c r="E14" i="2"/>
  <c r="E13" i="2"/>
  <c r="E12" i="2"/>
  <c r="E11" i="2"/>
  <c r="E11" i="1"/>
  <c r="E17" i="1" s="1"/>
  <c r="E35" i="1" l="1"/>
</calcChain>
</file>

<file path=xl/sharedStrings.xml><?xml version="1.0" encoding="utf-8"?>
<sst xmlns="http://schemas.openxmlformats.org/spreadsheetml/2006/main" count="127" uniqueCount="54">
  <si>
    <t>Tiempos de desarrollo de programas del Grupo 1</t>
  </si>
  <si>
    <t>Estudiante:</t>
  </si>
  <si>
    <t>Profesor:</t>
  </si>
  <si>
    <t>Fecha:</t>
  </si>
  <si>
    <t>Clase:</t>
  </si>
  <si>
    <t>Programa</t>
  </si>
  <si>
    <t>Tiempo de desarrollo</t>
  </si>
  <si>
    <t>LOC</t>
  </si>
  <si>
    <t>Minutod/Loc</t>
  </si>
  <si>
    <t>Totales</t>
  </si>
  <si>
    <t>Medias</t>
  </si>
  <si>
    <t xml:space="preserve">Programa </t>
  </si>
  <si>
    <t xml:space="preserve">Tiempo </t>
  </si>
  <si>
    <t>Minutos/LOC</t>
  </si>
  <si>
    <t>Funciones</t>
  </si>
  <si>
    <t>Fun. Anteriores</t>
  </si>
  <si>
    <t>Funciones estimadas</t>
  </si>
  <si>
    <t>Min.</t>
  </si>
  <si>
    <t>Media</t>
  </si>
  <si>
    <t>Max.</t>
  </si>
  <si>
    <t>Rangos de tamaño de programas del Grupo 1</t>
  </si>
  <si>
    <t xml:space="preserve"> Formulario para estimar el tamaño del programa del Grupo 1</t>
  </si>
  <si>
    <t>Gualotuña Richard, Gonzaga Javier, Terán Francisco</t>
  </si>
  <si>
    <t>Backend</t>
  </si>
  <si>
    <t>events</t>
  </si>
  <si>
    <t>owner</t>
  </si>
  <si>
    <t>payment</t>
  </si>
  <si>
    <t>user</t>
  </si>
  <si>
    <t>datasource</t>
  </si>
  <si>
    <t>Frontend</t>
  </si>
  <si>
    <t>EventsUser</t>
  </si>
  <si>
    <t>EventsUserRest</t>
  </si>
  <si>
    <t>FormOwner</t>
  </si>
  <si>
    <t>FormPayment</t>
  </si>
  <si>
    <t>Login</t>
  </si>
  <si>
    <t>Owner</t>
  </si>
  <si>
    <t>OwnerController</t>
  </si>
  <si>
    <t>PaymentAdmin</t>
  </si>
  <si>
    <t>PaymentCanceled</t>
  </si>
  <si>
    <t>PaymentControllerAdmin</t>
  </si>
  <si>
    <t>PaymentPending</t>
  </si>
  <si>
    <t>PaymentProcess</t>
  </si>
  <si>
    <t>PaymentUser</t>
  </si>
  <si>
    <t>validacion tarjeta</t>
  </si>
  <si>
    <t>validacion de owner</t>
  </si>
  <si>
    <t>validar pagos</t>
  </si>
  <si>
    <t>validar telefonos</t>
  </si>
  <si>
    <t>controlar pagos</t>
  </si>
  <si>
    <t>https://github.com/FranciscoTeran2001/proyecto-manantial.git</t>
  </si>
  <si>
    <t>Github</t>
  </si>
  <si>
    <t>Calculo de defectos del programas del Grupo 1</t>
  </si>
  <si>
    <t>Defectos</t>
  </si>
  <si>
    <t>Total hasta la fecha</t>
  </si>
  <si>
    <t>Dd (Defectos/KLOC)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</si>
</sst>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4" xfId="0" applyFill="1" applyBorder="1"/>
    <xf numFmtId="1" fontId="0" fillId="3" borderId="1" xfId="0" applyNumberFormat="1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/>
    <xf numFmtId="164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/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" fillId="0" borderId="7" xfId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2" fontId="0" fillId="0" borderId="0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3" borderId="6" xfId="0" applyFill="1" applyBorder="1"/>
    <xf numFmtId="0" fontId="0" fillId="0" borderId="3" xfId="0" applyFill="1" applyBorder="1"/>
    <xf numFmtId="164" fontId="0" fillId="0" borderId="3" xfId="0" applyNumberFormat="1" applyFill="1" applyBorder="1"/>
    <xf numFmtId="0" fontId="0" fillId="2" borderId="6" xfId="0" applyFill="1" applyBorder="1"/>
    <xf numFmtId="2" fontId="2" fillId="3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304800</xdr:colOff>
      <xdr:row>16</xdr:row>
      <xdr:rowOff>38100</xdr:rowOff>
    </xdr:from>
    <xdr:ext cx="2047875" cy="790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39AA7EF6-FEC3-43AD-9724-FD1BF87D26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67375" y="3086100"/>
          <a:ext cx="2047875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552450</xdr:colOff>
      <xdr:row>21</xdr:row>
      <xdr:rowOff>85725</xdr:rowOff>
    </xdr:from>
    <xdr:ext cx="3800475" cy="4000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94E6D52A-39C5-4459-8283-7EE85939B05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53025" y="4086225"/>
          <a:ext cx="3800475" cy="400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ranciscoTeran2001/proyecto-manantial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ranciscoTeran2001/proyecto-manantial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ranciscoTeran2001/proyecto-manantial.g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FranciscoTeran2001/proyecto-manantial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D608-7CDF-4958-95F2-030FD25825B0}">
  <dimension ref="B2:G36"/>
  <sheetViews>
    <sheetView topLeftCell="A8" workbookViewId="0">
      <selection activeCell="D21" sqref="D21"/>
    </sheetView>
  </sheetViews>
  <sheetFormatPr baseColWidth="10" defaultRowHeight="15" x14ac:dyDescent="0.25"/>
  <cols>
    <col min="3" max="3" width="21.5703125" customWidth="1"/>
    <col min="5" max="5" width="14" customWidth="1"/>
    <col min="6" max="6" width="27.28515625" customWidth="1"/>
  </cols>
  <sheetData>
    <row r="2" spans="2:7" ht="25.15" customHeight="1" x14ac:dyDescent="0.25">
      <c r="B2" s="27" t="s">
        <v>0</v>
      </c>
      <c r="C2" s="27"/>
      <c r="D2" s="27"/>
      <c r="E2" s="27"/>
    </row>
    <row r="4" spans="2:7" ht="22.15" customHeight="1" x14ac:dyDescent="0.25">
      <c r="B4" s="18" t="s">
        <v>1</v>
      </c>
      <c r="C4" s="28" t="s">
        <v>22</v>
      </c>
      <c r="D4" s="28"/>
      <c r="E4" s="28"/>
      <c r="F4" s="18" t="s">
        <v>3</v>
      </c>
      <c r="G4" s="19">
        <v>45691</v>
      </c>
    </row>
    <row r="5" spans="2:7" x14ac:dyDescent="0.25">
      <c r="B5" s="23" t="s">
        <v>2</v>
      </c>
      <c r="C5" s="21"/>
      <c r="D5" s="26"/>
      <c r="E5" s="22"/>
      <c r="F5" s="22" t="s">
        <v>4</v>
      </c>
      <c r="G5" s="20">
        <v>2567</v>
      </c>
    </row>
    <row r="6" spans="2:7" x14ac:dyDescent="0.25">
      <c r="B6" s="18" t="s">
        <v>49</v>
      </c>
      <c r="C6" s="24" t="s">
        <v>48</v>
      </c>
      <c r="E6" s="25"/>
      <c r="F6" s="21"/>
      <c r="G6" s="23"/>
    </row>
    <row r="9" spans="2:7" x14ac:dyDescent="0.25">
      <c r="C9" t="s">
        <v>23</v>
      </c>
    </row>
    <row r="10" spans="2:7" x14ac:dyDescent="0.25">
      <c r="B10" s="15" t="s">
        <v>5</v>
      </c>
      <c r="C10" s="17" t="s">
        <v>6</v>
      </c>
      <c r="D10" s="15" t="s">
        <v>7</v>
      </c>
      <c r="E10" s="15" t="s">
        <v>8</v>
      </c>
    </row>
    <row r="11" spans="2:7" x14ac:dyDescent="0.25">
      <c r="B11" s="15">
        <v>1</v>
      </c>
      <c r="C11" s="4">
        <v>158</v>
      </c>
      <c r="D11" s="4">
        <v>198</v>
      </c>
      <c r="E11" s="16">
        <f>C11/D11</f>
        <v>0.79797979797979801</v>
      </c>
    </row>
    <row r="12" spans="2:7" x14ac:dyDescent="0.25">
      <c r="B12" s="15">
        <v>2</v>
      </c>
      <c r="C12" s="4">
        <v>250</v>
      </c>
      <c r="D12" s="4">
        <v>208</v>
      </c>
      <c r="E12" s="16">
        <f t="shared" ref="E12:E15" si="0">C12/D12</f>
        <v>1.2019230769230769</v>
      </c>
    </row>
    <row r="13" spans="2:7" x14ac:dyDescent="0.25">
      <c r="B13" s="15">
        <v>3</v>
      </c>
      <c r="C13" s="4">
        <v>253</v>
      </c>
      <c r="D13" s="4">
        <v>211</v>
      </c>
      <c r="E13" s="16">
        <f t="shared" si="0"/>
        <v>1.1990521327014219</v>
      </c>
    </row>
    <row r="14" spans="2:7" x14ac:dyDescent="0.25">
      <c r="B14" s="15">
        <v>4</v>
      </c>
      <c r="C14" s="4">
        <v>153</v>
      </c>
      <c r="D14" s="4">
        <v>191</v>
      </c>
      <c r="E14" s="16">
        <f t="shared" si="0"/>
        <v>0.80104712041884818</v>
      </c>
    </row>
    <row r="15" spans="2:7" x14ac:dyDescent="0.25">
      <c r="B15" s="15">
        <v>5</v>
      </c>
      <c r="C15" s="4">
        <v>20</v>
      </c>
      <c r="D15" s="4">
        <v>25</v>
      </c>
      <c r="E15" s="16">
        <f t="shared" si="0"/>
        <v>0.8</v>
      </c>
    </row>
    <row r="16" spans="2:7" x14ac:dyDescent="0.25">
      <c r="B16" s="4" t="s">
        <v>9</v>
      </c>
      <c r="C16" s="4">
        <f>SUM(C11:C15)</f>
        <v>834</v>
      </c>
      <c r="D16" s="4">
        <f>SUM(D11:D15)</f>
        <v>833</v>
      </c>
      <c r="E16" s="16">
        <f>C16/D16</f>
        <v>1.0012004801920769</v>
      </c>
    </row>
    <row r="17" spans="2:5" x14ac:dyDescent="0.25">
      <c r="B17" s="4" t="s">
        <v>10</v>
      </c>
      <c r="C17" s="4">
        <f>AVERAGE(C11:C15)</f>
        <v>166.8</v>
      </c>
      <c r="D17" s="4">
        <f>AVERAGE(D11:D15)</f>
        <v>166.6</v>
      </c>
      <c r="E17" s="16">
        <f>AVERAGE(E11:E15)</f>
        <v>0.96000042560462884</v>
      </c>
    </row>
    <row r="20" spans="2:5" x14ac:dyDescent="0.25">
      <c r="C20" t="s">
        <v>29</v>
      </c>
    </row>
    <row r="21" spans="2:5" x14ac:dyDescent="0.25">
      <c r="B21" s="10" t="s">
        <v>5</v>
      </c>
      <c r="C21" s="11" t="s">
        <v>6</v>
      </c>
      <c r="D21" s="10" t="s">
        <v>7</v>
      </c>
      <c r="E21" s="10" t="s">
        <v>8</v>
      </c>
    </row>
    <row r="22" spans="2:5" x14ac:dyDescent="0.25">
      <c r="B22" s="10">
        <v>1</v>
      </c>
      <c r="C22" s="6">
        <v>96</v>
      </c>
      <c r="D22" s="6">
        <v>64</v>
      </c>
      <c r="E22" s="13">
        <f>C22/D22</f>
        <v>1.5</v>
      </c>
    </row>
    <row r="23" spans="2:5" x14ac:dyDescent="0.25">
      <c r="B23" s="10">
        <v>2</v>
      </c>
      <c r="C23" s="6">
        <v>92</v>
      </c>
      <c r="D23" s="6">
        <v>61</v>
      </c>
      <c r="E23" s="13">
        <f t="shared" ref="E23:E34" si="1">C23/D23</f>
        <v>1.5081967213114753</v>
      </c>
    </row>
    <row r="24" spans="2:5" x14ac:dyDescent="0.25">
      <c r="B24" s="10">
        <v>3</v>
      </c>
      <c r="C24" s="6">
        <v>705</v>
      </c>
      <c r="D24" s="6">
        <v>470</v>
      </c>
      <c r="E24" s="13">
        <f t="shared" si="1"/>
        <v>1.5</v>
      </c>
    </row>
    <row r="25" spans="2:5" x14ac:dyDescent="0.25">
      <c r="B25" s="10">
        <v>4</v>
      </c>
      <c r="C25" s="6">
        <v>518</v>
      </c>
      <c r="D25" s="6">
        <v>345</v>
      </c>
      <c r="E25" s="13">
        <f t="shared" si="1"/>
        <v>1.5014492753623188</v>
      </c>
    </row>
    <row r="26" spans="2:5" x14ac:dyDescent="0.25">
      <c r="B26" s="10">
        <v>5</v>
      </c>
      <c r="C26" s="6">
        <v>171</v>
      </c>
      <c r="D26" s="6">
        <v>114</v>
      </c>
      <c r="E26" s="13">
        <f t="shared" si="1"/>
        <v>1.5</v>
      </c>
    </row>
    <row r="27" spans="2:5" x14ac:dyDescent="0.25">
      <c r="B27" s="10">
        <v>6</v>
      </c>
      <c r="C27" s="6">
        <v>231</v>
      </c>
      <c r="D27" s="6">
        <v>154</v>
      </c>
      <c r="E27" s="6">
        <f t="shared" si="1"/>
        <v>1.5</v>
      </c>
    </row>
    <row r="28" spans="2:5" x14ac:dyDescent="0.25">
      <c r="B28" s="10">
        <v>7</v>
      </c>
      <c r="C28" s="6">
        <v>80</v>
      </c>
      <c r="D28" s="6">
        <v>53</v>
      </c>
      <c r="E28" s="6">
        <f t="shared" si="1"/>
        <v>1.5094339622641511</v>
      </c>
    </row>
    <row r="29" spans="2:5" x14ac:dyDescent="0.25">
      <c r="B29" s="10">
        <v>8</v>
      </c>
      <c r="C29" s="6">
        <v>252</v>
      </c>
      <c r="D29" s="6">
        <v>168</v>
      </c>
      <c r="E29" s="13">
        <f t="shared" si="1"/>
        <v>1.5</v>
      </c>
    </row>
    <row r="30" spans="2:5" x14ac:dyDescent="0.25">
      <c r="B30" s="10">
        <v>9</v>
      </c>
      <c r="C30" s="6">
        <v>174</v>
      </c>
      <c r="D30" s="6">
        <v>116</v>
      </c>
      <c r="E30" s="13">
        <f t="shared" si="1"/>
        <v>1.5</v>
      </c>
    </row>
    <row r="31" spans="2:5" x14ac:dyDescent="0.25">
      <c r="B31" s="10">
        <v>10</v>
      </c>
      <c r="C31" s="6">
        <v>92</v>
      </c>
      <c r="D31" s="6">
        <v>61</v>
      </c>
      <c r="E31" s="13">
        <f t="shared" si="1"/>
        <v>1.5081967213114753</v>
      </c>
    </row>
    <row r="32" spans="2:5" x14ac:dyDescent="0.25">
      <c r="B32" s="10">
        <v>11</v>
      </c>
      <c r="C32" s="6">
        <v>209</v>
      </c>
      <c r="D32" s="6">
        <v>139</v>
      </c>
      <c r="E32" s="6">
        <f t="shared" si="1"/>
        <v>1.5035971223021583</v>
      </c>
    </row>
    <row r="33" spans="2:5" x14ac:dyDescent="0.25">
      <c r="B33" s="10">
        <v>12</v>
      </c>
      <c r="C33" s="6">
        <v>207</v>
      </c>
      <c r="D33" s="6">
        <v>138</v>
      </c>
      <c r="E33" s="6">
        <f t="shared" si="1"/>
        <v>1.5</v>
      </c>
    </row>
    <row r="34" spans="2:5" x14ac:dyDescent="0.25">
      <c r="B34" s="10">
        <v>13</v>
      </c>
      <c r="C34" s="6">
        <v>160</v>
      </c>
      <c r="D34" s="6">
        <v>115</v>
      </c>
      <c r="E34" s="6">
        <f t="shared" si="1"/>
        <v>1.3913043478260869</v>
      </c>
    </row>
    <row r="35" spans="2:5" x14ac:dyDescent="0.25">
      <c r="B35" s="6" t="s">
        <v>9</v>
      </c>
      <c r="C35" s="6">
        <f>SUM(C22:C34)</f>
        <v>2987</v>
      </c>
      <c r="D35" s="6">
        <f>SUM(D22:D34)</f>
        <v>1998</v>
      </c>
      <c r="E35" s="13">
        <f>C35/D35</f>
        <v>1.494994994994995</v>
      </c>
    </row>
    <row r="36" spans="2:5" x14ac:dyDescent="0.25">
      <c r="B36" s="6" t="s">
        <v>10</v>
      </c>
      <c r="C36" s="14">
        <f>AVERAGE(C22:C34)</f>
        <v>229.76923076923077</v>
      </c>
      <c r="D36" s="14">
        <f>AVERAGE(D22:D34)</f>
        <v>153.69230769230768</v>
      </c>
      <c r="E36" s="13">
        <f>AVERAGE(E22:E34)</f>
        <v>1.4940137038752046</v>
      </c>
    </row>
  </sheetData>
  <mergeCells count="2">
    <mergeCell ref="B2:E2"/>
    <mergeCell ref="C4:E4"/>
  </mergeCells>
  <hyperlinks>
    <hyperlink ref="C6" r:id="rId1" xr:uid="{17DFFA19-07BC-4862-97B0-62613AC5AAE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6A6B-4979-4989-9CF1-2F2217A04547}">
  <dimension ref="B2:G33"/>
  <sheetViews>
    <sheetView workbookViewId="0">
      <selection activeCell="B18" sqref="B18:F32"/>
    </sheetView>
  </sheetViews>
  <sheetFormatPr baseColWidth="10" defaultRowHeight="15" x14ac:dyDescent="0.25"/>
  <cols>
    <col min="6" max="6" width="23.7109375" customWidth="1"/>
  </cols>
  <sheetData>
    <row r="2" spans="2:7" x14ac:dyDescent="0.25">
      <c r="B2" s="27" t="s">
        <v>20</v>
      </c>
      <c r="C2" s="27"/>
      <c r="D2" s="27"/>
      <c r="E2" s="27"/>
    </row>
    <row r="4" spans="2:7" ht="15" customHeight="1" x14ac:dyDescent="0.25">
      <c r="B4" s="18" t="s">
        <v>1</v>
      </c>
      <c r="C4" s="28" t="s">
        <v>22</v>
      </c>
      <c r="D4" s="28"/>
      <c r="E4" s="28"/>
      <c r="F4" s="18" t="s">
        <v>3</v>
      </c>
      <c r="G4" s="19">
        <v>45691</v>
      </c>
    </row>
    <row r="5" spans="2:7" x14ac:dyDescent="0.25">
      <c r="B5" s="23" t="s">
        <v>2</v>
      </c>
      <c r="C5" s="21"/>
      <c r="D5" s="26"/>
      <c r="E5" s="22"/>
      <c r="F5" s="22" t="s">
        <v>4</v>
      </c>
      <c r="G5" s="20">
        <v>2567</v>
      </c>
    </row>
    <row r="6" spans="2:7" x14ac:dyDescent="0.25">
      <c r="B6" s="18" t="s">
        <v>49</v>
      </c>
      <c r="C6" s="24" t="s">
        <v>48</v>
      </c>
      <c r="E6" s="25"/>
      <c r="F6" s="21"/>
      <c r="G6" s="23"/>
    </row>
    <row r="9" spans="2:7" x14ac:dyDescent="0.25">
      <c r="C9" t="s">
        <v>23</v>
      </c>
    </row>
    <row r="10" spans="2:7" x14ac:dyDescent="0.25">
      <c r="B10" s="4" t="s">
        <v>11</v>
      </c>
      <c r="C10" s="4" t="s">
        <v>12</v>
      </c>
      <c r="D10" s="4" t="s">
        <v>7</v>
      </c>
      <c r="E10" s="4" t="s">
        <v>13</v>
      </c>
      <c r="F10" s="4" t="s">
        <v>14</v>
      </c>
    </row>
    <row r="11" spans="2:7" x14ac:dyDescent="0.25">
      <c r="B11" s="15">
        <v>1</v>
      </c>
      <c r="C11" s="4">
        <v>158</v>
      </c>
      <c r="D11" s="4">
        <v>198</v>
      </c>
      <c r="E11" s="16">
        <f>C11/D11</f>
        <v>0.79797979797979801</v>
      </c>
      <c r="F11" s="4" t="s">
        <v>24</v>
      </c>
    </row>
    <row r="12" spans="2:7" x14ac:dyDescent="0.25">
      <c r="B12" s="15">
        <v>2</v>
      </c>
      <c r="C12" s="4">
        <v>250</v>
      </c>
      <c r="D12" s="4">
        <v>208</v>
      </c>
      <c r="E12" s="16">
        <f t="shared" ref="E12:E15" si="0">C12/D12</f>
        <v>1.2019230769230769</v>
      </c>
      <c r="F12" s="4" t="s">
        <v>25</v>
      </c>
    </row>
    <row r="13" spans="2:7" x14ac:dyDescent="0.25">
      <c r="B13" s="15">
        <v>3</v>
      </c>
      <c r="C13" s="4">
        <v>253</v>
      </c>
      <c r="D13" s="4">
        <v>211</v>
      </c>
      <c r="E13" s="16">
        <f t="shared" si="0"/>
        <v>1.1990521327014219</v>
      </c>
      <c r="F13" s="4" t="s">
        <v>26</v>
      </c>
    </row>
    <row r="14" spans="2:7" x14ac:dyDescent="0.25">
      <c r="B14" s="15">
        <v>4</v>
      </c>
      <c r="C14" s="4">
        <v>153</v>
      </c>
      <c r="D14" s="4">
        <v>191</v>
      </c>
      <c r="E14" s="16">
        <f t="shared" si="0"/>
        <v>0.80104712041884818</v>
      </c>
      <c r="F14" s="4" t="s">
        <v>27</v>
      </c>
    </row>
    <row r="15" spans="2:7" x14ac:dyDescent="0.25">
      <c r="B15" s="15">
        <v>5</v>
      </c>
      <c r="C15" s="4">
        <v>20</v>
      </c>
      <c r="D15" s="4">
        <v>25</v>
      </c>
      <c r="E15" s="16">
        <f t="shared" si="0"/>
        <v>0.8</v>
      </c>
      <c r="F15" s="4" t="s">
        <v>28</v>
      </c>
    </row>
    <row r="16" spans="2:7" x14ac:dyDescent="0.25">
      <c r="B16" s="1"/>
      <c r="E16" s="2"/>
    </row>
    <row r="17" spans="2:6" x14ac:dyDescent="0.25">
      <c r="B17" s="1"/>
      <c r="E17" s="2"/>
    </row>
    <row r="18" spans="2:6" x14ac:dyDescent="0.25">
      <c r="C18" t="s">
        <v>29</v>
      </c>
    </row>
    <row r="19" spans="2:6" x14ac:dyDescent="0.25">
      <c r="B19" s="10" t="s">
        <v>5</v>
      </c>
      <c r="C19" s="11" t="s">
        <v>12</v>
      </c>
      <c r="D19" s="10" t="s">
        <v>7</v>
      </c>
      <c r="E19" s="10" t="s">
        <v>8</v>
      </c>
      <c r="F19" s="12" t="s">
        <v>14</v>
      </c>
    </row>
    <row r="20" spans="2:6" x14ac:dyDescent="0.25">
      <c r="B20" s="10">
        <v>1</v>
      </c>
      <c r="C20" s="6">
        <v>96</v>
      </c>
      <c r="D20" s="6">
        <v>64</v>
      </c>
      <c r="E20" s="13">
        <f>C20/D20</f>
        <v>1.5</v>
      </c>
      <c r="F20" s="6" t="s">
        <v>30</v>
      </c>
    </row>
    <row r="21" spans="2:6" x14ac:dyDescent="0.25">
      <c r="B21" s="10">
        <v>2</v>
      </c>
      <c r="C21" s="6">
        <v>92</v>
      </c>
      <c r="D21" s="6">
        <v>61</v>
      </c>
      <c r="E21" s="13">
        <f t="shared" ref="E21:E32" si="1">C21/D21</f>
        <v>1.5081967213114753</v>
      </c>
      <c r="F21" s="6" t="s">
        <v>31</v>
      </c>
    </row>
    <row r="22" spans="2:6" x14ac:dyDescent="0.25">
      <c r="B22" s="10">
        <v>3</v>
      </c>
      <c r="C22" s="6">
        <v>705</v>
      </c>
      <c r="D22" s="6">
        <v>470</v>
      </c>
      <c r="E22" s="13">
        <f t="shared" si="1"/>
        <v>1.5</v>
      </c>
      <c r="F22" s="6" t="s">
        <v>32</v>
      </c>
    </row>
    <row r="23" spans="2:6" x14ac:dyDescent="0.25">
      <c r="B23" s="10">
        <v>4</v>
      </c>
      <c r="C23" s="6">
        <v>518</v>
      </c>
      <c r="D23" s="6">
        <v>345</v>
      </c>
      <c r="E23" s="13">
        <f t="shared" si="1"/>
        <v>1.5014492753623188</v>
      </c>
      <c r="F23" s="6" t="s">
        <v>33</v>
      </c>
    </row>
    <row r="24" spans="2:6" x14ac:dyDescent="0.25">
      <c r="B24" s="10">
        <v>5</v>
      </c>
      <c r="C24" s="6">
        <v>171</v>
      </c>
      <c r="D24" s="6">
        <v>114</v>
      </c>
      <c r="E24" s="13">
        <f t="shared" si="1"/>
        <v>1.5</v>
      </c>
      <c r="F24" s="6" t="s">
        <v>34</v>
      </c>
    </row>
    <row r="25" spans="2:6" x14ac:dyDescent="0.25">
      <c r="B25" s="10">
        <v>6</v>
      </c>
      <c r="C25" s="6">
        <v>231</v>
      </c>
      <c r="D25" s="6">
        <v>154</v>
      </c>
      <c r="E25" s="6">
        <f t="shared" si="1"/>
        <v>1.5</v>
      </c>
      <c r="F25" s="6" t="s">
        <v>35</v>
      </c>
    </row>
    <row r="26" spans="2:6" x14ac:dyDescent="0.25">
      <c r="B26" s="10">
        <v>7</v>
      </c>
      <c r="C26" s="6">
        <v>80</v>
      </c>
      <c r="D26" s="6">
        <v>53</v>
      </c>
      <c r="E26" s="6">
        <f t="shared" si="1"/>
        <v>1.5094339622641511</v>
      </c>
      <c r="F26" s="6" t="s">
        <v>36</v>
      </c>
    </row>
    <row r="27" spans="2:6" x14ac:dyDescent="0.25">
      <c r="B27" s="10">
        <v>8</v>
      </c>
      <c r="C27" s="6">
        <v>252</v>
      </c>
      <c r="D27" s="6">
        <v>168</v>
      </c>
      <c r="E27" s="13">
        <f t="shared" si="1"/>
        <v>1.5</v>
      </c>
      <c r="F27" s="6" t="s">
        <v>37</v>
      </c>
    </row>
    <row r="28" spans="2:6" x14ac:dyDescent="0.25">
      <c r="B28" s="10">
        <v>9</v>
      </c>
      <c r="C28" s="6">
        <v>174</v>
      </c>
      <c r="D28" s="6">
        <v>116</v>
      </c>
      <c r="E28" s="13">
        <f t="shared" si="1"/>
        <v>1.5</v>
      </c>
      <c r="F28" s="6" t="s">
        <v>38</v>
      </c>
    </row>
    <row r="29" spans="2:6" x14ac:dyDescent="0.25">
      <c r="B29" s="10">
        <v>10</v>
      </c>
      <c r="C29" s="6">
        <v>92</v>
      </c>
      <c r="D29" s="6">
        <v>61</v>
      </c>
      <c r="E29" s="13">
        <f t="shared" si="1"/>
        <v>1.5081967213114753</v>
      </c>
      <c r="F29" s="6" t="s">
        <v>39</v>
      </c>
    </row>
    <row r="30" spans="2:6" x14ac:dyDescent="0.25">
      <c r="B30" s="10">
        <v>11</v>
      </c>
      <c r="C30" s="6">
        <v>209</v>
      </c>
      <c r="D30" s="6">
        <v>139</v>
      </c>
      <c r="E30" s="6">
        <f t="shared" si="1"/>
        <v>1.5035971223021583</v>
      </c>
      <c r="F30" s="6" t="s">
        <v>40</v>
      </c>
    </row>
    <row r="31" spans="2:6" x14ac:dyDescent="0.25">
      <c r="B31" s="10">
        <v>12</v>
      </c>
      <c r="C31" s="6">
        <v>207</v>
      </c>
      <c r="D31" s="6">
        <v>138</v>
      </c>
      <c r="E31" s="6">
        <f t="shared" si="1"/>
        <v>1.5</v>
      </c>
      <c r="F31" s="6" t="s">
        <v>41</v>
      </c>
    </row>
    <row r="32" spans="2:6" x14ac:dyDescent="0.25">
      <c r="B32" s="10">
        <v>13</v>
      </c>
      <c r="C32" s="6">
        <v>160</v>
      </c>
      <c r="D32" s="6">
        <v>115</v>
      </c>
      <c r="E32" s="6">
        <f t="shared" si="1"/>
        <v>1.3913043478260869</v>
      </c>
      <c r="F32" s="6" t="s">
        <v>42</v>
      </c>
    </row>
    <row r="33" spans="5:5" x14ac:dyDescent="0.25">
      <c r="E33" s="2"/>
    </row>
  </sheetData>
  <mergeCells count="2">
    <mergeCell ref="B2:E2"/>
    <mergeCell ref="C4:E4"/>
  </mergeCells>
  <hyperlinks>
    <hyperlink ref="C6" r:id="rId1" xr:uid="{C858AE4F-D79C-467F-9E37-D99745EEF3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66C0-3D8B-46D4-8DB5-50EE593AF8EA}">
  <dimension ref="B2:H33"/>
  <sheetViews>
    <sheetView topLeftCell="A4" workbookViewId="0">
      <selection activeCell="D33" sqref="D33"/>
    </sheetView>
  </sheetViews>
  <sheetFormatPr baseColWidth="10" defaultRowHeight="15" x14ac:dyDescent="0.25"/>
  <cols>
    <col min="4" max="4" width="29.42578125" customWidth="1"/>
    <col min="5" max="5" width="20.42578125" customWidth="1"/>
    <col min="7" max="7" width="11.85546875" bestFit="1" customWidth="1"/>
  </cols>
  <sheetData>
    <row r="2" spans="2:8" x14ac:dyDescent="0.25">
      <c r="B2" s="27" t="s">
        <v>21</v>
      </c>
      <c r="C2" s="27"/>
      <c r="D2" s="27"/>
      <c r="E2" s="27"/>
    </row>
    <row r="4" spans="2:8" ht="15" customHeight="1" x14ac:dyDescent="0.25">
      <c r="B4" s="18" t="s">
        <v>1</v>
      </c>
      <c r="C4" s="28" t="s">
        <v>22</v>
      </c>
      <c r="D4" s="28"/>
      <c r="E4" s="28"/>
      <c r="F4" s="18" t="s">
        <v>3</v>
      </c>
      <c r="G4" s="19">
        <v>45691</v>
      </c>
    </row>
    <row r="5" spans="2:8" x14ac:dyDescent="0.25">
      <c r="B5" s="23" t="s">
        <v>2</v>
      </c>
      <c r="C5" s="21"/>
      <c r="D5" s="26"/>
      <c r="E5" s="22"/>
      <c r="F5" s="22" t="s">
        <v>4</v>
      </c>
      <c r="G5" s="20">
        <v>2567</v>
      </c>
    </row>
    <row r="6" spans="2:8" x14ac:dyDescent="0.25">
      <c r="B6" s="18" t="s">
        <v>49</v>
      </c>
      <c r="C6" s="24" t="s">
        <v>48</v>
      </c>
      <c r="E6" s="25"/>
      <c r="F6" s="21"/>
      <c r="G6" s="23"/>
    </row>
    <row r="9" spans="2:8" x14ac:dyDescent="0.25">
      <c r="C9" t="s">
        <v>23</v>
      </c>
    </row>
    <row r="10" spans="2:8" x14ac:dyDescent="0.25">
      <c r="B10" s="4" t="s">
        <v>11</v>
      </c>
      <c r="C10" s="4" t="s">
        <v>7</v>
      </c>
      <c r="D10" s="4" t="s">
        <v>15</v>
      </c>
      <c r="E10" s="4" t="s">
        <v>16</v>
      </c>
      <c r="F10" s="4" t="s">
        <v>17</v>
      </c>
      <c r="G10" s="4" t="s">
        <v>18</v>
      </c>
      <c r="H10" s="4" t="s">
        <v>19</v>
      </c>
    </row>
    <row r="11" spans="2:8" x14ac:dyDescent="0.25">
      <c r="B11" s="4">
        <v>1</v>
      </c>
      <c r="C11" s="4">
        <v>198</v>
      </c>
      <c r="D11" s="4" t="s">
        <v>24</v>
      </c>
      <c r="E11" s="4"/>
      <c r="F11" s="4"/>
      <c r="G11" s="4"/>
      <c r="H11" s="4"/>
    </row>
    <row r="12" spans="2:8" x14ac:dyDescent="0.25">
      <c r="B12" s="4">
        <v>2</v>
      </c>
      <c r="C12" s="4">
        <v>208</v>
      </c>
      <c r="D12" s="4" t="s">
        <v>25</v>
      </c>
      <c r="E12" s="4"/>
      <c r="F12" s="4"/>
      <c r="G12" s="4"/>
      <c r="H12" s="4"/>
    </row>
    <row r="13" spans="2:8" x14ac:dyDescent="0.25">
      <c r="B13" s="4">
        <v>3</v>
      </c>
      <c r="C13" s="4">
        <v>211</v>
      </c>
      <c r="D13" s="4" t="s">
        <v>26</v>
      </c>
      <c r="E13" s="4"/>
      <c r="F13" s="4"/>
      <c r="G13" s="4"/>
      <c r="H13" s="4"/>
    </row>
    <row r="14" spans="2:8" x14ac:dyDescent="0.25">
      <c r="B14" s="4">
        <v>4</v>
      </c>
      <c r="C14" s="4">
        <v>191</v>
      </c>
      <c r="D14" s="4" t="s">
        <v>27</v>
      </c>
      <c r="E14" s="4"/>
      <c r="F14" s="4"/>
      <c r="G14" s="4"/>
      <c r="H14" s="4"/>
    </row>
    <row r="15" spans="2:8" x14ac:dyDescent="0.25">
      <c r="B15" s="5">
        <v>5</v>
      </c>
      <c r="C15" s="5">
        <v>25</v>
      </c>
      <c r="D15" s="4" t="s">
        <v>28</v>
      </c>
      <c r="E15" s="5"/>
      <c r="F15" s="5"/>
      <c r="G15" s="5"/>
      <c r="H15" s="5"/>
    </row>
    <row r="16" spans="2:8" x14ac:dyDescent="0.25">
      <c r="B16" s="3"/>
      <c r="C16" s="3"/>
      <c r="D16" s="3"/>
      <c r="E16" s="3"/>
      <c r="F16" s="3"/>
      <c r="G16" s="3"/>
      <c r="H16" s="3"/>
    </row>
    <row r="19" spans="2:8" x14ac:dyDescent="0.25">
      <c r="C19" t="s">
        <v>29</v>
      </c>
    </row>
    <row r="20" spans="2:8" x14ac:dyDescent="0.25">
      <c r="B20" s="6" t="s">
        <v>11</v>
      </c>
      <c r="C20" s="6" t="s">
        <v>7</v>
      </c>
      <c r="D20" s="6" t="s">
        <v>15</v>
      </c>
      <c r="E20" s="6" t="s">
        <v>16</v>
      </c>
      <c r="F20" s="6" t="s">
        <v>17</v>
      </c>
      <c r="G20" s="6" t="s">
        <v>18</v>
      </c>
      <c r="H20" s="6" t="s">
        <v>19</v>
      </c>
    </row>
    <row r="21" spans="2:8" x14ac:dyDescent="0.25">
      <c r="B21" s="6">
        <v>1</v>
      </c>
      <c r="C21" s="6">
        <v>64</v>
      </c>
      <c r="D21" s="6" t="s">
        <v>30</v>
      </c>
      <c r="E21" s="6" t="s">
        <v>43</v>
      </c>
      <c r="F21" s="7">
        <v>32</v>
      </c>
      <c r="G21" s="6">
        <f>AVERAGE(F21,H21)</f>
        <v>48</v>
      </c>
      <c r="H21" s="6">
        <v>64</v>
      </c>
    </row>
    <row r="22" spans="2:8" x14ac:dyDescent="0.25">
      <c r="B22" s="6">
        <v>2</v>
      </c>
      <c r="C22" s="6">
        <v>61</v>
      </c>
      <c r="D22" s="6" t="s">
        <v>31</v>
      </c>
      <c r="E22" s="6"/>
      <c r="F22" s="7"/>
      <c r="G22" s="6"/>
      <c r="H22" s="6"/>
    </row>
    <row r="23" spans="2:8" x14ac:dyDescent="0.25">
      <c r="B23" s="6">
        <v>3</v>
      </c>
      <c r="C23" s="6">
        <v>470</v>
      </c>
      <c r="D23" s="6" t="s">
        <v>32</v>
      </c>
      <c r="E23" s="6" t="s">
        <v>44</v>
      </c>
      <c r="F23" s="7">
        <v>235</v>
      </c>
      <c r="G23" s="8">
        <f>AVERAGE(H23,F23)</f>
        <v>352.5</v>
      </c>
      <c r="H23" s="6">
        <v>470</v>
      </c>
    </row>
    <row r="24" spans="2:8" x14ac:dyDescent="0.25">
      <c r="B24" s="6">
        <v>4</v>
      </c>
      <c r="C24" s="6">
        <v>345</v>
      </c>
      <c r="D24" s="6" t="s">
        <v>33</v>
      </c>
      <c r="E24" s="6" t="s">
        <v>45</v>
      </c>
      <c r="F24" s="7">
        <v>73</v>
      </c>
      <c r="G24" s="8">
        <f t="shared" ref="G24:G33" si="0">AVERAGE(H24,F24)</f>
        <v>109</v>
      </c>
      <c r="H24" s="6">
        <v>145</v>
      </c>
    </row>
    <row r="25" spans="2:8" x14ac:dyDescent="0.25">
      <c r="B25" s="9">
        <v>5</v>
      </c>
      <c r="C25" s="6">
        <v>114</v>
      </c>
      <c r="D25" s="6" t="s">
        <v>34</v>
      </c>
      <c r="E25" s="6"/>
      <c r="F25" s="6"/>
      <c r="G25" s="8"/>
      <c r="H25" s="6"/>
    </row>
    <row r="26" spans="2:8" x14ac:dyDescent="0.25">
      <c r="B26" s="9">
        <v>6</v>
      </c>
      <c r="C26" s="6">
        <v>154</v>
      </c>
      <c r="D26" s="6" t="s">
        <v>35</v>
      </c>
      <c r="E26" s="6"/>
      <c r="F26" s="6"/>
      <c r="G26" s="8"/>
      <c r="H26" s="6"/>
    </row>
    <row r="27" spans="2:8" x14ac:dyDescent="0.25">
      <c r="B27" s="9">
        <v>7</v>
      </c>
      <c r="C27" s="6">
        <v>53</v>
      </c>
      <c r="D27" s="6" t="s">
        <v>36</v>
      </c>
      <c r="E27" s="6" t="s">
        <v>46</v>
      </c>
      <c r="F27" s="6">
        <v>27</v>
      </c>
      <c r="G27" s="8">
        <f t="shared" si="0"/>
        <v>40</v>
      </c>
      <c r="H27" s="6">
        <v>53</v>
      </c>
    </row>
    <row r="28" spans="2:8" x14ac:dyDescent="0.25">
      <c r="B28" s="9">
        <v>8</v>
      </c>
      <c r="C28" s="6">
        <v>168</v>
      </c>
      <c r="D28" s="6" t="s">
        <v>37</v>
      </c>
      <c r="E28" s="6"/>
      <c r="F28" s="6"/>
      <c r="G28" s="8"/>
      <c r="H28" s="6"/>
    </row>
    <row r="29" spans="2:8" x14ac:dyDescent="0.25">
      <c r="B29" s="9">
        <v>9</v>
      </c>
      <c r="C29" s="6">
        <v>116</v>
      </c>
      <c r="D29" s="6" t="s">
        <v>38</v>
      </c>
      <c r="E29" s="6"/>
      <c r="F29" s="6"/>
      <c r="G29" s="8"/>
      <c r="H29" s="6"/>
    </row>
    <row r="30" spans="2:8" x14ac:dyDescent="0.25">
      <c r="B30" s="9">
        <v>10</v>
      </c>
      <c r="C30" s="6">
        <v>61</v>
      </c>
      <c r="D30" s="6" t="s">
        <v>39</v>
      </c>
      <c r="E30" s="6"/>
      <c r="F30" s="6"/>
      <c r="G30" s="8"/>
      <c r="H30" s="6"/>
    </row>
    <row r="31" spans="2:8" x14ac:dyDescent="0.25">
      <c r="B31" s="9">
        <v>11</v>
      </c>
      <c r="C31" s="6">
        <v>139</v>
      </c>
      <c r="D31" s="6" t="s">
        <v>40</v>
      </c>
      <c r="E31" s="6"/>
      <c r="F31" s="6"/>
      <c r="G31" s="8"/>
      <c r="H31" s="6"/>
    </row>
    <row r="32" spans="2:8" x14ac:dyDescent="0.25">
      <c r="B32" s="9">
        <v>12</v>
      </c>
      <c r="C32" s="6">
        <v>138</v>
      </c>
      <c r="D32" s="6" t="s">
        <v>41</v>
      </c>
      <c r="E32" s="6"/>
      <c r="F32" s="6"/>
      <c r="G32" s="8"/>
      <c r="H32" s="6"/>
    </row>
    <row r="33" spans="2:8" x14ac:dyDescent="0.25">
      <c r="B33" s="9">
        <v>13</v>
      </c>
      <c r="C33" s="6">
        <v>115</v>
      </c>
      <c r="D33" s="6" t="s">
        <v>42</v>
      </c>
      <c r="E33" s="6" t="s">
        <v>47</v>
      </c>
      <c r="F33" s="6">
        <v>58</v>
      </c>
      <c r="G33" s="8">
        <f t="shared" si="0"/>
        <v>86.5</v>
      </c>
      <c r="H33" s="6">
        <v>115</v>
      </c>
    </row>
  </sheetData>
  <mergeCells count="2">
    <mergeCell ref="B2:E2"/>
    <mergeCell ref="C4:E4"/>
  </mergeCells>
  <hyperlinks>
    <hyperlink ref="C6" r:id="rId1" xr:uid="{6B77B9B6-7DF7-4C06-AD0B-5AE7666965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92C2-3734-4583-BA85-82B73D878282}">
  <dimension ref="B2:G36"/>
  <sheetViews>
    <sheetView tabSelected="1" topLeftCell="A2" workbookViewId="0">
      <selection activeCell="M22" sqref="M22"/>
    </sheetView>
  </sheetViews>
  <sheetFormatPr baseColWidth="10" defaultRowHeight="15" x14ac:dyDescent="0.25"/>
  <cols>
    <col min="2" max="2" width="17.85546875" customWidth="1"/>
    <col min="5" max="5" width="16.85546875" customWidth="1"/>
  </cols>
  <sheetData>
    <row r="2" spans="2:7" x14ac:dyDescent="0.25">
      <c r="B2" s="27" t="s">
        <v>50</v>
      </c>
      <c r="C2" s="27"/>
      <c r="D2" s="27"/>
      <c r="E2" s="27"/>
    </row>
    <row r="4" spans="2:7" x14ac:dyDescent="0.25">
      <c r="B4" s="18" t="s">
        <v>1</v>
      </c>
      <c r="C4" s="28" t="s">
        <v>22</v>
      </c>
      <c r="D4" s="28"/>
      <c r="E4" s="28"/>
      <c r="F4" s="18" t="s">
        <v>3</v>
      </c>
      <c r="G4" s="19">
        <v>45691</v>
      </c>
    </row>
    <row r="5" spans="2:7" x14ac:dyDescent="0.25">
      <c r="B5" s="23" t="s">
        <v>2</v>
      </c>
      <c r="C5" s="21"/>
      <c r="D5" s="26"/>
      <c r="E5" s="22"/>
      <c r="F5" s="22" t="s">
        <v>4</v>
      </c>
      <c r="G5" s="20">
        <v>2567</v>
      </c>
    </row>
    <row r="6" spans="2:7" x14ac:dyDescent="0.25">
      <c r="B6" s="18" t="s">
        <v>49</v>
      </c>
      <c r="C6" s="24" t="s">
        <v>48</v>
      </c>
      <c r="E6" s="25"/>
      <c r="F6" s="21"/>
      <c r="G6" s="23"/>
    </row>
    <row r="9" spans="2:7" x14ac:dyDescent="0.25">
      <c r="C9" t="s">
        <v>23</v>
      </c>
    </row>
    <row r="10" spans="2:7" x14ac:dyDescent="0.25">
      <c r="B10" s="15" t="s">
        <v>5</v>
      </c>
      <c r="C10" s="17" t="s">
        <v>51</v>
      </c>
      <c r="D10" s="32" t="s">
        <v>7</v>
      </c>
      <c r="E10" s="39" t="s">
        <v>53</v>
      </c>
    </row>
    <row r="11" spans="2:7" x14ac:dyDescent="0.25">
      <c r="B11" s="15">
        <v>1</v>
      </c>
      <c r="C11" s="4">
        <v>2</v>
      </c>
      <c r="D11" s="33">
        <v>198</v>
      </c>
      <c r="E11" s="16">
        <f>(1000*C11)/D11</f>
        <v>10.1010101010101</v>
      </c>
    </row>
    <row r="12" spans="2:7" x14ac:dyDescent="0.25">
      <c r="B12" s="15">
        <v>2</v>
      </c>
      <c r="C12" s="4">
        <v>5</v>
      </c>
      <c r="D12" s="33">
        <v>208</v>
      </c>
      <c r="E12" s="16">
        <f t="shared" ref="E12:E16" si="0">(1000*C12)/D12</f>
        <v>24.03846153846154</v>
      </c>
    </row>
    <row r="13" spans="2:7" x14ac:dyDescent="0.25">
      <c r="B13" s="15">
        <v>3</v>
      </c>
      <c r="C13" s="4">
        <v>3</v>
      </c>
      <c r="D13" s="33">
        <v>211</v>
      </c>
      <c r="E13" s="16">
        <f t="shared" si="0"/>
        <v>14.218009478672986</v>
      </c>
    </row>
    <row r="14" spans="2:7" x14ac:dyDescent="0.25">
      <c r="B14" s="15">
        <v>4</v>
      </c>
      <c r="C14" s="4">
        <v>6</v>
      </c>
      <c r="D14" s="33">
        <v>191</v>
      </c>
      <c r="E14" s="16">
        <f t="shared" si="0"/>
        <v>31.413612565445025</v>
      </c>
    </row>
    <row r="15" spans="2:7" x14ac:dyDescent="0.25">
      <c r="B15" s="15">
        <v>5</v>
      </c>
      <c r="C15" s="4">
        <v>1</v>
      </c>
      <c r="D15" s="33">
        <v>25</v>
      </c>
      <c r="E15" s="16">
        <f t="shared" si="0"/>
        <v>40</v>
      </c>
    </row>
    <row r="16" spans="2:7" x14ac:dyDescent="0.25">
      <c r="B16" s="5" t="s">
        <v>52</v>
      </c>
      <c r="C16" s="5">
        <f>SUM(C11:C15)</f>
        <v>17</v>
      </c>
      <c r="D16" s="37">
        <f>SUM(D11:D15)</f>
        <v>833</v>
      </c>
      <c r="E16" s="16">
        <f t="shared" si="0"/>
        <v>20.408163265306122</v>
      </c>
    </row>
    <row r="17" spans="2:5" x14ac:dyDescent="0.25">
      <c r="B17" s="35"/>
      <c r="C17" s="35"/>
      <c r="D17" s="35"/>
      <c r="E17" s="31"/>
    </row>
    <row r="20" spans="2:5" x14ac:dyDescent="0.25">
      <c r="C20" t="s">
        <v>29</v>
      </c>
    </row>
    <row r="21" spans="2:5" x14ac:dyDescent="0.25">
      <c r="B21" s="10" t="s">
        <v>5</v>
      </c>
      <c r="C21" s="11" t="s">
        <v>51</v>
      </c>
      <c r="D21" s="29" t="s">
        <v>7</v>
      </c>
      <c r="E21" s="38" t="s">
        <v>53</v>
      </c>
    </row>
    <row r="22" spans="2:5" x14ac:dyDescent="0.25">
      <c r="B22" s="10">
        <v>1</v>
      </c>
      <c r="C22" s="6">
        <v>2</v>
      </c>
      <c r="D22" s="30">
        <v>64</v>
      </c>
      <c r="E22" s="13">
        <f>(1000*C22)/D22</f>
        <v>31.25</v>
      </c>
    </row>
    <row r="23" spans="2:5" x14ac:dyDescent="0.25">
      <c r="B23" s="10">
        <v>2</v>
      </c>
      <c r="C23" s="6">
        <v>2</v>
      </c>
      <c r="D23" s="30">
        <v>61</v>
      </c>
      <c r="E23" s="13">
        <f t="shared" ref="E23:E35" si="1">(1000*C23)/D23</f>
        <v>32.786885245901637</v>
      </c>
    </row>
    <row r="24" spans="2:5" x14ac:dyDescent="0.25">
      <c r="B24" s="10">
        <v>3</v>
      </c>
      <c r="C24" s="6">
        <v>8</v>
      </c>
      <c r="D24" s="30">
        <v>470</v>
      </c>
      <c r="E24" s="13">
        <f t="shared" si="1"/>
        <v>17.021276595744681</v>
      </c>
    </row>
    <row r="25" spans="2:5" x14ac:dyDescent="0.25">
      <c r="B25" s="10">
        <v>4</v>
      </c>
      <c r="C25" s="6">
        <v>6</v>
      </c>
      <c r="D25" s="30">
        <v>345</v>
      </c>
      <c r="E25" s="13">
        <f t="shared" si="1"/>
        <v>17.391304347826086</v>
      </c>
    </row>
    <row r="26" spans="2:5" x14ac:dyDescent="0.25">
      <c r="B26" s="10">
        <v>5</v>
      </c>
      <c r="C26" s="6">
        <v>3</v>
      </c>
      <c r="D26" s="30">
        <v>114</v>
      </c>
      <c r="E26" s="13">
        <f t="shared" si="1"/>
        <v>26.315789473684209</v>
      </c>
    </row>
    <row r="27" spans="2:5" x14ac:dyDescent="0.25">
      <c r="B27" s="10">
        <v>6</v>
      </c>
      <c r="C27" s="6">
        <v>4</v>
      </c>
      <c r="D27" s="30">
        <v>154</v>
      </c>
      <c r="E27" s="13">
        <f t="shared" si="1"/>
        <v>25.974025974025974</v>
      </c>
    </row>
    <row r="28" spans="2:5" x14ac:dyDescent="0.25">
      <c r="B28" s="10">
        <v>7</v>
      </c>
      <c r="C28" s="6">
        <v>2</v>
      </c>
      <c r="D28" s="30">
        <v>53</v>
      </c>
      <c r="E28" s="13">
        <f t="shared" si="1"/>
        <v>37.735849056603776</v>
      </c>
    </row>
    <row r="29" spans="2:5" x14ac:dyDescent="0.25">
      <c r="B29" s="10">
        <v>8</v>
      </c>
      <c r="C29" s="6">
        <v>4</v>
      </c>
      <c r="D29" s="30">
        <v>168</v>
      </c>
      <c r="E29" s="13">
        <f t="shared" si="1"/>
        <v>23.80952380952381</v>
      </c>
    </row>
    <row r="30" spans="2:5" x14ac:dyDescent="0.25">
      <c r="B30" s="10">
        <v>9</v>
      </c>
      <c r="C30" s="6">
        <v>3</v>
      </c>
      <c r="D30" s="30">
        <v>116</v>
      </c>
      <c r="E30" s="13">
        <f t="shared" si="1"/>
        <v>25.862068965517242</v>
      </c>
    </row>
    <row r="31" spans="2:5" x14ac:dyDescent="0.25">
      <c r="B31" s="10">
        <v>10</v>
      </c>
      <c r="C31" s="6">
        <v>2</v>
      </c>
      <c r="D31" s="30">
        <v>61</v>
      </c>
      <c r="E31" s="13">
        <f t="shared" si="1"/>
        <v>32.786885245901637</v>
      </c>
    </row>
    <row r="32" spans="2:5" x14ac:dyDescent="0.25">
      <c r="B32" s="10">
        <v>11</v>
      </c>
      <c r="C32" s="6">
        <v>4</v>
      </c>
      <c r="D32" s="30">
        <v>139</v>
      </c>
      <c r="E32" s="13">
        <f t="shared" si="1"/>
        <v>28.776978417266186</v>
      </c>
    </row>
    <row r="33" spans="2:5" x14ac:dyDescent="0.25">
      <c r="B33" s="10">
        <v>12</v>
      </c>
      <c r="C33" s="6">
        <v>4</v>
      </c>
      <c r="D33" s="30">
        <v>138</v>
      </c>
      <c r="E33" s="13">
        <f t="shared" si="1"/>
        <v>28.985507246376812</v>
      </c>
    </row>
    <row r="34" spans="2:5" x14ac:dyDescent="0.25">
      <c r="B34" s="10">
        <v>13</v>
      </c>
      <c r="C34" s="6">
        <v>3</v>
      </c>
      <c r="D34" s="30">
        <v>115</v>
      </c>
      <c r="E34" s="13">
        <f t="shared" si="1"/>
        <v>26.086956521739129</v>
      </c>
    </row>
    <row r="35" spans="2:5" x14ac:dyDescent="0.25">
      <c r="B35" s="9" t="s">
        <v>52</v>
      </c>
      <c r="C35" s="9">
        <f>SUM(C22:C34)</f>
        <v>47</v>
      </c>
      <c r="D35" s="34">
        <f>SUM(D22:D34)</f>
        <v>1998</v>
      </c>
      <c r="E35" s="13">
        <f t="shared" si="1"/>
        <v>23.523523523523522</v>
      </c>
    </row>
    <row r="36" spans="2:5" x14ac:dyDescent="0.25">
      <c r="B36" s="35"/>
      <c r="C36" s="36"/>
      <c r="D36" s="36"/>
      <c r="E36" s="31"/>
    </row>
  </sheetData>
  <mergeCells count="2">
    <mergeCell ref="B2:E2"/>
    <mergeCell ref="C4:E4"/>
  </mergeCells>
  <hyperlinks>
    <hyperlink ref="C6" r:id="rId1" xr:uid="{F7E7EF69-698E-4392-8900-CECDF2CE38B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6.2</vt:lpstr>
      <vt:lpstr>6.3</vt:lpstr>
      <vt:lpstr>6.4</vt:lpstr>
      <vt:lpstr>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Quintana</dc:creator>
  <cp:lastModifiedBy>FRANCISCO XAVIER TERAN ZAMBRANO</cp:lastModifiedBy>
  <dcterms:created xsi:type="dcterms:W3CDTF">2025-02-03T16:49:05Z</dcterms:created>
  <dcterms:modified xsi:type="dcterms:W3CDTF">2025-02-10T19:04:14Z</dcterms:modified>
</cp:coreProperties>
</file>