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dcgal.sharepoint.com/sites/programainvestigo/Documentos compartidos/General/Manual FlexSim/Casos Manual v2022.0/C15/"/>
    </mc:Choice>
  </mc:AlternateContent>
  <xr:revisionPtr revIDLastSave="21" documentId="11_0DBC4D94186850395300AC4EE3A4780B91C254DB" xr6:coauthVersionLast="47" xr6:coauthVersionMax="47" xr10:uidLastSave="{21E5AF7E-CBA8-4D0E-AE6F-88C141D8FCDC}"/>
  <bookViews>
    <workbookView xWindow="-108" yWindow="-108" windowWidth="23256" windowHeight="12576" xr2:uid="{00000000-000D-0000-FFFF-FFFF00000000}"/>
  </bookViews>
  <sheets>
    <sheet name="C15_Linea" sheetId="1" r:id="rId1"/>
  </sheets>
  <definedNames>
    <definedName name="solver_adj" localSheetId="0" hidden="1">'C15_Linea'!$A$13:$A$17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'C15_Linea'!$A$13:$A$17</definedName>
    <definedName name="solver_lhs2" localSheetId="0" hidden="1">'C15_Linea'!$H$13:$H$17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'C15_Linea'!$B$20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el2" localSheetId="0" hidden="1">1</definedName>
    <definedName name="solver_rhs1" localSheetId="0" hidden="1">"AllDifferent"</definedName>
    <definedName name="solver_rhs2" localSheetId="0" hidden="1">'C15_Linea'!$I$13:$I$17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E14" i="1" s="1"/>
  <c r="F13" i="1" l="1"/>
  <c r="G13" i="1" s="1"/>
  <c r="E15" i="1"/>
  <c r="H13" i="1" l="1"/>
  <c r="J13" i="1" s="1"/>
  <c r="K13" i="1" s="1"/>
  <c r="F14" i="1"/>
  <c r="G14" i="1" s="1"/>
  <c r="E16" i="1"/>
  <c r="E17" i="1" s="1"/>
  <c r="H14" i="1" l="1"/>
  <c r="L13" i="1"/>
  <c r="F15" i="1"/>
  <c r="F16" i="1" s="1"/>
  <c r="F17" i="1" s="1"/>
  <c r="L14" i="1" l="1"/>
  <c r="J14" i="1"/>
  <c r="K14" i="1" s="1"/>
  <c r="G15" i="1"/>
  <c r="G16" i="1" l="1"/>
  <c r="G17" i="1" s="1"/>
  <c r="H15" i="1"/>
  <c r="J15" i="1" s="1"/>
  <c r="K15" i="1" s="1"/>
  <c r="L15" i="1" l="1"/>
  <c r="H17" i="1"/>
  <c r="B20" i="1" s="1"/>
  <c r="H16" i="1"/>
  <c r="L16" i="1" l="1"/>
  <c r="J16" i="1"/>
  <c r="K16" i="1" s="1"/>
  <c r="L17" i="1"/>
  <c r="J17" i="1"/>
  <c r="K17" i="1" s="1"/>
  <c r="B19" i="1"/>
  <c r="B21" i="1" l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tc={A13A80AE-DFA9-41DA-971F-A1FF1CE3ADB6}</author>
  </authors>
  <commentList>
    <comment ref="A1" authorId="0" shapeId="0" xr:uid="{A13A80AE-DFA9-41DA-971F-A1FF1CE3ADB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archivo contiene la solución a la optimización del proceso en línea del capítulo 15. Puede verse el modelo de optimización activando el solver de excel.</t>
      </text>
    </comment>
  </commentList>
</comments>
</file>

<file path=xl/sharedStrings.xml><?xml version="1.0" encoding="utf-8"?>
<sst xmlns="http://schemas.openxmlformats.org/spreadsheetml/2006/main" count="32" uniqueCount="23">
  <si>
    <t>Finalización</t>
  </si>
  <si>
    <t>Ret</t>
  </si>
  <si>
    <t>Tiempo de procesamiento c</t>
  </si>
  <si>
    <t>M1</t>
  </si>
  <si>
    <t>M2</t>
  </si>
  <si>
    <t>M3</t>
  </si>
  <si>
    <t>di</t>
  </si>
  <si>
    <t>Columna -&gt;</t>
  </si>
  <si>
    <t>Trabajo</t>
  </si>
  <si>
    <t>Tiempo de Inicio</t>
  </si>
  <si>
    <t>M</t>
  </si>
  <si>
    <t>F medio</t>
  </si>
  <si>
    <t>T max</t>
  </si>
  <si>
    <t>Entrega</t>
  </si>
  <si>
    <t>Tardanza</t>
  </si>
  <si>
    <t>Ti</t>
  </si>
  <si>
    <t>Fuera plazo?</t>
  </si>
  <si>
    <t>Ci</t>
  </si>
  <si>
    <t>Retraso</t>
  </si>
  <si>
    <t>Li</t>
  </si>
  <si>
    <t>Leyenda</t>
  </si>
  <si>
    <t>Variable</t>
  </si>
  <si>
    <t>Celda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</si>
</sst>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4" fillId="7" borderId="1" xfId="7" applyBorder="1"/>
    <xf numFmtId="0" fontId="1" fillId="2" borderId="1" xfId="2" applyBorder="1"/>
    <xf numFmtId="0" fontId="5" fillId="0" borderId="1" xfId="0" applyFont="1" applyBorder="1"/>
    <xf numFmtId="0" fontId="0" fillId="10" borderId="1" xfId="0" applyFill="1" applyBorder="1"/>
    <xf numFmtId="0" fontId="1" fillId="8" borderId="3" xfId="8" applyBorder="1"/>
    <xf numFmtId="0" fontId="4" fillId="4" borderId="3" xfId="4" applyBorder="1"/>
    <xf numFmtId="0" fontId="4" fillId="7" borderId="3" xfId="7" applyBorder="1"/>
    <xf numFmtId="0" fontId="3" fillId="0" borderId="1" xfId="0" applyFont="1" applyBorder="1"/>
    <xf numFmtId="0" fontId="0" fillId="6" borderId="3" xfId="6" applyFont="1" applyBorder="1"/>
    <xf numFmtId="0" fontId="2" fillId="0" borderId="0" xfId="1"/>
    <xf numFmtId="0" fontId="1" fillId="5" borderId="3" xfId="5" applyBorder="1"/>
    <xf numFmtId="0" fontId="4" fillId="3" borderId="1" xfId="3" applyBorder="1" applyAlignment="1">
      <alignment horizontal="center"/>
    </xf>
    <xf numFmtId="0" fontId="4" fillId="3" borderId="2" xfId="3" applyBorder="1" applyAlignment="1">
      <alignment horizontal="center"/>
    </xf>
    <xf numFmtId="0" fontId="1" fillId="9" borderId="1" xfId="9" applyBorder="1" applyAlignment="1">
      <alignment horizontal="center"/>
    </xf>
    <xf numFmtId="0" fontId="1" fillId="2" borderId="4" xfId="2" applyBorder="1"/>
  </cellXfs>
  <cellStyles count="10">
    <cellStyle name="20% - Accent1" xfId="2" builtinId="30"/>
    <cellStyle name="20% - Accent4" xfId="5" builtinId="42"/>
    <cellStyle name="20% - Accent6" xfId="8" builtinId="50"/>
    <cellStyle name="40% - Accent4" xfId="6" builtinId="43"/>
    <cellStyle name="40% - Accent6" xfId="9" builtinId="51"/>
    <cellStyle name="60% - Accent1" xfId="3" builtinId="32"/>
    <cellStyle name="60% - Accent2" xfId="4" builtinId="36"/>
    <cellStyle name="60% - Accent5" xfId="7" builtinId="48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Pernas Álvarez" id="{C59F7410-A123-4342-8A53-2CDA090555D2}" userId="S::javier.pernas2@udc.es::905e20ce-ec06-443c-8329-71e6c873f20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4T14:47:48.35" personId="{C59F7410-A123-4342-8A53-2CDA090555D2}" id="{A13A80AE-DFA9-41DA-971F-A1FF1CE3ADB6}">
    <text>Este archivo contiene la solución a la optimización del proceso en línea del capítulo 15. Puede verse el modelo de optimización activando el solver de excel.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15" zoomScaleNormal="115" workbookViewId="0">
      <selection activeCell="I6" sqref="I6"/>
    </sheetView>
  </sheetViews>
  <sheetFormatPr defaultColWidth="11.5546875" defaultRowHeight="14.4" x14ac:dyDescent="0.3"/>
  <cols>
    <col min="7" max="7" width="13.44140625" bestFit="1" customWidth="1"/>
    <col min="8" max="10" width="15.109375" customWidth="1"/>
  </cols>
  <sheetData>
    <row r="1" spans="1:12" x14ac:dyDescent="0.3"/>
    <row r="2" spans="1:12" x14ac:dyDescent="0.3">
      <c r="B2" s="13" t="s">
        <v>2</v>
      </c>
      <c r="C2" s="13"/>
      <c r="D2" s="13"/>
    </row>
    <row r="3" spans="1:12" x14ac:dyDescent="0.3">
      <c r="A3" s="2" t="s">
        <v>8</v>
      </c>
      <c r="B3" s="3" t="s">
        <v>3</v>
      </c>
      <c r="C3" s="3" t="s">
        <v>4</v>
      </c>
      <c r="D3" s="3" t="s">
        <v>5</v>
      </c>
      <c r="E3" s="2" t="s">
        <v>6</v>
      </c>
      <c r="G3" s="16" t="s">
        <v>20</v>
      </c>
    </row>
    <row r="4" spans="1:12" x14ac:dyDescent="0.3">
      <c r="A4" s="1">
        <v>1</v>
      </c>
      <c r="B4" s="1">
        <v>8</v>
      </c>
      <c r="C4" s="1">
        <v>3</v>
      </c>
      <c r="D4" s="1">
        <v>3</v>
      </c>
      <c r="E4" s="1">
        <v>25</v>
      </c>
      <c r="G4" s="5" t="s">
        <v>21</v>
      </c>
    </row>
    <row r="5" spans="1:12" x14ac:dyDescent="0.3">
      <c r="A5" s="1">
        <v>2</v>
      </c>
      <c r="B5" s="1">
        <v>7</v>
      </c>
      <c r="C5" s="1">
        <v>10</v>
      </c>
      <c r="D5" s="1">
        <v>1</v>
      </c>
      <c r="E5" s="1">
        <v>35</v>
      </c>
      <c r="G5" s="9" t="s">
        <v>22</v>
      </c>
    </row>
    <row r="6" spans="1:12" x14ac:dyDescent="0.3">
      <c r="A6" s="1">
        <v>3</v>
      </c>
      <c r="B6" s="1">
        <v>3</v>
      </c>
      <c r="C6" s="1">
        <v>5</v>
      </c>
      <c r="D6" s="1">
        <v>1</v>
      </c>
      <c r="E6" s="1">
        <v>10</v>
      </c>
    </row>
    <row r="7" spans="1:12" x14ac:dyDescent="0.3">
      <c r="A7" s="1">
        <v>4</v>
      </c>
      <c r="B7" s="1">
        <v>5</v>
      </c>
      <c r="C7" s="1">
        <v>9</v>
      </c>
      <c r="D7" s="1">
        <v>2</v>
      </c>
      <c r="E7" s="1">
        <v>14</v>
      </c>
    </row>
    <row r="8" spans="1:12" x14ac:dyDescent="0.3">
      <c r="A8" s="1">
        <v>5</v>
      </c>
      <c r="B8" s="1">
        <v>2</v>
      </c>
      <c r="C8" s="1">
        <v>1</v>
      </c>
      <c r="D8" s="1">
        <v>5</v>
      </c>
      <c r="E8" s="1">
        <v>31</v>
      </c>
    </row>
    <row r="10" spans="1:12" x14ac:dyDescent="0.3">
      <c r="A10" s="4" t="s">
        <v>7</v>
      </c>
      <c r="B10" s="4">
        <v>2</v>
      </c>
      <c r="C10" s="4">
        <v>3</v>
      </c>
      <c r="D10" s="4">
        <v>4</v>
      </c>
    </row>
    <row r="11" spans="1:12" x14ac:dyDescent="0.3">
      <c r="B11" s="14" t="s">
        <v>2</v>
      </c>
      <c r="C11" s="14"/>
      <c r="D11" s="14"/>
      <c r="E11" s="15" t="s">
        <v>9</v>
      </c>
      <c r="F11" s="15"/>
      <c r="G11" s="15"/>
      <c r="H11" s="11" t="s">
        <v>0</v>
      </c>
      <c r="I11" s="11" t="s">
        <v>13</v>
      </c>
      <c r="J11" s="11" t="s">
        <v>18</v>
      </c>
      <c r="K11" s="11" t="s">
        <v>14</v>
      </c>
    </row>
    <row r="12" spans="1:12" x14ac:dyDescent="0.3">
      <c r="A12" s="2" t="s">
        <v>8</v>
      </c>
      <c r="B12" s="3" t="s">
        <v>3</v>
      </c>
      <c r="C12" s="3" t="s">
        <v>4</v>
      </c>
      <c r="D12" s="3" t="s">
        <v>5</v>
      </c>
      <c r="E12" s="6" t="s">
        <v>3</v>
      </c>
      <c r="F12" s="6" t="s">
        <v>4</v>
      </c>
      <c r="G12" s="6" t="s">
        <v>5</v>
      </c>
      <c r="H12" s="7" t="s">
        <v>17</v>
      </c>
      <c r="I12" s="8" t="s">
        <v>6</v>
      </c>
      <c r="J12" s="10" t="s">
        <v>19</v>
      </c>
      <c r="K12" s="10" t="s">
        <v>15</v>
      </c>
      <c r="L12" s="12" t="s">
        <v>16</v>
      </c>
    </row>
    <row r="13" spans="1:12" x14ac:dyDescent="0.3">
      <c r="A13" s="5">
        <v>3</v>
      </c>
      <c r="B13" s="1">
        <f>VLOOKUP($A13,$A$4:$D$8,B$10,FALSE)</f>
        <v>3</v>
      </c>
      <c r="C13" s="1">
        <f t="shared" ref="C13:D17" si="0">VLOOKUP($A13,$A$4:$D$8,C$10,FALSE)</f>
        <v>5</v>
      </c>
      <c r="D13" s="1">
        <f t="shared" si="0"/>
        <v>1</v>
      </c>
      <c r="E13" s="1">
        <v>0</v>
      </c>
      <c r="F13" s="1">
        <f>E13+B13</f>
        <v>3</v>
      </c>
      <c r="G13" s="1">
        <f>F13+C13</f>
        <v>8</v>
      </c>
      <c r="H13" s="1">
        <f>G13+D13</f>
        <v>9</v>
      </c>
      <c r="I13" s="1">
        <f>VLOOKUP($A13,$A$4:$E$8,5,FALSE)</f>
        <v>10</v>
      </c>
      <c r="J13" s="1">
        <f>H13-I13</f>
        <v>-1</v>
      </c>
      <c r="K13" s="1">
        <f>MAX(J13,0)</f>
        <v>0</v>
      </c>
      <c r="L13" s="1">
        <f>IF(H13&gt;I13,1,0)</f>
        <v>0</v>
      </c>
    </row>
    <row r="14" spans="1:12" x14ac:dyDescent="0.3">
      <c r="A14" s="5">
        <v>4</v>
      </c>
      <c r="B14" s="1">
        <f t="shared" ref="B14:B17" si="1">VLOOKUP($A14,$A$4:$D$8,B$10,FALSE)</f>
        <v>5</v>
      </c>
      <c r="C14" s="1">
        <f t="shared" si="0"/>
        <v>9</v>
      </c>
      <c r="D14" s="1">
        <f t="shared" si="0"/>
        <v>2</v>
      </c>
      <c r="E14" s="1">
        <f>E13+B13</f>
        <v>3</v>
      </c>
      <c r="F14" s="1">
        <f>MAX(E14+B14,F13+C13)</f>
        <v>8</v>
      </c>
      <c r="G14" s="1">
        <f>MAX(F14+C14,G13+D13)</f>
        <v>17</v>
      </c>
      <c r="H14" s="1">
        <f>G14+D14</f>
        <v>19</v>
      </c>
      <c r="I14" s="1">
        <f t="shared" ref="I14:I17" si="2">VLOOKUP($A14,$A$4:$E$8,5,FALSE)</f>
        <v>14</v>
      </c>
      <c r="J14" s="1">
        <f t="shared" ref="J14:J17" si="3">H14-I14</f>
        <v>5</v>
      </c>
      <c r="K14" s="1">
        <f t="shared" ref="K14:K17" si="4">MAX(J14,0)</f>
        <v>5</v>
      </c>
      <c r="L14" s="1">
        <f>IF(H14&gt;I14,1,0)</f>
        <v>1</v>
      </c>
    </row>
    <row r="15" spans="1:12" x14ac:dyDescent="0.3">
      <c r="A15" s="5">
        <v>5</v>
      </c>
      <c r="B15" s="1">
        <f t="shared" si="1"/>
        <v>2</v>
      </c>
      <c r="C15" s="1">
        <f t="shared" si="0"/>
        <v>1</v>
      </c>
      <c r="D15" s="1">
        <f t="shared" si="0"/>
        <v>5</v>
      </c>
      <c r="E15" s="1">
        <f t="shared" ref="E15:E17" si="5">E14+B14</f>
        <v>8</v>
      </c>
      <c r="F15" s="1">
        <f t="shared" ref="F15:G17" si="6">MAX(E15+B15,F14+C14)</f>
        <v>17</v>
      </c>
      <c r="G15" s="1">
        <f t="shared" si="6"/>
        <v>19</v>
      </c>
      <c r="H15" s="1">
        <f t="shared" ref="H15:H17" si="7">G15+D15</f>
        <v>24</v>
      </c>
      <c r="I15" s="1">
        <f t="shared" si="2"/>
        <v>31</v>
      </c>
      <c r="J15" s="1">
        <f t="shared" si="3"/>
        <v>-7</v>
      </c>
      <c r="K15" s="1">
        <f t="shared" si="4"/>
        <v>0</v>
      </c>
      <c r="L15" s="1">
        <f>IF(H15&gt;I15,1,0)</f>
        <v>0</v>
      </c>
    </row>
    <row r="16" spans="1:12" x14ac:dyDescent="0.3">
      <c r="A16" s="5">
        <v>2</v>
      </c>
      <c r="B16" s="1">
        <f t="shared" si="1"/>
        <v>7</v>
      </c>
      <c r="C16" s="1">
        <f t="shared" si="0"/>
        <v>10</v>
      </c>
      <c r="D16" s="1">
        <f t="shared" si="0"/>
        <v>1</v>
      </c>
      <c r="E16" s="1">
        <f t="shared" si="5"/>
        <v>10</v>
      </c>
      <c r="F16" s="1">
        <f t="shared" si="6"/>
        <v>18</v>
      </c>
      <c r="G16" s="1">
        <f t="shared" si="6"/>
        <v>28</v>
      </c>
      <c r="H16" s="1">
        <f>G16+D16</f>
        <v>29</v>
      </c>
      <c r="I16" s="1">
        <f t="shared" si="2"/>
        <v>35</v>
      </c>
      <c r="J16" s="1">
        <f t="shared" si="3"/>
        <v>-6</v>
      </c>
      <c r="K16" s="1">
        <f t="shared" si="4"/>
        <v>0</v>
      </c>
      <c r="L16" s="1">
        <f>IF(H16&gt;I16,1,0)</f>
        <v>0</v>
      </c>
    </row>
    <row r="17" spans="1:12" x14ac:dyDescent="0.3">
      <c r="A17" s="5">
        <v>1</v>
      </c>
      <c r="B17" s="1">
        <f t="shared" si="1"/>
        <v>8</v>
      </c>
      <c r="C17" s="1">
        <f t="shared" si="0"/>
        <v>3</v>
      </c>
      <c r="D17" s="1">
        <f t="shared" si="0"/>
        <v>3</v>
      </c>
      <c r="E17" s="1">
        <f t="shared" si="5"/>
        <v>17</v>
      </c>
      <c r="F17" s="1">
        <f t="shared" si="6"/>
        <v>28</v>
      </c>
      <c r="G17" s="1">
        <f t="shared" si="6"/>
        <v>31</v>
      </c>
      <c r="H17" s="1">
        <f t="shared" si="7"/>
        <v>34</v>
      </c>
      <c r="I17" s="1">
        <f t="shared" si="2"/>
        <v>25</v>
      </c>
      <c r="J17" s="1">
        <f t="shared" si="3"/>
        <v>9</v>
      </c>
      <c r="K17" s="1">
        <f t="shared" si="4"/>
        <v>9</v>
      </c>
      <c r="L17" s="1">
        <f>IF(H17&gt;I17,1,0)</f>
        <v>1</v>
      </c>
    </row>
    <row r="19" spans="1:12" x14ac:dyDescent="0.3">
      <c r="A19" s="3" t="s">
        <v>11</v>
      </c>
      <c r="B19" s="9">
        <f>AVERAGE(H13:H17)</f>
        <v>23</v>
      </c>
    </row>
    <row r="20" spans="1:12" x14ac:dyDescent="0.3">
      <c r="A20" s="3" t="s">
        <v>10</v>
      </c>
      <c r="B20" s="9">
        <f>H17</f>
        <v>34</v>
      </c>
    </row>
    <row r="21" spans="1:12" x14ac:dyDescent="0.3">
      <c r="A21" s="3" t="s">
        <v>12</v>
      </c>
      <c r="B21" s="9">
        <f>MAX(K13:K17)</f>
        <v>9</v>
      </c>
    </row>
    <row r="22" spans="1:12" x14ac:dyDescent="0.3">
      <c r="A22" s="3" t="s">
        <v>1</v>
      </c>
      <c r="B22" s="9">
        <f>SUM(L13:L17)</f>
        <v>2</v>
      </c>
    </row>
  </sheetData>
  <mergeCells count="3">
    <mergeCell ref="B2:D2"/>
    <mergeCell ref="B11:D11"/>
    <mergeCell ref="E11:G1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db91db-59d1-4289-8b32-779fc1ac6c17" xsi:nil="true"/>
    <lcf76f155ced4ddcb4097134ff3c332f xmlns="10495bd8-7d26-4328-af4a-09c3c56be86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C616D3D36BD4586CD1CE4B04CBD6C" ma:contentTypeVersion="13" ma:contentTypeDescription="Crear nuevo documento." ma:contentTypeScope="" ma:versionID="3705fba36b3a5851977e2764555149d9">
  <xsd:schema xmlns:xsd="http://www.w3.org/2001/XMLSchema" xmlns:xs="http://www.w3.org/2001/XMLSchema" xmlns:p="http://schemas.microsoft.com/office/2006/metadata/properties" xmlns:ns2="10495bd8-7d26-4328-af4a-09c3c56be868" xmlns:ns3="9cdb91db-59d1-4289-8b32-779fc1ac6c17" targetNamespace="http://schemas.microsoft.com/office/2006/metadata/properties" ma:root="true" ma:fieldsID="56987ac4ad33699eaea762ea1c028ec0" ns2:_="" ns3:_="">
    <xsd:import namespace="10495bd8-7d26-4328-af4a-09c3c56be868"/>
    <xsd:import namespace="9cdb91db-59d1-4289-8b32-779fc1ac6c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bd8-7d26-4328-af4a-09c3c56be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b91db-59d1-4289-8b32-779fc1ac6c1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a5b7d5f-f5f4-43e1-8fd7-d0e3dd21a2ab}" ma:internalName="TaxCatchAll" ma:showField="CatchAllData" ma:web="9cdb91db-59d1-4289-8b32-779fc1ac6c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84E4EA-B78D-4C4C-BEEC-C917452480ED}">
  <ds:schemaRefs>
    <ds:schemaRef ds:uri="http://schemas.microsoft.com/office/2006/metadata/properties"/>
    <ds:schemaRef ds:uri="http://schemas.microsoft.com/office/infopath/2007/PartnerControls"/>
    <ds:schemaRef ds:uri="9cdb91db-59d1-4289-8b32-779fc1ac6c17"/>
    <ds:schemaRef ds:uri="10495bd8-7d26-4328-af4a-09c3c56be868"/>
  </ds:schemaRefs>
</ds:datastoreItem>
</file>

<file path=customXml/itemProps2.xml><?xml version="1.0" encoding="utf-8"?>
<ds:datastoreItem xmlns:ds="http://schemas.openxmlformats.org/officeDocument/2006/customXml" ds:itemID="{1F637591-F5C9-4CB0-9F02-CF9D5B14F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D4F14A-7D96-407C-93B2-E51FB2AC7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95bd8-7d26-4328-af4a-09c3c56be868"/>
    <ds:schemaRef ds:uri="9cdb91db-59d1-4289-8b32-779fc1ac6c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C15_Linea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CP</dc:creator>
  <cp:lastModifiedBy>Javier Pernas Álvarez</cp:lastModifiedBy>
  <dcterms:created xsi:type="dcterms:W3CDTF">2017-12-15T11:22:13Z</dcterms:created>
  <dcterms:modified xsi:type="dcterms:W3CDTF">2024-01-24T14:48:07Z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0x010100B86C616D3D36BD4586CD1CE4B04CBD6C</vt:lpwstr>
  </property>
  <property fmtid="{D5CDD505-2E9C-101B-9397-08002B2CF9AE}" pid="3" name="MediaServiceImageTags">
    <vt:lpwstr/>
  </property>
</Properties>
</file>