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description" sheetId="1" r:id="rId1"/>
    <sheet name="stats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N9" i="2"/>
  <c r="P7" i="2"/>
  <c r="P5" i="2"/>
  <c r="G9" i="2"/>
  <c r="F9" i="2"/>
  <c r="E9" i="2"/>
  <c r="H7" i="2"/>
  <c r="G8" i="2" s="1"/>
  <c r="H5" i="2"/>
  <c r="O6" i="2" s="1"/>
  <c r="H6" i="2" l="1"/>
  <c r="N6" i="2"/>
  <c r="H8" i="2"/>
  <c r="G6" i="2"/>
  <c r="E6" i="2"/>
  <c r="F6" i="2"/>
  <c r="P6" i="2"/>
  <c r="H9" i="2"/>
  <c r="E8" i="2"/>
  <c r="N8" i="2"/>
  <c r="F8" i="2"/>
  <c r="O8" i="2"/>
  <c r="P9" i="2"/>
  <c r="P8" i="2"/>
  <c r="O10" i="2" l="1"/>
  <c r="H10" i="2"/>
  <c r="P10" i="2"/>
  <c r="F10" i="2"/>
  <c r="G10" i="2"/>
  <c r="N10" i="2"/>
  <c r="E10" i="2"/>
</calcChain>
</file>

<file path=xl/sharedStrings.xml><?xml version="1.0" encoding="utf-8"?>
<sst xmlns="http://schemas.openxmlformats.org/spreadsheetml/2006/main" count="118" uniqueCount="54">
  <si>
    <t>mean</t>
  </si>
  <si>
    <t>std</t>
  </si>
  <si>
    <t>min</t>
  </si>
  <si>
    <t>max</t>
  </si>
  <si>
    <t>Number</t>
  </si>
  <si>
    <t>Group</t>
  </si>
  <si>
    <t>Age</t>
  </si>
  <si>
    <t>Total</t>
  </si>
  <si>
    <t>Control</t>
  </si>
  <si>
    <t>Male</t>
  </si>
  <si>
    <t>Female</t>
  </si>
  <si>
    <t>Gender count</t>
  </si>
  <si>
    <t>Outcome</t>
  </si>
  <si>
    <t>Free</t>
  </si>
  <si>
    <t>Near</t>
  </si>
  <si>
    <t>Affected</t>
  </si>
  <si>
    <t>Navigation</t>
  </si>
  <si>
    <t>SUPERIOR</t>
  </si>
  <si>
    <t>INFERIOR</t>
  </si>
  <si>
    <t>MEDIAL</t>
  </si>
  <si>
    <t>LATERAL</t>
  </si>
  <si>
    <t>SUPERFICIAL</t>
  </si>
  <si>
    <t>PROFUNDO</t>
  </si>
  <si>
    <t>GROUP</t>
  </si>
  <si>
    <t>STUDY GROUP</t>
  </si>
  <si>
    <t>CONTROL GROUP</t>
  </si>
  <si>
    <t>TOTAL</t>
  </si>
  <si>
    <t>Re-count</t>
  </si>
  <si>
    <t>% in GROUP</t>
  </si>
  <si>
    <t>OUTCOME</t>
  </si>
  <si>
    <t>FREE</t>
  </si>
  <si>
    <t>NEAR</t>
  </si>
  <si>
    <t>AFFECTED</t>
  </si>
  <si>
    <t>OPCIÓN 1</t>
  </si>
  <si>
    <t>OPCIÓN 2</t>
  </si>
  <si>
    <t>Chi-square of Pearson</t>
  </si>
  <si>
    <t>Valor</t>
  </si>
  <si>
    <t>df</t>
  </si>
  <si>
    <t>Asymptotic Significance (bilateral)</t>
  </si>
  <si>
    <t>Exact Significance (bilateral)</t>
  </si>
  <si>
    <t>Exact Significance (unilateral)</t>
  </si>
  <si>
    <t>Fisher's test</t>
  </si>
  <si>
    <t>time of</t>
  </si>
  <si>
    <t>- System preparation</t>
  </si>
  <si>
    <t>- Calibration</t>
  </si>
  <si>
    <t>- ION</t>
  </si>
  <si>
    <t>Min</t>
  </si>
  <si>
    <t>SD</t>
  </si>
  <si>
    <t>Mean</t>
  </si>
  <si>
    <t>surgery duration time</t>
  </si>
  <si>
    <t>- Control</t>
  </si>
  <si>
    <t>- Navigation</t>
  </si>
  <si>
    <t>- Total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</si>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</sst>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0" xfId="0" applyFont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quotePrefix="1" applyAlignment="1">
      <alignment horizontal="left" indent="1"/>
    </xf>
    <xf numFmtId="0" fontId="0" fillId="0" borderId="18" xfId="0" quotePrefix="1" applyBorder="1" applyAlignment="1">
      <alignment horizontal="left" inden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showGridLines="0" tabSelected="1" workbookViewId="0">
      <selection activeCell="K8" sqref="K8"/>
    </sheetView>
  </sheetViews>
  <sheetFormatPr baseColWidth="10" defaultColWidth="9.140625" defaultRowHeight="15" x14ac:dyDescent="0.25"/>
  <cols>
    <col min="3" max="3" width="11.140625" bestFit="1" customWidth="1"/>
    <col min="12" max="12" width="11.140625" bestFit="1" customWidth="1"/>
    <col min="14" max="14" width="19.5703125" bestFit="1" customWidth="1"/>
    <col min="15" max="15" width="24.42578125" customWidth="1"/>
    <col min="16" max="16" width="24" customWidth="1"/>
    <col min="20" max="20" width="20.85546875" bestFit="1" customWidth="1"/>
  </cols>
  <sheetData>
    <row r="2" spans="2:27" x14ac:dyDescent="0.25">
      <c r="B2" s="2"/>
      <c r="C2" s="2"/>
      <c r="D2" s="33" t="s">
        <v>6</v>
      </c>
      <c r="E2" s="33"/>
      <c r="F2" s="33"/>
      <c r="G2" s="33"/>
      <c r="H2" s="33"/>
      <c r="I2" s="33"/>
      <c r="J2" s="33"/>
      <c r="K2" s="33"/>
    </row>
    <row r="3" spans="2:27" x14ac:dyDescent="0.25">
      <c r="B3" s="2"/>
      <c r="C3" s="2"/>
      <c r="D3" s="5" t="s">
        <v>4</v>
      </c>
      <c r="E3" s="5" t="s">
        <v>0</v>
      </c>
      <c r="F3" s="5" t="s">
        <v>1</v>
      </c>
      <c r="G3" s="5" t="s">
        <v>2</v>
      </c>
      <c r="H3" s="6">
        <v>0.25</v>
      </c>
      <c r="I3" s="6">
        <v>0.5</v>
      </c>
      <c r="J3" s="6">
        <v>0.75</v>
      </c>
      <c r="K3" s="5" t="s">
        <v>3</v>
      </c>
      <c r="N3" s="41"/>
      <c r="O3" s="41" t="s">
        <v>48</v>
      </c>
      <c r="P3" s="41" t="s">
        <v>47</v>
      </c>
      <c r="T3" s="41"/>
      <c r="U3" s="41" t="s">
        <v>48</v>
      </c>
      <c r="V3" s="41" t="s">
        <v>47</v>
      </c>
      <c r="W3" s="41" t="s">
        <v>46</v>
      </c>
      <c r="X3" s="41">
        <v>0.25</v>
      </c>
      <c r="Y3" s="41">
        <v>0.5</v>
      </c>
      <c r="Z3" s="41">
        <v>0.75</v>
      </c>
      <c r="AA3" s="41" t="s">
        <v>53</v>
      </c>
    </row>
    <row r="4" spans="2:27" x14ac:dyDescent="0.25">
      <c r="B4" s="32" t="s">
        <v>5</v>
      </c>
      <c r="C4" s="9" t="s">
        <v>8</v>
      </c>
      <c r="D4" s="3">
        <v>20</v>
      </c>
      <c r="E4" s="3">
        <v>63.7</v>
      </c>
      <c r="F4" s="3">
        <v>14.8611113843799</v>
      </c>
      <c r="G4" s="3">
        <v>38</v>
      </c>
      <c r="H4" s="3">
        <v>55</v>
      </c>
      <c r="I4" s="3">
        <v>68.5</v>
      </c>
      <c r="J4" s="3">
        <v>74.75</v>
      </c>
      <c r="K4" s="3">
        <v>82</v>
      </c>
      <c r="N4" s="44" t="s">
        <v>42</v>
      </c>
      <c r="O4" s="2"/>
      <c r="P4" s="2"/>
      <c r="T4" s="44" t="s">
        <v>42</v>
      </c>
      <c r="U4" s="2"/>
      <c r="V4" s="2"/>
      <c r="W4" s="2"/>
      <c r="X4" s="2"/>
      <c r="Y4" s="2"/>
      <c r="Z4" s="2"/>
      <c r="AA4" s="2"/>
    </row>
    <row r="5" spans="2:27" x14ac:dyDescent="0.25">
      <c r="B5" s="32"/>
      <c r="C5" s="10" t="s">
        <v>16</v>
      </c>
      <c r="D5" s="4">
        <v>20</v>
      </c>
      <c r="E5" s="4">
        <v>61.15</v>
      </c>
      <c r="F5" s="4">
        <v>12.658573129867699</v>
      </c>
      <c r="G5" s="4">
        <v>26</v>
      </c>
      <c r="H5" s="4">
        <v>54</v>
      </c>
      <c r="I5" s="4">
        <v>62</v>
      </c>
      <c r="J5" s="4">
        <v>69.75</v>
      </c>
      <c r="K5" s="4">
        <v>78</v>
      </c>
      <c r="N5" s="42" t="s">
        <v>43</v>
      </c>
      <c r="O5" s="45">
        <v>3.1040000000000001</v>
      </c>
      <c r="P5" s="45">
        <v>0.51880835118871904</v>
      </c>
      <c r="T5" s="42" t="s">
        <v>43</v>
      </c>
      <c r="U5" s="45">
        <v>3.1040000000000001</v>
      </c>
      <c r="V5" s="45">
        <v>0.51880835118871904</v>
      </c>
      <c r="W5" s="45">
        <v>2.35</v>
      </c>
      <c r="X5" s="45">
        <v>2.5175000000000001</v>
      </c>
      <c r="Y5" s="45">
        <v>3.1799999999999899</v>
      </c>
      <c r="Z5" s="45">
        <v>3.37</v>
      </c>
      <c r="AA5" s="45">
        <v>4.0999999999999996</v>
      </c>
    </row>
    <row r="6" spans="2:27" x14ac:dyDescent="0.25">
      <c r="B6" s="32"/>
      <c r="C6" s="9" t="s">
        <v>7</v>
      </c>
      <c r="D6" s="3">
        <v>40</v>
      </c>
      <c r="E6" s="3">
        <v>62.424999999999997</v>
      </c>
      <c r="F6" s="3">
        <v>13.686766020596799</v>
      </c>
      <c r="G6" s="3">
        <v>26</v>
      </c>
      <c r="H6" s="3">
        <v>55</v>
      </c>
      <c r="I6" s="3">
        <v>64</v>
      </c>
      <c r="J6" s="3">
        <v>74.25</v>
      </c>
      <c r="K6" s="3">
        <v>82</v>
      </c>
      <c r="N6" s="42" t="s">
        <v>44</v>
      </c>
      <c r="O6" s="45">
        <v>3.9319999999999999</v>
      </c>
      <c r="P6" s="45">
        <v>0.77746957970612596</v>
      </c>
      <c r="T6" s="42" t="s">
        <v>44</v>
      </c>
      <c r="U6" s="45">
        <v>3.9319999999999999</v>
      </c>
      <c r="V6" s="45">
        <v>0.77746957970612596</v>
      </c>
      <c r="W6" s="45">
        <v>2.54</v>
      </c>
      <c r="X6" s="45">
        <v>3.3125</v>
      </c>
      <c r="Y6" s="45">
        <v>4.1399999999999997</v>
      </c>
      <c r="Z6" s="45">
        <v>4.4024999999999999</v>
      </c>
      <c r="AA6" s="45">
        <v>5.2</v>
      </c>
    </row>
    <row r="7" spans="2:27" x14ac:dyDescent="0.25">
      <c r="N7" s="43" t="s">
        <v>45</v>
      </c>
      <c r="O7" s="46">
        <v>8.8584999999999994</v>
      </c>
      <c r="P7" s="46">
        <v>1.7348753178315299</v>
      </c>
      <c r="T7" s="43" t="s">
        <v>45</v>
      </c>
      <c r="U7" s="46">
        <v>8.8584999999999994</v>
      </c>
      <c r="V7" s="46">
        <v>1.7348753178315299</v>
      </c>
      <c r="W7" s="46">
        <v>6.24</v>
      </c>
      <c r="X7" s="46">
        <v>7.3949999999999996</v>
      </c>
      <c r="Y7" s="46">
        <v>8.8000000000000007</v>
      </c>
      <c r="Z7" s="46">
        <v>10.2425</v>
      </c>
      <c r="AA7" s="46">
        <v>12.25</v>
      </c>
    </row>
    <row r="9" spans="2:27" x14ac:dyDescent="0.25">
      <c r="D9" s="33" t="s">
        <v>11</v>
      </c>
      <c r="E9" s="33"/>
      <c r="G9" s="12"/>
      <c r="H9" s="12"/>
      <c r="I9" s="33" t="s">
        <v>5</v>
      </c>
      <c r="J9" s="33"/>
      <c r="N9" s="41"/>
      <c r="O9" s="41" t="s">
        <v>48</v>
      </c>
      <c r="P9" s="41" t="s">
        <v>47</v>
      </c>
      <c r="T9" s="41"/>
      <c r="U9" s="41" t="s">
        <v>48</v>
      </c>
      <c r="V9" s="41" t="s">
        <v>47</v>
      </c>
      <c r="W9" s="41" t="s">
        <v>46</v>
      </c>
      <c r="X9" s="41">
        <v>0.25</v>
      </c>
      <c r="Y9" s="41">
        <v>0.5</v>
      </c>
      <c r="Z9" s="41">
        <v>0.75</v>
      </c>
      <c r="AA9" s="41" t="s">
        <v>53</v>
      </c>
    </row>
    <row r="10" spans="2:27" x14ac:dyDescent="0.25">
      <c r="B10" s="2"/>
      <c r="C10" s="2"/>
      <c r="D10" s="5" t="s">
        <v>9</v>
      </c>
      <c r="E10" s="5" t="s">
        <v>10</v>
      </c>
      <c r="G10" s="11"/>
      <c r="H10" s="11"/>
      <c r="I10" s="8" t="s">
        <v>16</v>
      </c>
      <c r="J10" s="8" t="s">
        <v>8</v>
      </c>
      <c r="N10" s="44" t="s">
        <v>49</v>
      </c>
      <c r="O10" s="2"/>
      <c r="P10" s="2"/>
      <c r="T10" s="44" t="s">
        <v>49</v>
      </c>
      <c r="U10" s="2"/>
      <c r="V10" s="2"/>
      <c r="W10" s="2"/>
      <c r="X10" s="2"/>
      <c r="Y10" s="2"/>
      <c r="Z10" s="2"/>
      <c r="AA10" s="2"/>
    </row>
    <row r="11" spans="2:27" x14ac:dyDescent="0.25">
      <c r="B11" s="32" t="s">
        <v>5</v>
      </c>
      <c r="C11" s="9" t="s">
        <v>8</v>
      </c>
      <c r="D11" s="3">
        <v>11</v>
      </c>
      <c r="E11" s="3">
        <v>9</v>
      </c>
      <c r="G11" s="14" t="s">
        <v>12</v>
      </c>
      <c r="H11" s="7" t="s">
        <v>15</v>
      </c>
      <c r="I11" s="3">
        <v>11</v>
      </c>
      <c r="J11" s="3">
        <v>28</v>
      </c>
      <c r="N11" s="42" t="s">
        <v>50</v>
      </c>
      <c r="O11" s="45">
        <v>514</v>
      </c>
      <c r="P11" s="45">
        <v>166.929547067649</v>
      </c>
      <c r="T11" s="42" t="s">
        <v>50</v>
      </c>
      <c r="U11" s="45">
        <v>514</v>
      </c>
      <c r="V11" s="45">
        <v>166.929547067649</v>
      </c>
      <c r="W11" s="45">
        <v>316</v>
      </c>
      <c r="X11" s="45">
        <v>374.25</v>
      </c>
      <c r="Y11" s="45">
        <v>482.5</v>
      </c>
      <c r="Z11" s="45">
        <v>649</v>
      </c>
      <c r="AA11" s="45">
        <v>812</v>
      </c>
    </row>
    <row r="12" spans="2:27" x14ac:dyDescent="0.25">
      <c r="B12" s="32"/>
      <c r="C12" s="10" t="s">
        <v>16</v>
      </c>
      <c r="D12" s="4">
        <v>12</v>
      </c>
      <c r="E12" s="4">
        <v>8</v>
      </c>
      <c r="G12" s="14"/>
      <c r="H12" s="8" t="s">
        <v>14</v>
      </c>
      <c r="I12" s="4">
        <v>4</v>
      </c>
      <c r="J12" s="4">
        <v>2</v>
      </c>
      <c r="N12" s="42" t="s">
        <v>51</v>
      </c>
      <c r="O12" s="45">
        <v>579.35</v>
      </c>
      <c r="P12" s="45">
        <v>131.56118248496401</v>
      </c>
      <c r="T12" s="42" t="s">
        <v>51</v>
      </c>
      <c r="U12" s="45">
        <v>579.35</v>
      </c>
      <c r="V12" s="45">
        <v>131.56118248496401</v>
      </c>
      <c r="W12" s="45">
        <v>312</v>
      </c>
      <c r="X12" s="45">
        <v>528.25</v>
      </c>
      <c r="Y12" s="45">
        <v>616</v>
      </c>
      <c r="Z12" s="45">
        <v>677</v>
      </c>
      <c r="AA12" s="45">
        <v>738</v>
      </c>
    </row>
    <row r="13" spans="2:27" x14ac:dyDescent="0.25">
      <c r="B13" s="32"/>
      <c r="C13" s="9" t="s">
        <v>7</v>
      </c>
      <c r="D13" s="3">
        <v>23</v>
      </c>
      <c r="E13" s="3">
        <v>17</v>
      </c>
      <c r="G13" s="14"/>
      <c r="H13" s="7" t="s">
        <v>13</v>
      </c>
      <c r="I13" s="3">
        <v>105</v>
      </c>
      <c r="J13" s="3">
        <v>91</v>
      </c>
      <c r="N13" s="43" t="s">
        <v>52</v>
      </c>
      <c r="O13" s="46">
        <v>546.67499999999995</v>
      </c>
      <c r="P13" s="46">
        <v>151.99601673255799</v>
      </c>
      <c r="T13" s="43" t="s">
        <v>52</v>
      </c>
      <c r="U13" s="46">
        <v>546.67499999999995</v>
      </c>
      <c r="V13" s="46">
        <v>151.99601673255799</v>
      </c>
      <c r="W13" s="46">
        <v>312</v>
      </c>
      <c r="X13" s="46">
        <v>389.5</v>
      </c>
      <c r="Y13" s="46">
        <v>587.5</v>
      </c>
      <c r="Z13" s="46">
        <v>668.75</v>
      </c>
      <c r="AA13" s="46">
        <v>812</v>
      </c>
    </row>
    <row r="16" spans="2:27" x14ac:dyDescent="0.25">
      <c r="B16" s="13"/>
      <c r="C16" s="8" t="s">
        <v>7</v>
      </c>
      <c r="D16" s="8" t="s">
        <v>8</v>
      </c>
      <c r="E16" s="8" t="s">
        <v>16</v>
      </c>
    </row>
    <row r="17" spans="2:10" x14ac:dyDescent="0.25">
      <c r="B17" s="7" t="s">
        <v>17</v>
      </c>
      <c r="C17" s="3">
        <v>8</v>
      </c>
      <c r="D17" s="3">
        <v>7</v>
      </c>
      <c r="E17" s="3">
        <v>1</v>
      </c>
      <c r="G17" s="12"/>
      <c r="H17" s="12"/>
      <c r="I17" s="33" t="s">
        <v>5</v>
      </c>
      <c r="J17" s="33"/>
    </row>
    <row r="18" spans="2:10" x14ac:dyDescent="0.25">
      <c r="B18" s="8" t="s">
        <v>18</v>
      </c>
      <c r="C18" s="4">
        <v>0</v>
      </c>
      <c r="D18" s="4">
        <v>0</v>
      </c>
      <c r="E18" s="4">
        <v>0</v>
      </c>
      <c r="G18" s="11"/>
      <c r="H18" s="11"/>
      <c r="I18" s="8" t="s">
        <v>16</v>
      </c>
      <c r="J18" s="8" t="s">
        <v>8</v>
      </c>
    </row>
    <row r="19" spans="2:10" x14ac:dyDescent="0.25">
      <c r="B19" s="7" t="s">
        <v>19</v>
      </c>
      <c r="C19" s="3">
        <v>5</v>
      </c>
      <c r="D19" s="3">
        <v>2</v>
      </c>
      <c r="E19" s="3">
        <v>3</v>
      </c>
      <c r="G19" s="14" t="s">
        <v>12</v>
      </c>
      <c r="H19" s="7" t="s">
        <v>15</v>
      </c>
      <c r="I19" s="3">
        <v>11</v>
      </c>
      <c r="J19" s="3">
        <v>28</v>
      </c>
    </row>
    <row r="20" spans="2:10" x14ac:dyDescent="0.25">
      <c r="B20" s="8" t="s">
        <v>20</v>
      </c>
      <c r="C20" s="4">
        <v>8</v>
      </c>
      <c r="D20" s="4">
        <v>6</v>
      </c>
      <c r="E20" s="4">
        <v>2</v>
      </c>
      <c r="G20" s="14"/>
      <c r="H20" s="8" t="s">
        <v>13</v>
      </c>
      <c r="I20" s="4">
        <v>105</v>
      </c>
      <c r="J20" s="4">
        <v>91</v>
      </c>
    </row>
    <row r="21" spans="2:10" x14ac:dyDescent="0.25">
      <c r="B21" s="7" t="s">
        <v>21</v>
      </c>
      <c r="C21" s="3">
        <v>2</v>
      </c>
      <c r="D21" s="3">
        <v>1</v>
      </c>
      <c r="E21" s="3">
        <v>1</v>
      </c>
    </row>
    <row r="22" spans="2:10" x14ac:dyDescent="0.25">
      <c r="B22" s="8" t="s">
        <v>22</v>
      </c>
      <c r="C22" s="4">
        <v>22</v>
      </c>
      <c r="D22" s="4">
        <v>14</v>
      </c>
      <c r="E22" s="4">
        <v>8</v>
      </c>
      <c r="G22" s="12"/>
      <c r="H22" s="12"/>
      <c r="I22" s="33" t="s">
        <v>5</v>
      </c>
      <c r="J22" s="33"/>
    </row>
    <row r="23" spans="2:10" x14ac:dyDescent="0.25">
      <c r="G23" s="11"/>
      <c r="H23" s="11"/>
      <c r="I23" s="8" t="s">
        <v>16</v>
      </c>
      <c r="J23" s="8" t="s">
        <v>8</v>
      </c>
    </row>
    <row r="24" spans="2:10" x14ac:dyDescent="0.25">
      <c r="G24" s="14" t="s">
        <v>12</v>
      </c>
      <c r="H24" s="7" t="s">
        <v>15</v>
      </c>
      <c r="I24" s="3">
        <v>15</v>
      </c>
      <c r="J24" s="3">
        <v>30</v>
      </c>
    </row>
    <row r="25" spans="2:10" x14ac:dyDescent="0.25">
      <c r="G25" s="14"/>
      <c r="H25" s="8" t="s">
        <v>13</v>
      </c>
      <c r="I25" s="4">
        <v>105</v>
      </c>
      <c r="J25" s="4">
        <v>91</v>
      </c>
    </row>
    <row r="35" spans="2:2" x14ac:dyDescent="0.25">
      <c r="B35" s="1"/>
    </row>
    <row r="36" spans="2:2" x14ac:dyDescent="0.25">
      <c r="B36" s="1"/>
    </row>
    <row r="37" spans="2:2" x14ac:dyDescent="0.25">
      <c r="B37" s="1"/>
    </row>
  </sheetData>
  <mergeCells count="7">
    <mergeCell ref="I17:J17"/>
    <mergeCell ref="I22:J22"/>
    <mergeCell ref="D2:K2"/>
    <mergeCell ref="B4:B6"/>
    <mergeCell ref="B11:B13"/>
    <mergeCell ref="D9:E9"/>
    <mergeCell ref="I9:J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showGridLines="0" workbookViewId="0">
      <selection activeCell="I11" sqref="I11"/>
    </sheetView>
  </sheetViews>
  <sheetFormatPr baseColWidth="10" defaultRowHeight="15" x14ac:dyDescent="0.25"/>
  <cols>
    <col min="3" max="3" width="16.28515625" bestFit="1" customWidth="1"/>
    <col min="12" max="12" width="16.42578125" bestFit="1" customWidth="1"/>
  </cols>
  <sheetData>
    <row r="2" spans="1:17" x14ac:dyDescent="0.25">
      <c r="B2" t="s">
        <v>33</v>
      </c>
      <c r="K2" t="s">
        <v>34</v>
      </c>
    </row>
    <row r="3" spans="1:17" x14ac:dyDescent="0.25">
      <c r="B3" s="16"/>
      <c r="C3" s="16"/>
      <c r="D3" s="16"/>
      <c r="E3" s="38" t="s">
        <v>29</v>
      </c>
      <c r="F3" s="40"/>
      <c r="G3" s="40"/>
      <c r="H3" s="17"/>
      <c r="K3" s="16"/>
      <c r="L3" s="16"/>
      <c r="M3" s="16"/>
      <c r="N3" s="37" t="s">
        <v>29</v>
      </c>
      <c r="O3" s="38"/>
      <c r="P3" s="29"/>
    </row>
    <row r="4" spans="1:17" x14ac:dyDescent="0.25">
      <c r="B4" s="18"/>
      <c r="C4" s="18"/>
      <c r="D4" s="18"/>
      <c r="E4" s="19" t="s">
        <v>30</v>
      </c>
      <c r="F4" s="20" t="s">
        <v>31</v>
      </c>
      <c r="G4" s="20" t="s">
        <v>32</v>
      </c>
      <c r="H4" s="21" t="s">
        <v>26</v>
      </c>
      <c r="K4" s="18"/>
      <c r="L4" s="18"/>
      <c r="M4" s="18"/>
      <c r="N4" s="19" t="s">
        <v>30</v>
      </c>
      <c r="O4" s="20" t="s">
        <v>32</v>
      </c>
      <c r="P4" s="21" t="s">
        <v>26</v>
      </c>
    </row>
    <row r="5" spans="1:17" x14ac:dyDescent="0.25">
      <c r="B5" s="34" t="s">
        <v>23</v>
      </c>
      <c r="C5" s="34" t="s">
        <v>24</v>
      </c>
      <c r="D5" s="22" t="s">
        <v>27</v>
      </c>
      <c r="E5" s="23">
        <v>105</v>
      </c>
      <c r="F5" s="24">
        <v>4</v>
      </c>
      <c r="G5" s="24">
        <v>11</v>
      </c>
      <c r="H5" s="25">
        <f>SUM(E5:G5)</f>
        <v>120</v>
      </c>
      <c r="K5" s="34" t="s">
        <v>23</v>
      </c>
      <c r="L5" s="34" t="s">
        <v>24</v>
      </c>
      <c r="M5" s="22" t="s">
        <v>27</v>
      </c>
      <c r="N5" s="23">
        <v>105</v>
      </c>
      <c r="O5" s="24">
        <v>15</v>
      </c>
      <c r="P5" s="25">
        <f>SUM(N5:O5)</f>
        <v>120</v>
      </c>
    </row>
    <row r="6" spans="1:17" x14ac:dyDescent="0.25">
      <c r="B6" s="34"/>
      <c r="C6" s="34"/>
      <c r="D6" s="22" t="s">
        <v>28</v>
      </c>
      <c r="E6" s="26">
        <f>E5/$H$5</f>
        <v>0.875</v>
      </c>
      <c r="F6" s="27">
        <f t="shared" ref="F6:H6" si="0">F5/$H$5</f>
        <v>3.3333333333333333E-2</v>
      </c>
      <c r="G6" s="27">
        <f t="shared" si="0"/>
        <v>9.166666666666666E-2</v>
      </c>
      <c r="H6" s="28">
        <f t="shared" si="0"/>
        <v>1</v>
      </c>
      <c r="K6" s="34"/>
      <c r="L6" s="34"/>
      <c r="M6" s="22" t="s">
        <v>28</v>
      </c>
      <c r="N6" s="26">
        <f>N5/$H$5</f>
        <v>0.875</v>
      </c>
      <c r="O6" s="27">
        <f t="shared" ref="O6" si="1">O5/$H$5</f>
        <v>0.125</v>
      </c>
      <c r="P6" s="28">
        <f t="shared" ref="P6" si="2">P5/$H$5</f>
        <v>1</v>
      </c>
    </row>
    <row r="7" spans="1:17" x14ac:dyDescent="0.25">
      <c r="B7" s="34"/>
      <c r="C7" s="34" t="s">
        <v>25</v>
      </c>
      <c r="D7" s="22" t="s">
        <v>27</v>
      </c>
      <c r="E7" s="23">
        <v>90</v>
      </c>
      <c r="F7" s="24">
        <v>2</v>
      </c>
      <c r="G7" s="24">
        <v>28</v>
      </c>
      <c r="H7" s="25">
        <f>SUM(E7:G7)</f>
        <v>120</v>
      </c>
      <c r="K7" s="34"/>
      <c r="L7" s="34" t="s">
        <v>25</v>
      </c>
      <c r="M7" s="22" t="s">
        <v>27</v>
      </c>
      <c r="N7" s="23">
        <v>90</v>
      </c>
      <c r="O7" s="24">
        <v>30</v>
      </c>
      <c r="P7" s="25">
        <f>SUM(N7:O7)</f>
        <v>120</v>
      </c>
    </row>
    <row r="8" spans="1:17" x14ac:dyDescent="0.25">
      <c r="B8" s="34"/>
      <c r="C8" s="34"/>
      <c r="D8" s="22" t="s">
        <v>28</v>
      </c>
      <c r="E8" s="26">
        <f>E7/$H$7</f>
        <v>0.75</v>
      </c>
      <c r="F8" s="27">
        <f t="shared" ref="F8:H8" si="3">F7/$H$7</f>
        <v>1.6666666666666666E-2</v>
      </c>
      <c r="G8" s="27">
        <f t="shared" si="3"/>
        <v>0.23333333333333334</v>
      </c>
      <c r="H8" s="28">
        <f t="shared" si="3"/>
        <v>1</v>
      </c>
      <c r="K8" s="34"/>
      <c r="L8" s="34"/>
      <c r="M8" s="22" t="s">
        <v>28</v>
      </c>
      <c r="N8" s="26">
        <f>N7/$H$7</f>
        <v>0.75</v>
      </c>
      <c r="O8" s="27">
        <f t="shared" ref="O8" si="4">O7/$H$7</f>
        <v>0.25</v>
      </c>
      <c r="P8" s="28">
        <f t="shared" ref="P8" si="5">P7/$H$7</f>
        <v>1</v>
      </c>
    </row>
    <row r="9" spans="1:17" x14ac:dyDescent="0.25">
      <c r="B9" s="35" t="s">
        <v>26</v>
      </c>
      <c r="C9" s="36"/>
      <c r="D9" s="22" t="s">
        <v>27</v>
      </c>
      <c r="E9" s="23">
        <f>SUM(E7,E5)</f>
        <v>195</v>
      </c>
      <c r="F9" s="24">
        <f t="shared" ref="F9:H9" si="6">SUM(F7,F5)</f>
        <v>6</v>
      </c>
      <c r="G9" s="24">
        <f t="shared" si="6"/>
        <v>39</v>
      </c>
      <c r="H9" s="25">
        <f t="shared" si="6"/>
        <v>240</v>
      </c>
      <c r="K9" s="35" t="s">
        <v>26</v>
      </c>
      <c r="L9" s="36"/>
      <c r="M9" s="22" t="s">
        <v>27</v>
      </c>
      <c r="N9" s="23">
        <f>SUM(N7,N5)</f>
        <v>195</v>
      </c>
      <c r="O9" s="24">
        <f>SUM(O7,O5)</f>
        <v>45</v>
      </c>
      <c r="P9" s="25">
        <f t="shared" ref="P9" si="7">SUM(P7,P5)</f>
        <v>240</v>
      </c>
    </row>
    <row r="10" spans="1:17" x14ac:dyDescent="0.25">
      <c r="B10" s="35"/>
      <c r="C10" s="36"/>
      <c r="D10" s="22" t="s">
        <v>28</v>
      </c>
      <c r="E10" s="26">
        <f>E9/$H$9</f>
        <v>0.8125</v>
      </c>
      <c r="F10" s="27">
        <f t="shared" ref="F10:H10" si="8">F9/$H$9</f>
        <v>2.5000000000000001E-2</v>
      </c>
      <c r="G10" s="27">
        <f t="shared" si="8"/>
        <v>0.16250000000000001</v>
      </c>
      <c r="H10" s="28">
        <f t="shared" si="8"/>
        <v>1</v>
      </c>
      <c r="K10" s="35"/>
      <c r="L10" s="36"/>
      <c r="M10" s="22" t="s">
        <v>28</v>
      </c>
      <c r="N10" s="26">
        <f>N9/$H$9</f>
        <v>0.8125</v>
      </c>
      <c r="O10" s="27">
        <f t="shared" ref="O10" si="9">O9/$H$9</f>
        <v>0.1875</v>
      </c>
      <c r="P10" s="28">
        <f t="shared" ref="P10" si="10">P9/$H$9</f>
        <v>1</v>
      </c>
    </row>
    <row r="11" spans="1:17" x14ac:dyDescent="0.25">
      <c r="A11" s="12"/>
      <c r="B11" s="15"/>
      <c r="C11" s="15"/>
      <c r="D11" s="15"/>
      <c r="E11" s="15"/>
      <c r="F11" s="15"/>
      <c r="G11" s="15"/>
      <c r="H11" s="15"/>
    </row>
    <row r="13" spans="1:17" ht="45" x14ac:dyDescent="0.25">
      <c r="B13" s="18"/>
      <c r="C13" s="18"/>
      <c r="D13" s="19" t="s">
        <v>36</v>
      </c>
      <c r="E13" s="20" t="s">
        <v>37</v>
      </c>
      <c r="F13" s="30" t="s">
        <v>38</v>
      </c>
      <c r="G13" s="30" t="s">
        <v>39</v>
      </c>
      <c r="H13" s="31" t="s">
        <v>40</v>
      </c>
      <c r="K13" s="18"/>
      <c r="L13" s="18"/>
      <c r="M13" s="19" t="s">
        <v>36</v>
      </c>
      <c r="N13" s="20" t="s">
        <v>37</v>
      </c>
      <c r="O13" s="30" t="s">
        <v>38</v>
      </c>
      <c r="P13" s="30" t="s">
        <v>39</v>
      </c>
      <c r="Q13" s="31" t="s">
        <v>40</v>
      </c>
    </row>
    <row r="14" spans="1:17" x14ac:dyDescent="0.25">
      <c r="B14" s="35" t="s">
        <v>35</v>
      </c>
      <c r="C14" s="39"/>
      <c r="D14" s="24">
        <v>9.2040000000000006</v>
      </c>
      <c r="E14" s="24">
        <v>2</v>
      </c>
      <c r="F14" s="24">
        <v>0.01</v>
      </c>
      <c r="G14" s="24"/>
      <c r="H14" s="25"/>
      <c r="K14" s="35" t="s">
        <v>35</v>
      </c>
      <c r="L14" s="39"/>
      <c r="M14" s="24">
        <v>6.1539999999999999</v>
      </c>
      <c r="N14" s="24">
        <v>1</v>
      </c>
      <c r="O14" s="24">
        <v>1.2999999999999999E-2</v>
      </c>
      <c r="P14" s="24"/>
      <c r="Q14" s="25"/>
    </row>
    <row r="15" spans="1:17" x14ac:dyDescent="0.25">
      <c r="B15" s="35" t="s">
        <v>41</v>
      </c>
      <c r="C15" s="39"/>
      <c r="D15" s="24"/>
      <c r="E15" s="24"/>
      <c r="F15" s="24"/>
      <c r="G15" s="24">
        <v>7.4000000000000003E-3</v>
      </c>
      <c r="H15" s="25">
        <v>7.4000000000000003E-3</v>
      </c>
      <c r="K15" s="35" t="s">
        <v>41</v>
      </c>
      <c r="L15" s="39"/>
      <c r="M15" s="24"/>
      <c r="N15" s="24"/>
      <c r="O15" s="24"/>
      <c r="P15" s="24">
        <v>0.02</v>
      </c>
      <c r="Q15" s="25">
        <v>0.01</v>
      </c>
    </row>
    <row r="19" spans="3:11" x14ac:dyDescent="0.25">
      <c r="K19" s="12"/>
    </row>
    <row r="20" spans="3:11" x14ac:dyDescent="0.25">
      <c r="K20" s="12"/>
    </row>
    <row r="22" spans="3:11" x14ac:dyDescent="0.25">
      <c r="C22" s="12"/>
    </row>
  </sheetData>
  <mergeCells count="14">
    <mergeCell ref="E3:G3"/>
    <mergeCell ref="B14:C14"/>
    <mergeCell ref="B15:C15"/>
    <mergeCell ref="K14:L14"/>
    <mergeCell ref="K15:L15"/>
    <mergeCell ref="B5:B8"/>
    <mergeCell ref="C5:C6"/>
    <mergeCell ref="C7:C8"/>
    <mergeCell ref="B9:C10"/>
    <mergeCell ref="K5:K8"/>
    <mergeCell ref="L5:L6"/>
    <mergeCell ref="L7:L8"/>
    <mergeCell ref="K9:L10"/>
    <mergeCell ref="N3:O3"/>
  </mergeCells>
  <pageMargins left="0.7" right="0.7" top="0.75" bottom="0.75" header="0.3" footer="0.3"/>
  <pageSetup paperSize="9" orientation="portrait" r:id="rId1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description</vt:lpstr>
      <vt:lpstr>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2015-06-05T18:17:20Z</dcterms:created>
  <dcterms:modified xsi:type="dcterms:W3CDTF">2022-06-17T21:27:16Z</dcterms:modified>
</cp:coreProperties>
</file>