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tabRatio="544" activeTab="1"/>
  </bookViews>
  <sheets>
    <sheet name="Plan de Pruebas GUIA-NoOficial" sheetId="1" r:id="rId1"/>
    <sheet name="Estimacion - Desglose" sheetId="2" r:id="rId2"/>
    <sheet name="Factor de Ajuste" sheetId="4" state="hidden" r:id="rId3"/>
    <sheet name="Supuestos" sheetId="3" state="hidden" r:id="rId4"/>
    <sheet name="Hoja1" sheetId="5" state="hidden" r:id="rId5"/>
    <sheet name="Hoja2" sheetId="6" state="hidden" r:id="rId6"/>
    <sheet name="Hoja3" sheetId="7" state="hidden" r:id="rId7"/>
  </sheets>
  <definedNames>
    <definedName name="_xlnm._FilterDatabase" localSheetId="5" hidden="1">Hoja2!$B$56:$C$100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 l="1"/>
  <c r="F14" i="2"/>
  <c r="F40" i="2" l="1"/>
  <c r="F33" i="2"/>
  <c r="F8" i="2"/>
  <c r="F3" i="2"/>
  <c r="D46" i="2" l="1"/>
  <c r="H40" i="1" l="1"/>
  <c r="H32" i="1"/>
  <c r="H33" i="1"/>
  <c r="I32" i="6" l="1"/>
  <c r="J31" i="6"/>
  <c r="J32" i="6" l="1"/>
  <c r="E69" i="5"/>
  <c r="D110" i="5" l="1"/>
  <c r="C137" i="5"/>
  <c r="I132" i="5"/>
  <c r="I134" i="5" s="1"/>
  <c r="C109" i="5"/>
  <c r="J134" i="5" l="1"/>
  <c r="I137" i="5"/>
  <c r="H111" i="5"/>
  <c r="D111" i="5"/>
  <c r="H7" i="5" l="1"/>
  <c r="H39" i="1" l="1"/>
  <c r="H29" i="1"/>
  <c r="Q46" i="2" l="1"/>
  <c r="H46" i="1"/>
  <c r="H45" i="1"/>
  <c r="H44" i="1"/>
  <c r="H42" i="1"/>
  <c r="F54" i="2"/>
  <c r="B19" i="4" l="1"/>
  <c r="F55" i="2" l="1"/>
  <c r="D48" i="2"/>
  <c r="D49" i="2" s="1"/>
  <c r="F56" i="2" s="1"/>
  <c r="H49" i="1"/>
  <c r="H48" i="1"/>
  <c r="H47" i="1"/>
  <c r="H43" i="1"/>
  <c r="H41" i="1"/>
  <c r="H38" i="1"/>
  <c r="H35" i="1"/>
  <c r="H31" i="1"/>
  <c r="H30"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26" authorId="1">
      <text>
        <r>
          <rPr>
            <b/>
            <sz val="9"/>
            <color indexed="81"/>
            <rFont val="Tahoma"/>
            <family val="2"/>
          </rPr>
          <t>Riesgos identificado</t>
        </r>
      </text>
    </comment>
    <comment ref="D26" authorId="1">
      <text>
        <r>
          <rPr>
            <b/>
            <sz val="9"/>
            <color indexed="81"/>
            <rFont val="Tahoma"/>
            <family val="2"/>
          </rPr>
          <t>Descripción del riesgo</t>
        </r>
      </text>
    </comment>
    <comment ref="B94"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comments2.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<sst xmlns="http://schemas.openxmlformats.org/spreadsheetml/2006/main" count="450" uniqueCount="232">
  <si>
    <t>Informacion General</t>
  </si>
  <si>
    <t>Cliente</t>
  </si>
  <si>
    <t>Tipo de Proyecto</t>
  </si>
  <si>
    <t xml:space="preserve">Triada </t>
  </si>
  <si>
    <t>Responsable del Cliente</t>
  </si>
  <si>
    <t>Lider de Pruebas (TPL)</t>
  </si>
  <si>
    <t>Responsable de Desarrollo</t>
  </si>
  <si>
    <t>Linea de Negocio (UEN)</t>
  </si>
  <si>
    <t>Enterprice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</si>
  <si>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</si>
  <si>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</si>
  <si>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</si>
  <si>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</si>
  <si>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</si>
  <si>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</si>
  <si>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</si>
  <si>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</si>
  <si>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</si>
  <si>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</si>
  <si>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</si>
  <si>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</si>
  <si>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</si>
  <si>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</si>
  <si>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Funcionalidad</t>
  </si>
  <si>
    <t>Caracteristica de Calidad (ISO25010)</t>
  </si>
  <si>
    <t>Tipos / Tecnicas de pruebas</t>
  </si>
  <si>
    <t xml:space="preserve">Restricciones </t>
  </si>
  <si>
    <t>Fijo</t>
  </si>
  <si>
    <t>Ajustable</t>
  </si>
  <si>
    <t>Elegible</t>
  </si>
  <si>
    <t>Fechas / tiempos</t>
  </si>
  <si>
    <t xml:space="preserve">Alcance / Funcionalidades </t>
  </si>
  <si>
    <t>Recursos (personas)</t>
  </si>
  <si>
    <t>Estrategia de Pruebas 
Enfocandose mas a estrategia de diseño y estrategia de ejecucion de pruebas</t>
  </si>
  <si>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</si>
  <si>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</si>
  <si>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</si>
  <si>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</si>
  <si>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</si>
  <si>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 Supuestos: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</si>
  <si>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</si>
  <si>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</si>
  <si>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</si>
  <si>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</si>
  <si>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</si>
  <si>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</si>
  <si>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</si>
  <si>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</si>
  <si>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t>Diseño</t>
  </si>
  <si>
    <t xml:space="preserve">Ejecucion </t>
  </si>
  <si>
    <t xml:space="preserve">Smoke test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</si>
  <si>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</si>
  <si>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</si>
  <si>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</si>
  <si>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</si>
  <si>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</si>
  <si>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</si>
  <si>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</si>
  <si>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</si>
  <si>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</si>
  <si>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</si>
  <si>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</si>
  <si>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</si>
  <si>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</si>
  <si>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</si>
  <si>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</si>
  <si>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</si>
  <si>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</si>
  <si>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</si>
  <si>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</si>
  <si>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</si>
  <si>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</si>
  <si>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</si>
  <si>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</si>
  <si>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</si>
  <si>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</si>
  <si>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</si>
  <si>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</si>
  <si>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</si>
  <si>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t>alto</t>
  </si>
  <si>
    <r>
      <t>Actividades de SW o HW no planeadas-</t>
    </r>
    <r>
      <rPr>
        <b/>
        <sz val="11"/>
        <color theme="1"/>
        <rFont val="Arial"/>
        <family val="2"/>
      </rPr>
      <t>Infraestructura QA</t>
    </r>
  </si>
  <si>
    <t>medio</t>
  </si>
  <si>
    <r>
      <t>Ejecución en ambientes compartidos-</t>
    </r>
    <r>
      <rPr>
        <b/>
        <sz val="11"/>
        <color theme="1"/>
        <rFont val="Arial"/>
        <family val="2"/>
      </rPr>
      <t>Release Management</t>
    </r>
  </si>
  <si>
    <t>baja</t>
  </si>
  <si>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</si>
  <si>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</si>
  <si>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</si>
  <si>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</si>
  <si>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</si>
  <si>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</si>
  <si>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</si>
  <si>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</si>
  <si>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Corporativo</t>
  </si>
  <si>
    <t>x</t>
  </si>
  <si>
    <t>Total dias  reales</t>
  </si>
  <si>
    <t>Total dias  factor ajuste</t>
  </si>
  <si>
    <t>Primera Eje</t>
  </si>
  <si>
    <t>Retest</t>
  </si>
  <si>
    <t>Regresión</t>
  </si>
  <si>
    <t>CP1</t>
  </si>
  <si>
    <t>CP2</t>
  </si>
  <si>
    <t>CP3</t>
  </si>
  <si>
    <t>CP4</t>
  </si>
  <si>
    <t>CP5</t>
  </si>
  <si>
    <t>CP6</t>
  </si>
  <si>
    <t>CP7</t>
  </si>
  <si>
    <t>CP8</t>
  </si>
  <si>
    <t>CP9</t>
  </si>
  <si>
    <t>CP10</t>
  </si>
  <si>
    <t>CP11</t>
  </si>
  <si>
    <t>CP12</t>
  </si>
  <si>
    <t>CP13</t>
  </si>
  <si>
    <t>CP14</t>
  </si>
  <si>
    <t>CP15</t>
  </si>
  <si>
    <t>CP16</t>
  </si>
  <si>
    <t>CP17</t>
  </si>
  <si>
    <t>CP18</t>
  </si>
  <si>
    <t>CP19</t>
  </si>
  <si>
    <t>CP20</t>
  </si>
  <si>
    <t>Fecha Regreción</t>
  </si>
  <si>
    <t>Fecha Re-Test 1</t>
  </si>
  <si>
    <t>Fecha Re-Test 2</t>
  </si>
  <si>
    <t>Fecha Re-Test 3</t>
  </si>
  <si>
    <t>Sin  ejecutar</t>
  </si>
  <si>
    <t>CP21</t>
  </si>
  <si>
    <t>CP22</t>
  </si>
  <si>
    <t>CP23</t>
  </si>
  <si>
    <t>CP24</t>
  </si>
  <si>
    <t>CP26</t>
  </si>
  <si>
    <t>CP27</t>
  </si>
  <si>
    <t>CP28</t>
  </si>
  <si>
    <t>CP29</t>
  </si>
  <si>
    <t>2 y 3/02/2022</t>
  </si>
  <si>
    <t>CP30</t>
  </si>
  <si>
    <t>CP31</t>
  </si>
  <si>
    <t>CP32</t>
  </si>
  <si>
    <t>CP33</t>
  </si>
  <si>
    <t>CP34</t>
  </si>
  <si>
    <t>CP35</t>
  </si>
  <si>
    <t>CP36</t>
  </si>
  <si>
    <t>CP37</t>
  </si>
  <si>
    <t>CP38</t>
  </si>
  <si>
    <t>CP39</t>
  </si>
  <si>
    <t>CP40</t>
  </si>
  <si>
    <t>CP41</t>
  </si>
  <si>
    <t>CP42</t>
  </si>
  <si>
    <t>CP43</t>
  </si>
  <si>
    <t>Total Retest:</t>
  </si>
  <si>
    <t>Total Regresión:</t>
  </si>
  <si>
    <t>Dia</t>
  </si>
  <si>
    <t>w</t>
  </si>
  <si>
    <t>CP25</t>
  </si>
  <si>
    <t>Pasó</t>
  </si>
  <si>
    <t>No se ejecutó</t>
  </si>
  <si>
    <t>Regresión 10 de Febrero</t>
  </si>
  <si>
    <t>9 de Febrero</t>
  </si>
  <si>
    <t>10 de Febrero</t>
  </si>
  <si>
    <t>Enviar lista sin talla y color</t>
  </si>
  <si>
    <t>11 de Febrero</t>
  </si>
  <si>
    <t>--------</t>
  </si>
  <si>
    <t>CP44</t>
  </si>
  <si>
    <t>No</t>
  </si>
  <si>
    <t>SI</t>
  </si>
  <si>
    <t>no</t>
  </si>
  <si>
    <t>Listo</t>
  </si>
  <si>
    <t>Información insuficiente</t>
  </si>
  <si>
    <t xml:space="preserve">Retrasos en las entregas </t>
  </si>
  <si>
    <t>Cambio de alcance</t>
  </si>
  <si>
    <t>Disponibilidad de tiempo</t>
  </si>
  <si>
    <t xml:space="preserve">Cambio de recurso humano </t>
  </si>
  <si>
    <t>No contar con la disponibilidad de herramientas</t>
  </si>
  <si>
    <t>No tener definida las herramientas de Gestion de proyectos,gestion de issues y tener acceso restringido al ambiente de trabajo.</t>
  </si>
  <si>
    <t>Realizar una exploracion al aplicativo, reuniones con el equipo para enterder el modelo de negocio y promover documentación.</t>
  </si>
  <si>
    <t>Generar un plan de acción mediante reuniones para clarificar el nuevo alcance y acoplarlo al plan de pruebas.</t>
  </si>
  <si>
    <t>Gestionar el tiempo de resolución de entregables.</t>
  </si>
  <si>
    <t>Hacer reuiniones en las cuales se presenten puntos especificos del aplicativo para mayor entendimiento.</t>
  </si>
  <si>
    <t>Reportar la falla sufrida y redistribuir tareas</t>
  </si>
  <si>
    <t>Gestionar con los lideres del proyecto las herramientas necesarias para el cumplimiento de nuestro servicio estipulados en los (ANS).</t>
  </si>
  <si>
    <t>Tener condiciones minimas de experiencia para hacer parte del proyecto.</t>
  </si>
  <si>
    <t>Smoke Test, Funcional, Retest, Regresión,</t>
  </si>
  <si>
    <t>Javier Alberto Romero Oviedo</t>
  </si>
  <si>
    <r>
      <rPr>
        <b/>
        <sz val="16"/>
        <color theme="1"/>
        <rFont val="Arial"/>
        <family val="2"/>
      </rPr>
      <t>Plan de Pruebas Generalistas</t>
    </r>
    <r>
      <rPr>
        <b/>
        <sz val="11"/>
        <color theme="1"/>
        <rFont val="Arial"/>
        <family val="2"/>
      </rPr>
      <t xml:space="preserve">
</t>
    </r>
  </si>
  <si>
    <t>Usabilidad,seguridad, fiabilidad y Completitud funcional.</t>
  </si>
  <si>
    <t>Pruebas Usabilidad</t>
  </si>
  <si>
    <t>Pruebas de seguridad</t>
  </si>
  <si>
    <t>Pruebas  Performance</t>
  </si>
  <si>
    <t>Criterios de Salida / Supuestos:</t>
  </si>
  <si>
    <t xml:space="preserve">Para los criterios de salida se compartiran los siguientes entregables:
- Plan de pruebas.
- Cronograma.
- Estimación.
- Historias de usuario.
- Pruebas funcionales de casos de prueba.
- Informe final.
- suite de pruebas.
</t>
  </si>
  <si>
    <t>Daily meating</t>
  </si>
  <si>
    <t>Informe diario</t>
  </si>
  <si>
    <t>Documento de requisitos y preguntas</t>
  </si>
  <si>
    <t>Reunión de contextualización</t>
  </si>
  <si>
    <t>Plan general de pruebas</t>
  </si>
  <si>
    <t>Cronograma</t>
  </si>
  <si>
    <t xml:space="preserve">Estimación </t>
  </si>
  <si>
    <t>Sprint Planning</t>
  </si>
  <si>
    <t>Reunión final</t>
  </si>
  <si>
    <t>Reunión de seguimiento</t>
  </si>
  <si>
    <t>Sprint review</t>
  </si>
  <si>
    <t xml:space="preserve">Creación de informe final
</t>
  </si>
  <si>
    <t>Restrospective</t>
  </si>
  <si>
    <t>1.5</t>
  </si>
  <si>
    <t>Latan Airlines</t>
  </si>
  <si>
    <t>Jhon Sebastian Rodriguez Rodriguez</t>
  </si>
  <si>
    <t>Proyectos de Vuelos  Latan Airlines</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</si>
  <si>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</si>
  <si>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No se tiene toda la información relevante del aplicativo, sería pertinente contar con información que nos ayude a contextualizar la primera versión del aplicativo.</t>
  </si>
  <si>
    <t>Los fallas encontradas  serán reportadas y se establecerán unos tiempos de respuesta para que los desarrolladores puedan solucionar el defecto, si estos tiempos son incumplidos afectaria de manera negativa al proyecto.</t>
  </si>
  <si>
    <t>Debido a que se está trabajando en una actualización el alcance puede variar de acuerdo a lo probado pueden surgir más o menos módulos para ser sometidos a pruebas.</t>
  </si>
  <si>
    <t>Debido a que se cuenta con poca documentación del aplicativo y pueden surgir preguntas asociadas a la idea de negocio se deben tener disponibilidad de tiempo para clarificar las dudas o preguntas que puedan surgir.</t>
  </si>
  <si>
    <t>Fallas tecnicas</t>
  </si>
  <si>
    <t>El proyecto se estará llevando acabo de manera remota por lo que pueden surgir pérdida temporal de alguno de los servicios esenciales por algunos miembros del proyecto (fluido eléctrico, Internet etc.).</t>
  </si>
  <si>
    <t>Cambio de algún integrante del proyecto que pueda  ser vital en el desarrollo del mismo.</t>
  </si>
  <si>
    <t xml:space="preserve"> Consultar vuelos</t>
  </si>
  <si>
    <t>Comprar vuelos</t>
  </si>
  <si>
    <t>Consultar y comprar vuelos usando Millas LATAM Pass</t>
  </si>
  <si>
    <t>Exploratacíon del aplicativo por parte de los tester</t>
  </si>
  <si>
    <t>Fecha de Inicio:  3-5-22   Fecha final:  23-05-2022</t>
  </si>
  <si>
    <t>1. Consultar vuelos
2. Comprar vuelos
3. Consultar y comprar vuelos usando Millas LATAM Pass</t>
  </si>
  <si>
    <t>3 analistas de pruebas</t>
  </si>
  <si>
    <r>
      <rPr>
        <b/>
        <i/>
        <sz val="11"/>
        <color theme="1"/>
        <rFont val="Arial"/>
        <family val="2"/>
      </rPr>
      <t>Pruebas funcionales</t>
    </r>
    <r>
      <rPr>
        <sz val="11"/>
        <color theme="1"/>
        <rFont val="Arial"/>
        <family val="2"/>
      </rPr>
      <t xml:space="preserve">
1. Consultar vuelos
2. Comprar vuelos
3. Consultar y comprar vuelos usando Millas LATAM Pass</t>
    </r>
  </si>
  <si>
    <r>
      <t xml:space="preserve">
* No seremos responsables de probar funcionalidades fuera de nuestro alcance establecido. 
*La ejecución de las pruebas se realizará en un ambiente similar al ambiente de producción.
*Los recursos necesarios para realizar la prueba serán proporcionados por </t>
    </r>
    <r>
      <rPr>
        <b/>
        <sz val="11"/>
        <color theme="1"/>
        <rFont val="Arial"/>
        <family val="2"/>
      </rPr>
      <t xml:space="preserve">Latan Airlines </t>
    </r>
    <r>
      <rPr>
        <sz val="11"/>
        <color theme="1"/>
        <rFont val="Arial"/>
        <family val="2"/>
      </rPr>
      <t xml:space="preserve">y tendrán todos los permisos y privilegios necesarios para operar adecuadamente la aplicación.
*Se espera contar con un ambiente de pruebas estable que cuente con la ultima version del software a probar o en su defecto con los ultimos avances.
*Desarrollo debe realizar sus pruebas unitarias y entregarlas como suministro para iniciar las pruebas.
*Se cuenta con los desarrollos en su versión final para la ejecución de la prueba.
* Estipular los tiempos de resolución de issues con el equipo de desarrollo.
* El equipo de desarrollo tendrá la disposición de solucionar y despejar lo más pronto posible las dudas e inconvenientes que se presenten relacionadas con el ambiente de pruebas y temas del negocio.
</t>
    </r>
    <r>
      <rPr>
        <b/>
        <i/>
        <sz val="11"/>
        <color theme="1"/>
        <rFont val="Arial"/>
        <family val="2"/>
      </rPr>
      <t>Nota:</t>
    </r>
    <r>
      <rPr>
        <sz val="11"/>
        <color theme="1"/>
        <rFont val="Arial"/>
        <family val="2"/>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</si>
  <si>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NN</t>
  </si>
  <si>
    <r>
      <t xml:space="preserve">No se realizarán pruebas de concurrencia, carga y estrés.
No se verificará el funcionamiento en dispositivos móviles. 
La integridad y buenas practicas de codificacion no podran ser comprobadas, dado que no se tiene acceso al codigo fuente.
No se va a comprobar la insercion, actualizacion, eliminacion y estructura de la base de datos dado que no se tiene acceso a ella.
No se comprobara la información personal de los usuarios.
No se comprobara la interoperabilidad con el método de pago
</t>
    </r>
    <r>
      <rPr>
        <b/>
        <i/>
        <sz val="11"/>
        <color theme="1"/>
        <rFont val="Arial"/>
        <family val="2"/>
      </rPr>
      <t xml:space="preserve">Nota: </t>
    </r>
    <r>
      <rPr>
        <sz val="11"/>
        <color theme="1"/>
        <rFont val="Arial"/>
        <family val="2"/>
      </rPr>
      <t xml:space="preserve">Para ser mas exactos lo que que no  se haya contemplado dentro de la documentación del alcance no se va a probar.
</t>
    </r>
  </si>
  <si>
    <t xml:space="preserve">Reunion presentancion de plan de pruebas </t>
  </si>
  <si>
    <t xml:space="preserve">
Durante el inicio del proyecto de prueba, se solicitará la última versión del aplicativo web posteriormente se llevara a cabo una exploración con el objetivo de entender el modelo de negocio y las características funcionales del aplicativo, esta exploración será de gran utilidad para empezar a plasmar un documento de requisitos y de preguntas que serán fundamentales para realizar el Plan de pruebas.  Seguido a esto se programaran dos reuniones.
1. En la primera reunión (1) se le llevaran los avances de la exploración, se clarificaran los puntos poco claros, se socializarían aspectos y elementos claves del proceso de negocio que nos ayudaran hacer más relevantes a la hora de realizar el plan de pruebas. 
2. En la segunda reunión (2) se presentara formalmente un plan de pruebas y levantamiento de requisitos al cliente y líder del proyecto para su aprobación.
</t>
  </si>
  <si>
    <t xml:space="preserve">Seguido a la aprobación por parte del líder del proyecto se pasara a la etapa de diseño de casos de pruebas donde se crearán casos de prueba de las funcionalidades y algunas verificaciones con listas de chequeo de las demás características de calidad a evaluar.
Se realizaran smoke test para validar la minina funcionalidad de ambiente, posteriormente se realizarán las funcionalidades más críticas del sistema  realizándolas en el siguiente orden:
1. Consultar vuelos
2. Comprar vuelos
3. Consultar y comprar vuelos usando Millas LATAM Pass
</t>
  </si>
  <si>
    <t>Se realizaran pruebas No funcionales para evaluar la calidad del aplicativo.(UI, usabilidad, seguridad, fiabilidad, completitud funcional).</t>
  </si>
  <si>
    <t xml:space="preserve">Se harán pruebas de GUI para verificar manejo básico y eficiente del aplicativo, colores corporativos de la aplicación, soporte a Navegadores (Chrome  y Firefox  y Edge)  Al ser los navegadores más utilizados en proporciones diferentes, se van a dividir el total de casos de prueba de adecuación funcional de la siguiente manera: 
Chorme 40% de casos de prueba,
Firefox el 40% de casos de prueba,
Opera 10% de casos de prueba, y el 10% de casos de prueba en el navegador Edge
</t>
  </si>
  <si>
    <t xml:space="preserve"> Transversalmente al proceso de pruebas se realizará informe detallado en excel y gestión del proceso del los bugs encontrados.</t>
  </si>
  <si>
    <t>Cierre de pruebas (Sprint 1) Se procederá a finalizar el informe de cierre del proyecto informando de las métricas e indicadores establecidos en el plan de pruebas y se entregara las cartas de finalización del proyecto correspondientes para presentarlas en la reunión de cierre del proyecto.</t>
  </si>
  <si>
    <t>La estrategia de pruebas se llevara acabo en los siguientes pasos: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</si>
</sst>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1"/>
      <color theme="0" tint="-4.9989318521683403E-2"/>
      <name val="Arial"/>
      <family val="2"/>
    </font>
    <font>
      <sz val="11"/>
      <color theme="1"/>
      <name val="Arial"/>
      <family val="2"/>
    </font>
    <font>
      <b/>
      <sz val="11"/>
      <color rgb="FF000000"/>
      <name val="Arial"/>
      <family val="2"/>
    </font>
    <font>
      <sz val="11"/>
      <color rgb="FF000000"/>
      <name val="Arial"/>
      <family val="2"/>
    </font>
    <font>
      <b/>
      <i/>
      <sz val="11"/>
      <color theme="1"/>
      <name val="Arial"/>
      <family val="2"/>
    </font>
    <font>
      <sz val="11"/>
      <color rgb="FF000000"/>
      <name val="Docs-Calibri"/>
    </font>
    <font>
      <sz val="12"/>
      <color rgb="FF000000"/>
      <name val="Calibri Light"/>
      <family val="2"/>
      <scheme val="major"/>
    </font>
    <font>
      <sz val="12"/>
      <color theme="1"/>
      <name val="Calibri Light"/>
      <family val="2"/>
      <scheme val="major"/>
    </font>
    <font>
      <sz val="12"/>
      <color theme="1"/>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238">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6" fillId="6" borderId="0" xfId="0" applyFont="1" applyFill="1" applyAlignment="1">
      <alignment vertical="center"/>
    </xf>
    <xf numFmtId="0" fontId="18" fillId="7" borderId="0" xfId="0" applyFont="1" applyFill="1" applyAlignment="1">
      <alignment vertical="center"/>
    </xf>
    <xf numFmtId="0" fontId="23"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8" borderId="1" xfId="0" applyFont="1" applyFill="1" applyBorder="1" applyAlignment="1">
      <alignment horizontal="left" vertical="center"/>
    </xf>
    <xf numFmtId="0" fontId="17" fillId="8" borderId="20" xfId="0" applyFont="1" applyFill="1" applyBorder="1" applyAlignment="1">
      <alignment vertical="center"/>
    </xf>
    <xf numFmtId="0" fontId="17" fillId="8" borderId="22" xfId="0" applyFont="1" applyFill="1" applyBorder="1" applyAlignment="1">
      <alignment vertical="center" wrapText="1"/>
    </xf>
    <xf numFmtId="0" fontId="16" fillId="6" borderId="2" xfId="0" applyFont="1" applyFill="1" applyBorder="1" applyAlignment="1">
      <alignment vertical="center"/>
    </xf>
    <xf numFmtId="0" fontId="16" fillId="6" borderId="3" xfId="0" applyFont="1" applyFill="1" applyBorder="1" applyAlignment="1">
      <alignment vertical="center"/>
    </xf>
    <xf numFmtId="0" fontId="16" fillId="6" borderId="4" xfId="0" applyFont="1" applyFill="1" applyBorder="1" applyAlignment="1">
      <alignment vertical="center"/>
    </xf>
    <xf numFmtId="0" fontId="15" fillId="0" borderId="0" xfId="0" applyFont="1" applyAlignment="1">
      <alignment vertical="center" wrapText="1"/>
    </xf>
    <xf numFmtId="0" fontId="17" fillId="7" borderId="0" xfId="0" applyFont="1" applyFill="1" applyAlignment="1">
      <alignment horizontal="center" vertical="center"/>
    </xf>
    <xf numFmtId="0" fontId="17" fillId="7" borderId="6" xfId="0" applyFont="1" applyFill="1" applyBorder="1" applyAlignment="1">
      <alignment horizontal="center" vertical="center"/>
    </xf>
    <xf numFmtId="0" fontId="21" fillId="8" borderId="6" xfId="0" applyFont="1" applyFill="1" applyBorder="1" applyAlignment="1">
      <alignment horizontal="left" vertical="center"/>
    </xf>
    <xf numFmtId="0" fontId="17" fillId="0" borderId="0" xfId="0" applyFont="1" applyAlignment="1">
      <alignment horizontal="center" vertical="center"/>
    </xf>
    <xf numFmtId="0" fontId="17" fillId="0" borderId="7" xfId="0" applyFont="1" applyBorder="1" applyAlignment="1">
      <alignment horizontal="right" vertical="center"/>
    </xf>
    <xf numFmtId="0" fontId="15"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0" fontId="7" fillId="0" borderId="0" xfId="0" applyFont="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5" fillId="5" borderId="0" xfId="0" applyFont="1" applyFill="1" applyAlignment="1">
      <alignment vertical="center" wrapText="1"/>
    </xf>
    <xf numFmtId="0" fontId="14" fillId="5" borderId="0" xfId="0" applyFont="1" applyFill="1" applyAlignment="1">
      <alignment vertical="center"/>
    </xf>
    <xf numFmtId="0" fontId="0" fillId="9" borderId="0" xfId="0" applyFill="1" applyAlignment="1">
      <alignment vertical="center"/>
    </xf>
    <xf numFmtId="0" fontId="26" fillId="0" borderId="0" xfId="0" applyFont="1" applyAlignment="1">
      <alignment vertical="center"/>
    </xf>
    <xf numFmtId="9" fontId="27"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28" fillId="8" borderId="0" xfId="0" applyFont="1" applyFill="1" applyAlignment="1">
      <alignment vertical="center"/>
    </xf>
    <xf numFmtId="0" fontId="28" fillId="0" borderId="0" xfId="0" applyFont="1" applyAlignment="1">
      <alignment horizontal="right" vertical="center"/>
    </xf>
    <xf numFmtId="0" fontId="15" fillId="0" borderId="0" xfId="0" applyFont="1"/>
    <xf numFmtId="0" fontId="29" fillId="8" borderId="0" xfId="0" applyFont="1" applyFill="1" applyAlignment="1">
      <alignment horizontal="center" vertical="center"/>
    </xf>
    <xf numFmtId="0" fontId="17" fillId="8" borderId="0" xfId="0" applyFont="1" applyFill="1" applyAlignment="1">
      <alignment horizontal="center" vertical="center"/>
    </xf>
    <xf numFmtId="0" fontId="15" fillId="4" borderId="15" xfId="2" applyFont="1" applyFill="1" applyBorder="1" applyAlignment="1">
      <alignment horizontal="left" vertical="center" wrapText="1" indent="1"/>
    </xf>
    <xf numFmtId="9" fontId="15" fillId="8" borderId="15" xfId="1" applyFont="1" applyFill="1" applyBorder="1" applyAlignment="1" applyProtection="1">
      <alignment horizontal="center" vertical="center" wrapText="1"/>
      <protection locked="0"/>
    </xf>
    <xf numFmtId="0" fontId="19" fillId="6" borderId="15" xfId="2" applyFont="1" applyFill="1" applyBorder="1" applyAlignment="1">
      <alignment horizontal="center" vertical="center" wrapText="1"/>
    </xf>
    <xf numFmtId="0" fontId="19" fillId="6" borderId="15" xfId="2" applyFont="1" applyFill="1" applyBorder="1" applyAlignment="1" applyProtection="1">
      <alignment horizontal="center" vertical="center" wrapText="1"/>
      <protection locked="0"/>
    </xf>
    <xf numFmtId="0" fontId="19" fillId="6" borderId="15" xfId="2" applyFont="1" applyFill="1" applyBorder="1" applyAlignment="1">
      <alignment horizontal="left" vertical="center" wrapText="1" indent="1"/>
    </xf>
    <xf numFmtId="9" fontId="24" fillId="10" borderId="16" xfId="1" applyFont="1" applyFill="1" applyBorder="1" applyAlignment="1">
      <alignment horizontal="center" vertical="center" wrapText="1"/>
    </xf>
    <xf numFmtId="0" fontId="17" fillId="8" borderId="15" xfId="0" applyFont="1" applyFill="1" applyBorder="1" applyAlignment="1">
      <alignment horizontal="center" vertical="center"/>
    </xf>
    <xf numFmtId="0" fontId="0" fillId="8" borderId="13" xfId="0" applyFill="1" applyBorder="1" applyAlignment="1">
      <alignment wrapText="1"/>
    </xf>
    <xf numFmtId="0" fontId="15" fillId="0" borderId="5" xfId="0" applyFont="1" applyBorder="1" applyAlignment="1">
      <alignment horizontal="left" vertical="center"/>
    </xf>
    <xf numFmtId="0" fontId="14" fillId="5"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1" fontId="8" fillId="2" borderId="0" xfId="0" applyNumberFormat="1" applyFont="1" applyFill="1" applyAlignment="1">
      <alignment horizontal="center" vertical="center"/>
    </xf>
    <xf numFmtId="1" fontId="8" fillId="9" borderId="0" xfId="0" applyNumberFormat="1" applyFont="1" applyFill="1" applyAlignment="1">
      <alignment horizontal="center" vertical="center"/>
    </xf>
    <xf numFmtId="0" fontId="0" fillId="0" borderId="0" xfId="0" applyAlignment="1">
      <alignment horizontal="center" vertical="center"/>
    </xf>
    <xf numFmtId="18" fontId="0" fillId="0" borderId="0" xfId="0" applyNumberFormat="1" applyAlignment="1">
      <alignment vertical="center"/>
    </xf>
    <xf numFmtId="9" fontId="15" fillId="0" borderId="0" xfId="0" applyNumberFormat="1" applyFont="1"/>
    <xf numFmtId="0" fontId="15" fillId="0" borderId="0" xfId="0" applyFont="1" applyAlignment="1">
      <alignment horizontal="left" vertical="center"/>
    </xf>
    <xf numFmtId="0" fontId="15" fillId="0" borderId="0" xfId="0" applyFont="1" applyAlignment="1">
      <alignment horizontal="center" vertical="center"/>
    </xf>
    <xf numFmtId="0" fontId="15" fillId="0" borderId="5" xfId="0" applyFont="1" applyBorder="1" applyAlignment="1">
      <alignment horizontal="left" vertical="center"/>
    </xf>
    <xf numFmtId="0" fontId="15" fillId="0" borderId="6" xfId="0" applyFont="1" applyBorder="1" applyAlignment="1">
      <alignment horizontal="left" vertical="top"/>
    </xf>
    <xf numFmtId="9" fontId="0" fillId="0" borderId="0" xfId="0" applyNumberFormat="1"/>
    <xf numFmtId="9" fontId="0" fillId="0" borderId="0" xfId="1" applyFont="1"/>
    <xf numFmtId="0" fontId="0" fillId="0" borderId="0" xfId="0" applyAlignment="1">
      <alignment horizontal="left"/>
    </xf>
    <xf numFmtId="0" fontId="0" fillId="0" borderId="0" xfId="0" applyAlignment="1">
      <alignment wrapText="1"/>
    </xf>
    <xf numFmtId="14" fontId="0" fillId="0" borderId="0" xfId="0" applyNumberFormat="1"/>
    <xf numFmtId="0" fontId="0" fillId="0" borderId="0" xfId="0" applyAlignment="1">
      <alignment horizontal="center"/>
    </xf>
    <xf numFmtId="14" fontId="0" fillId="0" borderId="0" xfId="0" applyNumberFormat="1" applyAlignment="1">
      <alignment horizontal="left"/>
    </xf>
    <xf numFmtId="0" fontId="0" fillId="11" borderId="0" xfId="0" applyFill="1"/>
    <xf numFmtId="0" fontId="0" fillId="0" borderId="0" xfId="0" applyBorder="1"/>
    <xf numFmtId="0" fontId="10" fillId="0" borderId="0" xfId="0" applyFont="1"/>
    <xf numFmtId="12" fontId="0" fillId="0" borderId="0" xfId="0" applyNumberFormat="1"/>
    <xf numFmtId="0" fontId="0" fillId="12" borderId="0" xfId="0" applyFill="1"/>
    <xf numFmtId="0" fontId="0" fillId="13" borderId="0" xfId="0" applyFill="1"/>
    <xf numFmtId="0" fontId="9" fillId="13" borderId="0" xfId="0" applyFont="1" applyFill="1"/>
    <xf numFmtId="0" fontId="0" fillId="12" borderId="0" xfId="0" applyFill="1" applyAlignment="1">
      <alignment horizontal="left"/>
    </xf>
    <xf numFmtId="14" fontId="0" fillId="12" borderId="0" xfId="0" applyNumberFormat="1" applyFill="1"/>
    <xf numFmtId="0" fontId="0" fillId="14" borderId="0" xfId="0" applyFill="1"/>
    <xf numFmtId="0" fontId="0" fillId="15" borderId="0" xfId="0" applyFill="1"/>
    <xf numFmtId="0" fontId="0" fillId="0" borderId="0" xfId="0" quotePrefix="1"/>
    <xf numFmtId="0" fontId="10" fillId="0" borderId="1" xfId="0" applyFont="1" applyBorder="1"/>
    <xf numFmtId="14" fontId="10" fillId="0" borderId="1" xfId="0" applyNumberFormat="1" applyFont="1" applyBorder="1"/>
    <xf numFmtId="0" fontId="0" fillId="0" borderId="0" xfId="0" applyFill="1"/>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left" vertical="center"/>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5" fillId="7" borderId="2" xfId="0" applyFont="1" applyFill="1" applyBorder="1" applyAlignment="1">
      <alignment vertical="center"/>
    </xf>
    <xf numFmtId="0" fontId="15" fillId="7" borderId="3" xfId="0" applyFont="1" applyFill="1" applyBorder="1" applyAlignment="1">
      <alignment vertical="center"/>
    </xf>
    <xf numFmtId="0" fontId="15" fillId="7" borderId="4" xfId="0" applyFont="1" applyFill="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0" fillId="0" borderId="0" xfId="0" applyFont="1" applyAlignment="1">
      <alignment vertical="center" wrapText="1"/>
    </xf>
    <xf numFmtId="0" fontId="35" fillId="0" borderId="0" xfId="0" applyFont="1"/>
    <xf numFmtId="0" fontId="33" fillId="0" borderId="1" xfId="0" applyFont="1" applyBorder="1" applyAlignment="1">
      <alignment horizontal="left" vertical="center" wrapText="1"/>
    </xf>
    <xf numFmtId="0" fontId="15" fillId="0" borderId="6"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36" fillId="0" borderId="0" xfId="0" applyFont="1"/>
    <xf numFmtId="0" fontId="37" fillId="0" borderId="0" xfId="0" applyFont="1" applyAlignment="1">
      <alignment vertical="center" wrapText="1"/>
    </xf>
    <xf numFmtId="0" fontId="37" fillId="0" borderId="0" xfId="0" applyFont="1" applyAlignment="1">
      <alignment vertical="center"/>
    </xf>
    <xf numFmtId="0" fontId="15" fillId="0" borderId="13" xfId="0" applyFont="1" applyBorder="1" applyAlignment="1">
      <alignment horizontal="center" vertical="center" wrapText="1"/>
    </xf>
    <xf numFmtId="0" fontId="15" fillId="0" borderId="4" xfId="0" applyFont="1" applyBorder="1" applyAlignment="1">
      <alignment vertical="top" wrapText="1"/>
    </xf>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7" xfId="0" applyFont="1" applyBorder="1" applyAlignment="1">
      <alignment horizontal="center" vertical="center" wrapText="1"/>
    </xf>
    <xf numFmtId="0" fontId="15" fillId="0" borderId="41" xfId="0" applyFont="1" applyBorder="1" applyAlignment="1">
      <alignment horizontal="left" vertical="center" wrapText="1"/>
    </xf>
    <xf numFmtId="0" fontId="15" fillId="0" borderId="33" xfId="0" applyFont="1" applyBorder="1" applyAlignment="1">
      <alignment horizontal="left" vertical="center" wrapText="1"/>
    </xf>
    <xf numFmtId="0" fontId="15" fillId="0" borderId="1" xfId="0" applyFont="1" applyBorder="1" applyAlignment="1">
      <alignment horizontal="left" vertical="center" wrapText="1"/>
    </xf>
    <xf numFmtId="0" fontId="15" fillId="2" borderId="31"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3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1" xfId="0" applyFont="1" applyFill="1" applyBorder="1" applyAlignment="1">
      <alignment horizontal="center" vertical="center"/>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5" fillId="7" borderId="34" xfId="0" applyFont="1" applyFill="1" applyBorder="1" applyAlignment="1">
      <alignment horizontal="left" vertical="center"/>
    </xf>
    <xf numFmtId="0" fontId="15" fillId="7" borderId="14" xfId="0" applyFont="1" applyFill="1" applyBorder="1" applyAlignment="1">
      <alignment horizontal="left" vertical="center"/>
    </xf>
    <xf numFmtId="0" fontId="15" fillId="7" borderId="35" xfId="0" applyFont="1" applyFill="1" applyBorder="1" applyAlignment="1">
      <alignment horizontal="left" vertical="center"/>
    </xf>
    <xf numFmtId="0" fontId="15" fillId="0" borderId="0" xfId="0" applyFont="1" applyAlignment="1">
      <alignment horizontal="left" vertical="center" wrapText="1"/>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14" xfId="0" applyFont="1" applyBorder="1" applyAlignment="1">
      <alignment horizontal="center" vertical="center"/>
    </xf>
    <xf numFmtId="0" fontId="15" fillId="0" borderId="40" xfId="0" applyFont="1" applyBorder="1" applyAlignment="1">
      <alignment horizontal="center" vertical="center"/>
    </xf>
    <xf numFmtId="0" fontId="17" fillId="7" borderId="1" xfId="0" applyFont="1" applyFill="1" applyBorder="1" applyAlignment="1">
      <alignment horizontal="center" vertical="center"/>
    </xf>
    <xf numFmtId="0" fontId="15" fillId="7" borderId="1" xfId="0" applyFont="1" applyFill="1" applyBorder="1" applyAlignment="1">
      <alignment horizontal="center" vertical="center"/>
    </xf>
    <xf numFmtId="0" fontId="17" fillId="0" borderId="26" xfId="0" applyFont="1" applyBorder="1" applyAlignment="1">
      <alignment horizontal="right" vertical="center"/>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9"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40" xfId="0" applyFont="1" applyBorder="1" applyAlignment="1">
      <alignment horizontal="center" vertical="center" wrapText="1"/>
    </xf>
    <xf numFmtId="0" fontId="32" fillId="7" borderId="1" xfId="0" applyFont="1" applyFill="1" applyBorder="1" applyAlignment="1">
      <alignment horizontal="center" vertical="center"/>
    </xf>
    <xf numFmtId="0" fontId="23" fillId="7" borderId="5" xfId="0" applyFont="1" applyFill="1" applyBorder="1" applyAlignment="1">
      <alignment horizontal="left" vertical="center"/>
    </xf>
    <xf numFmtId="0" fontId="23" fillId="7" borderId="0" xfId="0" applyFont="1" applyFill="1" applyBorder="1" applyAlignment="1">
      <alignment horizontal="left" vertical="center"/>
    </xf>
    <xf numFmtId="0" fontId="23" fillId="7"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1" xfId="0" applyFont="1" applyBorder="1" applyAlignment="1">
      <alignment horizontal="center" vertical="center"/>
    </xf>
    <xf numFmtId="0" fontId="15" fillId="0" borderId="0" xfId="0" applyFont="1" applyAlignment="1">
      <alignment horizontal="center" vertical="center"/>
    </xf>
    <xf numFmtId="0" fontId="15" fillId="0" borderId="5" xfId="0" applyFont="1" applyBorder="1" applyAlignment="1">
      <alignment vertical="top" wrapText="1"/>
    </xf>
    <xf numFmtId="0" fontId="15" fillId="0" borderId="0" xfId="0" applyFont="1" applyBorder="1" applyAlignment="1">
      <alignment vertical="top" wrapText="1"/>
    </xf>
    <xf numFmtId="0" fontId="15" fillId="0" borderId="6" xfId="0" applyFont="1" applyBorder="1" applyAlignment="1">
      <alignment vertical="top" wrapText="1"/>
    </xf>
    <xf numFmtId="0" fontId="15" fillId="2" borderId="29"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23" xfId="0" applyFont="1" applyFill="1" applyBorder="1" applyAlignment="1">
      <alignment horizontal="center" vertical="center"/>
    </xf>
    <xf numFmtId="0" fontId="15" fillId="2" borderId="25" xfId="0" applyFont="1" applyFill="1" applyBorder="1" applyAlignment="1">
      <alignment horizontal="center" vertical="center"/>
    </xf>
    <xf numFmtId="0" fontId="17" fillId="8" borderId="20" xfId="0" applyFont="1" applyFill="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vertical="center"/>
    </xf>
    <xf numFmtId="0" fontId="15" fillId="0" borderId="0" xfId="0" applyFont="1" applyAlignment="1">
      <alignment horizontal="left" vertical="center"/>
    </xf>
    <xf numFmtId="0" fontId="31" fillId="0" borderId="0" xfId="0" applyFont="1" applyAlignment="1">
      <alignment horizontal="left" vertical="center" wrapText="1"/>
    </xf>
    <xf numFmtId="0" fontId="31" fillId="0" borderId="5" xfId="0" applyFont="1" applyBorder="1" applyAlignment="1">
      <alignment horizontal="left" vertical="center"/>
    </xf>
    <xf numFmtId="0" fontId="31" fillId="0" borderId="0" xfId="0" applyFont="1" applyAlignment="1">
      <alignment horizontal="left" vertical="center"/>
    </xf>
    <xf numFmtId="0" fontId="15" fillId="0" borderId="1" xfId="0" applyFont="1" applyBorder="1" applyAlignment="1">
      <alignment horizontal="left"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1" xfId="0" applyFont="1" applyFill="1" applyBorder="1" applyAlignment="1">
      <alignment horizontal="left" vertical="center" wrapText="1"/>
    </xf>
    <xf numFmtId="0" fontId="15" fillId="0" borderId="7" xfId="0" applyFont="1" applyBorder="1" applyAlignment="1">
      <alignment horizontal="left" vertical="center"/>
    </xf>
    <xf numFmtId="0" fontId="17" fillId="7" borderId="10" xfId="0" applyFont="1" applyFill="1" applyBorder="1" applyAlignment="1">
      <alignment horizontal="center" vertical="center" wrapText="1"/>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9" fillId="6" borderId="17" xfId="0" applyFont="1" applyFill="1" applyBorder="1" applyAlignment="1">
      <alignment horizontal="left" vertical="center"/>
    </xf>
    <xf numFmtId="0" fontId="19" fillId="6" borderId="18" xfId="0" applyFont="1" applyFill="1" applyBorder="1" applyAlignment="1">
      <alignment horizontal="left" vertical="center"/>
    </xf>
    <xf numFmtId="0" fontId="19" fillId="6" borderId="19"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0" xfId="0" applyFont="1" applyFill="1" applyAlignment="1">
      <alignment horizontal="center" vertical="center"/>
    </xf>
    <xf numFmtId="0" fontId="16" fillId="5" borderId="6" xfId="0" applyFont="1" applyFill="1" applyBorder="1" applyAlignment="1">
      <alignment horizontal="center" vertical="center"/>
    </xf>
    <xf numFmtId="0" fontId="17" fillId="7" borderId="5" xfId="0" applyFont="1" applyFill="1" applyBorder="1" applyAlignment="1">
      <alignment horizontal="center" vertical="center"/>
    </xf>
    <xf numFmtId="0" fontId="17" fillId="7" borderId="0" xfId="0" applyFont="1" applyFill="1" applyAlignment="1">
      <alignment horizontal="center" vertical="center"/>
    </xf>
    <xf numFmtId="0" fontId="15" fillId="9" borderId="1" xfId="0" applyFont="1" applyFill="1" applyBorder="1" applyAlignment="1">
      <alignment horizontal="left" vertical="center" wrapText="1"/>
    </xf>
    <xf numFmtId="0" fontId="30" fillId="5" borderId="5" xfId="0" applyFont="1" applyFill="1" applyBorder="1" applyAlignment="1">
      <alignment horizontal="center" vertical="center"/>
    </xf>
    <xf numFmtId="0" fontId="30" fillId="5" borderId="0" xfId="0" applyFont="1" applyFill="1" applyAlignment="1">
      <alignment horizontal="center" vertical="center"/>
    </xf>
    <xf numFmtId="0" fontId="30" fillId="5" borderId="6" xfId="0" applyFont="1" applyFill="1" applyBorder="1" applyAlignment="1">
      <alignment horizontal="center" vertical="center"/>
    </xf>
    <xf numFmtId="0" fontId="17" fillId="0" borderId="14" xfId="0" applyFont="1" applyBorder="1" applyAlignment="1">
      <alignment horizontal="center" vertical="center"/>
    </xf>
    <xf numFmtId="0" fontId="17" fillId="2" borderId="5" xfId="0" applyFont="1" applyFill="1" applyBorder="1" applyAlignment="1">
      <alignment horizontal="center" vertical="center"/>
    </xf>
    <xf numFmtId="0" fontId="17" fillId="2" borderId="0" xfId="0" applyFont="1" applyFill="1" applyAlignment="1">
      <alignment horizontal="center" vertical="center"/>
    </xf>
    <xf numFmtId="0" fontId="24" fillId="3" borderId="5" xfId="0" applyFont="1" applyFill="1" applyBorder="1" applyAlignment="1">
      <alignment horizontal="left" vertical="center"/>
    </xf>
    <xf numFmtId="0" fontId="24" fillId="3" borderId="0" xfId="0" applyFont="1" applyFill="1" applyAlignment="1">
      <alignment horizontal="left" vertical="center"/>
    </xf>
    <xf numFmtId="0" fontId="20" fillId="7" borderId="0" xfId="0" applyFont="1" applyFill="1" applyAlignment="1">
      <alignment horizontal="left" vertical="center"/>
    </xf>
    <xf numFmtId="0" fontId="15" fillId="0" borderId="33" xfId="0" applyFont="1" applyBorder="1" applyAlignment="1">
      <alignment horizontal="left" vertical="center"/>
    </xf>
    <xf numFmtId="0" fontId="15" fillId="0" borderId="41" xfId="0" applyFont="1" applyBorder="1" applyAlignment="1">
      <alignment horizontal="left" vertical="top" wrapText="1"/>
    </xf>
    <xf numFmtId="0" fontId="15" fillId="0" borderId="32" xfId="0" applyFont="1" applyBorder="1" applyAlignment="1">
      <alignment horizontal="left" vertical="top" wrapText="1"/>
    </xf>
    <xf numFmtId="0" fontId="15" fillId="0" borderId="33" xfId="0" applyFont="1" applyBorder="1" applyAlignment="1">
      <alignment horizontal="left" vertical="top" wrapText="1"/>
    </xf>
    <xf numFmtId="0" fontId="38" fillId="9" borderId="10" xfId="0" applyFont="1" applyFill="1" applyBorder="1" applyAlignment="1">
      <alignment horizontal="left" vertical="center" wrapText="1"/>
    </xf>
    <xf numFmtId="0" fontId="16" fillId="9" borderId="11" xfId="0" applyFont="1" applyFill="1" applyBorder="1" applyAlignment="1">
      <alignment horizontal="left" vertical="center" wrapText="1"/>
    </xf>
    <xf numFmtId="0" fontId="16" fillId="9" borderId="12" xfId="0" applyFont="1" applyFill="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42" xfId="0" applyFont="1" applyBorder="1" applyAlignment="1">
      <alignment horizontal="left" vertical="center" wrapText="1"/>
    </xf>
    <xf numFmtId="0" fontId="15" fillId="0" borderId="1" xfId="0" applyFont="1" applyBorder="1" applyAlignment="1">
      <alignment horizontal="left" vertical="top" wrapText="1"/>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3" borderId="0" xfId="0" applyFont="1" applyFill="1" applyAlignment="1">
      <alignment horizontal="center" vertical="center"/>
    </xf>
    <xf numFmtId="0" fontId="10" fillId="0" borderId="0" xfId="0" applyFont="1" applyAlignment="1">
      <alignment horizontal="center" vertical="center" wrapText="1"/>
    </xf>
    <xf numFmtId="0" fontId="15" fillId="2" borderId="15" xfId="0" applyFont="1" applyFill="1" applyBorder="1" applyAlignment="1">
      <alignment horizontal="left" vertical="center" wrapText="1"/>
    </xf>
    <xf numFmtId="0" fontId="17"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390525</xdr:colOff>
      <xdr:row>52</xdr:row>
      <xdr:rowOff>0</xdr:rowOff>
    </xdr:from>
    <xdr:to>
      <xdr:col>8</xdr:col>
      <xdr:colOff>2276475</xdr:colOff>
      <xdr:row>57</xdr:row>
      <xdr:rowOff>190500</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2342864" y="17278145"/>
          <a:ext cx="1885950" cy="2382274"/>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95</xdr:row>
      <xdr:rowOff>123825</xdr:rowOff>
    </xdr:from>
    <xdr:to>
      <xdr:col>10</xdr:col>
      <xdr:colOff>276226</xdr:colOff>
      <xdr:row>96</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51</xdr:row>
      <xdr:rowOff>21981</xdr:rowOff>
    </xdr:from>
    <xdr:to>
      <xdr:col>6</xdr:col>
      <xdr:colOff>659423</xdr:colOff>
      <xdr:row>51</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46001</xdr:colOff>
      <xdr:row>37</xdr:row>
      <xdr:rowOff>103881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3000001" cy="7152381"/>
        </a:xfrm>
        <a:prstGeom prst="rect">
          <a:avLst/>
        </a:prstGeom>
      </xdr:spPr>
    </xdr:pic>
    <xdr:clientData/>
  </xdr:twoCellAnchor>
  <xdr:twoCellAnchor editAs="oneCell">
    <xdr:from>
      <xdr:col>0</xdr:col>
      <xdr:colOff>0</xdr:colOff>
      <xdr:row>42</xdr:row>
      <xdr:rowOff>0</xdr:rowOff>
    </xdr:from>
    <xdr:to>
      <xdr:col>17</xdr:col>
      <xdr:colOff>760287</xdr:colOff>
      <xdr:row>86</xdr:row>
      <xdr:rowOff>179905</xdr:rowOff>
    </xdr:to>
    <xdr:pic>
      <xdr:nvPicPr>
        <xdr:cNvPr id="3" name="2 Imagen"/>
        <xdr:cNvPicPr>
          <a:picLocks noChangeAspect="1"/>
        </xdr:cNvPicPr>
      </xdr:nvPicPr>
      <xdr:blipFill>
        <a:blip xmlns:r="http://schemas.openxmlformats.org/officeDocument/2006/relationships" r:embed="rId2"/>
        <a:stretch>
          <a:fillRect/>
        </a:stretch>
      </xdr:blipFill>
      <xdr:spPr>
        <a:xfrm>
          <a:off x="0" y="8001000"/>
          <a:ext cx="13714287" cy="8561905"/>
        </a:xfrm>
        <a:prstGeom prst="rect">
          <a:avLst/>
        </a:prstGeom>
      </xdr:spPr>
    </xdr:pic>
    <xdr:clientData/>
  </xdr:twoCellAnchor>
  <xdr:twoCellAnchor editAs="oneCell">
    <xdr:from>
      <xdr:col>1</xdr:col>
      <xdr:colOff>0</xdr:colOff>
      <xdr:row>89</xdr:row>
      <xdr:rowOff>0</xdr:rowOff>
    </xdr:from>
    <xdr:to>
      <xdr:col>18</xdr:col>
      <xdr:colOff>7906</xdr:colOff>
      <xdr:row>125</xdr:row>
      <xdr:rowOff>75334</xdr:rowOff>
    </xdr:to>
    <xdr:pic>
      <xdr:nvPicPr>
        <xdr:cNvPr id="4" name="3 Imagen"/>
        <xdr:cNvPicPr>
          <a:picLocks noChangeAspect="1"/>
        </xdr:cNvPicPr>
      </xdr:nvPicPr>
      <xdr:blipFill>
        <a:blip xmlns:r="http://schemas.openxmlformats.org/officeDocument/2006/relationships" r:embed="rId3"/>
        <a:stretch>
          <a:fillRect/>
        </a:stretch>
      </xdr:blipFill>
      <xdr:spPr>
        <a:xfrm>
          <a:off x="762000" y="16954500"/>
          <a:ext cx="12961906" cy="6933334"/>
        </a:xfrm>
        <a:prstGeom prst="rect">
          <a:avLst/>
        </a:prstGeom>
      </xdr:spPr>
    </xdr:pic>
    <xdr:clientData/>
  </xdr:twoCellAnchor>
  <xdr:twoCellAnchor editAs="oneCell">
    <xdr:from>
      <xdr:col>1</xdr:col>
      <xdr:colOff>0</xdr:colOff>
      <xdr:row>130</xdr:row>
      <xdr:rowOff>0</xdr:rowOff>
    </xdr:from>
    <xdr:to>
      <xdr:col>18</xdr:col>
      <xdr:colOff>750763</xdr:colOff>
      <xdr:row>174</xdr:row>
      <xdr:rowOff>132286</xdr:rowOff>
    </xdr:to>
    <xdr:pic>
      <xdr:nvPicPr>
        <xdr:cNvPr id="5" name="4 Imagen"/>
        <xdr:cNvPicPr>
          <a:picLocks noChangeAspect="1"/>
        </xdr:cNvPicPr>
      </xdr:nvPicPr>
      <xdr:blipFill>
        <a:blip xmlns:r="http://schemas.openxmlformats.org/officeDocument/2006/relationships" r:embed="rId4"/>
        <a:stretch>
          <a:fillRect/>
        </a:stretch>
      </xdr:blipFill>
      <xdr:spPr>
        <a:xfrm>
          <a:off x="762000" y="24765000"/>
          <a:ext cx="13704763" cy="8514286"/>
        </a:xfrm>
        <a:prstGeom prst="rect">
          <a:avLst/>
        </a:prstGeom>
      </xdr:spPr>
    </xdr:pic>
    <xdr:clientData/>
  </xdr:twoCellAnchor>
  <xdr:twoCellAnchor editAs="oneCell">
    <xdr:from>
      <xdr:col>1</xdr:col>
      <xdr:colOff>0</xdr:colOff>
      <xdr:row>180</xdr:row>
      <xdr:rowOff>0</xdr:rowOff>
    </xdr:from>
    <xdr:to>
      <xdr:col>18</xdr:col>
      <xdr:colOff>731715</xdr:colOff>
      <xdr:row>224</xdr:row>
      <xdr:rowOff>189429</xdr:rowOff>
    </xdr:to>
    <xdr:pic>
      <xdr:nvPicPr>
        <xdr:cNvPr id="6" name="5 Imagen"/>
        <xdr:cNvPicPr>
          <a:picLocks noChangeAspect="1"/>
        </xdr:cNvPicPr>
      </xdr:nvPicPr>
      <xdr:blipFill>
        <a:blip xmlns:r="http://schemas.openxmlformats.org/officeDocument/2006/relationships" r:embed="rId5"/>
        <a:stretch>
          <a:fillRect/>
        </a:stretch>
      </xdr:blipFill>
      <xdr:spPr>
        <a:xfrm>
          <a:off x="762000" y="34290000"/>
          <a:ext cx="13685715" cy="8571429"/>
        </a:xfrm>
        <a:prstGeom prst="rect">
          <a:avLst/>
        </a:prstGeom>
      </xdr:spPr>
    </xdr:pic>
    <xdr:clientData/>
  </xdr:twoCellAnchor>
  <xdr:twoCellAnchor editAs="oneCell">
    <xdr:from>
      <xdr:col>1</xdr:col>
      <xdr:colOff>0</xdr:colOff>
      <xdr:row>228</xdr:row>
      <xdr:rowOff>0</xdr:rowOff>
    </xdr:from>
    <xdr:to>
      <xdr:col>18</xdr:col>
      <xdr:colOff>617430</xdr:colOff>
      <xdr:row>272</xdr:row>
      <xdr:rowOff>141810</xdr:rowOff>
    </xdr:to>
    <xdr:pic>
      <xdr:nvPicPr>
        <xdr:cNvPr id="7" name="6 Imagen"/>
        <xdr:cNvPicPr>
          <a:picLocks noChangeAspect="1"/>
        </xdr:cNvPicPr>
      </xdr:nvPicPr>
      <xdr:blipFill>
        <a:blip xmlns:r="http://schemas.openxmlformats.org/officeDocument/2006/relationships" r:embed="rId6"/>
        <a:stretch>
          <a:fillRect/>
        </a:stretch>
      </xdr:blipFill>
      <xdr:spPr>
        <a:xfrm>
          <a:off x="762000" y="43434000"/>
          <a:ext cx="13571430" cy="8523810"/>
        </a:xfrm>
        <a:prstGeom prst="rect">
          <a:avLst/>
        </a:prstGeom>
      </xdr:spPr>
    </xdr:pic>
    <xdr:clientData/>
  </xdr:twoCellAnchor>
  <xdr:twoCellAnchor editAs="oneCell">
    <xdr:from>
      <xdr:col>1</xdr:col>
      <xdr:colOff>0</xdr:colOff>
      <xdr:row>277</xdr:row>
      <xdr:rowOff>0</xdr:rowOff>
    </xdr:from>
    <xdr:to>
      <xdr:col>18</xdr:col>
      <xdr:colOff>760287</xdr:colOff>
      <xdr:row>321</xdr:row>
      <xdr:rowOff>151334</xdr:rowOff>
    </xdr:to>
    <xdr:pic>
      <xdr:nvPicPr>
        <xdr:cNvPr id="8" name="7 Imagen"/>
        <xdr:cNvPicPr>
          <a:picLocks noChangeAspect="1"/>
        </xdr:cNvPicPr>
      </xdr:nvPicPr>
      <xdr:blipFill>
        <a:blip xmlns:r="http://schemas.openxmlformats.org/officeDocument/2006/relationships" r:embed="rId7"/>
        <a:stretch>
          <a:fillRect/>
        </a:stretch>
      </xdr:blipFill>
      <xdr:spPr>
        <a:xfrm>
          <a:off x="762000" y="52768500"/>
          <a:ext cx="13714287" cy="8533334"/>
        </a:xfrm>
        <a:prstGeom prst="rect">
          <a:avLst/>
        </a:prstGeom>
      </xdr:spPr>
    </xdr:pic>
    <xdr:clientData/>
  </xdr:twoCellAnchor>
  <xdr:twoCellAnchor editAs="oneCell">
    <xdr:from>
      <xdr:col>1</xdr:col>
      <xdr:colOff>0</xdr:colOff>
      <xdr:row>326</xdr:row>
      <xdr:rowOff>0</xdr:rowOff>
    </xdr:from>
    <xdr:to>
      <xdr:col>18</xdr:col>
      <xdr:colOff>693620</xdr:colOff>
      <xdr:row>370</xdr:row>
      <xdr:rowOff>160858</xdr:rowOff>
    </xdr:to>
    <xdr:pic>
      <xdr:nvPicPr>
        <xdr:cNvPr id="9" name="8 Imagen"/>
        <xdr:cNvPicPr>
          <a:picLocks noChangeAspect="1"/>
        </xdr:cNvPicPr>
      </xdr:nvPicPr>
      <xdr:blipFill>
        <a:blip xmlns:r="http://schemas.openxmlformats.org/officeDocument/2006/relationships" r:embed="rId8"/>
        <a:stretch>
          <a:fillRect/>
        </a:stretch>
      </xdr:blipFill>
      <xdr:spPr>
        <a:xfrm>
          <a:off x="762000" y="62103000"/>
          <a:ext cx="13647620" cy="8542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06"/>
  <sheetViews>
    <sheetView showGridLines="0" topLeftCell="A74" zoomScale="93" zoomScaleNormal="93" workbookViewId="0">
      <selection activeCell="C6" sqref="C6:I6"/>
    </sheetView>
  </sheetViews>
  <sheetFormatPr baseColWidth="10" defaultColWidth="11.42578125" defaultRowHeight="14.25"/>
  <cols>
    <col min="1" max="1" width="4.42578125" style="2" customWidth="1"/>
    <col min="2" max="2" width="28.5703125" style="2" customWidth="1"/>
    <col min="3" max="3" width="29" style="2" bestFit="1" customWidth="1"/>
    <col min="4" max="4" width="22.28515625" style="2" customWidth="1"/>
    <col min="5" max="5" width="31.140625" style="2" customWidth="1"/>
    <col min="6" max="6" width="24.85546875" style="2" customWidth="1"/>
    <col min="7" max="7" width="21.42578125" style="2" customWidth="1"/>
    <col min="8" max="8" width="17.28515625" style="2" bestFit="1" customWidth="1"/>
    <col min="9" max="9" width="44.28515625" style="2" customWidth="1"/>
    <col min="10" max="16384" width="11.42578125" style="2"/>
  </cols>
  <sheetData>
    <row r="1" spans="2:9" ht="15" thickBot="1">
      <c r="B1" s="165"/>
      <c r="C1" s="165"/>
      <c r="D1" s="165"/>
      <c r="E1" s="165"/>
      <c r="F1" s="165"/>
      <c r="G1" s="165"/>
      <c r="H1" s="165"/>
      <c r="I1" s="165"/>
    </row>
    <row r="2" spans="2:9" ht="39" customHeight="1" thickBot="1">
      <c r="B2" s="186" t="s">
        <v>181</v>
      </c>
      <c r="C2" s="187"/>
      <c r="D2" s="187"/>
      <c r="E2" s="187"/>
      <c r="F2" s="187"/>
      <c r="G2" s="187"/>
      <c r="H2" s="187"/>
      <c r="I2" s="188"/>
    </row>
    <row r="3" spans="2:9" ht="7.5" customHeight="1">
      <c r="B3" s="165"/>
      <c r="C3" s="165"/>
      <c r="D3" s="165"/>
      <c r="E3" s="165"/>
      <c r="F3" s="165"/>
      <c r="G3" s="165"/>
      <c r="H3" s="165"/>
      <c r="I3" s="165"/>
    </row>
    <row r="4" spans="2:9" ht="7.5" customHeight="1" thickBot="1">
      <c r="B4" s="165"/>
      <c r="C4" s="165"/>
      <c r="D4" s="165"/>
      <c r="E4" s="165"/>
      <c r="F4" s="165"/>
      <c r="G4" s="165"/>
      <c r="H4" s="165"/>
      <c r="I4" s="165"/>
    </row>
    <row r="5" spans="2:9" ht="15">
      <c r="B5" s="189" t="s">
        <v>0</v>
      </c>
      <c r="C5" s="190"/>
      <c r="D5" s="190"/>
      <c r="E5" s="190"/>
      <c r="F5" s="190"/>
      <c r="G5" s="190"/>
      <c r="H5" s="190"/>
      <c r="I5" s="191"/>
    </row>
    <row r="6" spans="2:9" ht="15">
      <c r="B6" s="14" t="s">
        <v>1</v>
      </c>
      <c r="C6" s="182" t="s">
        <v>202</v>
      </c>
      <c r="D6" s="182"/>
      <c r="E6" s="182"/>
      <c r="F6" s="182"/>
      <c r="G6" s="182"/>
      <c r="H6" s="182"/>
      <c r="I6" s="183"/>
    </row>
    <row r="7" spans="2:9" ht="15">
      <c r="B7" s="14" t="s">
        <v>2</v>
      </c>
      <c r="C7" s="182" t="s">
        <v>92</v>
      </c>
      <c r="D7" s="182"/>
      <c r="E7" s="182"/>
      <c r="F7" s="182"/>
      <c r="G7" s="182"/>
      <c r="H7" s="182"/>
      <c r="I7" s="183"/>
    </row>
    <row r="8" spans="2:9" ht="15">
      <c r="B8" s="174" t="s">
        <v>3</v>
      </c>
      <c r="C8" s="13" t="s">
        <v>4</v>
      </c>
      <c r="D8" s="182" t="s">
        <v>203</v>
      </c>
      <c r="E8" s="182"/>
      <c r="F8" s="182"/>
      <c r="G8" s="182"/>
      <c r="H8" s="182"/>
      <c r="I8" s="183"/>
    </row>
    <row r="9" spans="2:9" ht="15">
      <c r="B9" s="174"/>
      <c r="C9" s="13" t="s">
        <v>5</v>
      </c>
      <c r="D9" s="182" t="s">
        <v>180</v>
      </c>
      <c r="E9" s="182"/>
      <c r="F9" s="182"/>
      <c r="G9" s="182"/>
      <c r="H9" s="182"/>
      <c r="I9" s="183"/>
    </row>
    <row r="10" spans="2:9" ht="15">
      <c r="B10" s="174"/>
      <c r="C10" s="13" t="s">
        <v>6</v>
      </c>
      <c r="D10" s="184" t="s">
        <v>222</v>
      </c>
      <c r="E10" s="182"/>
      <c r="F10" s="182"/>
      <c r="G10" s="182"/>
      <c r="H10" s="182"/>
      <c r="I10" s="183"/>
    </row>
    <row r="11" spans="2:9" ht="15">
      <c r="B11" s="14" t="s">
        <v>7</v>
      </c>
      <c r="C11" s="182" t="s">
        <v>8</v>
      </c>
      <c r="D11" s="182"/>
      <c r="E11" s="182"/>
      <c r="F11" s="182"/>
      <c r="G11" s="182"/>
      <c r="H11" s="182"/>
      <c r="I11" s="183"/>
    </row>
    <row r="12" spans="2:9" ht="30.75" thickBot="1">
      <c r="B12" s="15" t="s">
        <v>9</v>
      </c>
      <c r="C12" s="192" t="s">
        <v>204</v>
      </c>
      <c r="D12" s="193"/>
      <c r="E12" s="193"/>
      <c r="F12" s="193"/>
      <c r="G12" s="193"/>
      <c r="H12" s="193"/>
      <c r="I12" s="194"/>
    </row>
    <row r="13" spans="2:9" ht="15" thickBot="1"/>
    <row r="14" spans="2:9" ht="15">
      <c r="B14" s="16" t="s">
        <v>10</v>
      </c>
      <c r="C14" s="17"/>
      <c r="D14" s="17"/>
      <c r="E14" s="17"/>
      <c r="F14" s="17"/>
      <c r="G14" s="17"/>
      <c r="H14" s="17"/>
      <c r="I14" s="18"/>
    </row>
    <row r="15" spans="2:9">
      <c r="B15" s="195" t="s">
        <v>205</v>
      </c>
      <c r="C15" s="135"/>
      <c r="D15" s="135"/>
      <c r="E15" s="135"/>
      <c r="F15" s="135"/>
      <c r="G15" s="135"/>
      <c r="H15" s="135"/>
      <c r="I15" s="196"/>
    </row>
    <row r="16" spans="2:9">
      <c r="B16" s="195"/>
      <c r="C16" s="135"/>
      <c r="D16" s="135"/>
      <c r="E16" s="135"/>
      <c r="F16" s="135"/>
      <c r="G16" s="135"/>
      <c r="H16" s="135"/>
      <c r="I16" s="196"/>
    </row>
    <row r="17" spans="2:9">
      <c r="B17" s="195"/>
      <c r="C17" s="135"/>
      <c r="D17" s="135"/>
      <c r="E17" s="135"/>
      <c r="F17" s="135"/>
      <c r="G17" s="135"/>
      <c r="H17" s="135"/>
      <c r="I17" s="196"/>
    </row>
    <row r="18" spans="2:9">
      <c r="B18" s="195"/>
      <c r="C18" s="135"/>
      <c r="D18" s="135"/>
      <c r="E18" s="135"/>
      <c r="F18" s="135"/>
      <c r="G18" s="135"/>
      <c r="H18" s="135"/>
      <c r="I18" s="196"/>
    </row>
    <row r="19" spans="2:9">
      <c r="B19" s="195"/>
      <c r="C19" s="135"/>
      <c r="D19" s="135"/>
      <c r="E19" s="135"/>
      <c r="F19" s="135"/>
      <c r="G19" s="135"/>
      <c r="H19" s="135"/>
      <c r="I19" s="196"/>
    </row>
    <row r="20" spans="2:9">
      <c r="B20" s="195"/>
      <c r="C20" s="135"/>
      <c r="D20" s="135"/>
      <c r="E20" s="135"/>
      <c r="F20" s="135"/>
      <c r="G20" s="135"/>
      <c r="H20" s="135"/>
      <c r="I20" s="196"/>
    </row>
    <row r="21" spans="2:9" ht="59.25" customHeight="1">
      <c r="B21" s="197"/>
      <c r="C21" s="198"/>
      <c r="D21" s="198"/>
      <c r="E21" s="198"/>
      <c r="F21" s="198"/>
      <c r="G21" s="198"/>
      <c r="H21" s="198"/>
      <c r="I21" s="199"/>
    </row>
    <row r="22" spans="2:9" ht="15" thickBot="1">
      <c r="B22" s="19"/>
      <c r="C22" s="19"/>
      <c r="D22" s="19"/>
      <c r="E22" s="19"/>
      <c r="F22" s="19"/>
      <c r="G22" s="19"/>
      <c r="H22" s="19"/>
      <c r="I22" s="19"/>
    </row>
    <row r="23" spans="2:9" ht="15">
      <c r="B23" s="200" t="s">
        <v>11</v>
      </c>
      <c r="C23" s="201"/>
      <c r="D23" s="201"/>
      <c r="E23" s="201"/>
      <c r="F23" s="201"/>
      <c r="G23" s="201"/>
      <c r="H23" s="201"/>
      <c r="I23" s="202"/>
    </row>
    <row r="24" spans="2:9" ht="15">
      <c r="B24" s="215" t="s">
        <v>12</v>
      </c>
      <c r="C24" s="216"/>
      <c r="D24" s="216"/>
      <c r="E24" s="216"/>
      <c r="F24" s="217" t="s">
        <v>13</v>
      </c>
      <c r="G24" s="217"/>
      <c r="H24" s="217"/>
      <c r="I24" s="22" t="s">
        <v>14</v>
      </c>
    </row>
    <row r="25" spans="2:9" ht="23.25" customHeight="1">
      <c r="B25" s="203" t="s">
        <v>15</v>
      </c>
      <c r="C25" s="204"/>
      <c r="D25" s="204"/>
      <c r="E25" s="204"/>
      <c r="F25" s="204"/>
      <c r="G25" s="204"/>
      <c r="H25" s="204"/>
      <c r="I25" s="205"/>
    </row>
    <row r="26" spans="2:9" ht="15">
      <c r="B26" s="206" t="s">
        <v>16</v>
      </c>
      <c r="C26" s="207"/>
      <c r="D26" s="207" t="s">
        <v>17</v>
      </c>
      <c r="E26" s="207"/>
      <c r="F26" s="20" t="s">
        <v>18</v>
      </c>
      <c r="G26" s="20" t="s">
        <v>19</v>
      </c>
      <c r="H26" s="20" t="s">
        <v>20</v>
      </c>
      <c r="I26" s="21" t="s">
        <v>21</v>
      </c>
    </row>
    <row r="27" spans="2:9" ht="60.75" customHeight="1">
      <c r="B27" s="123" t="s">
        <v>165</v>
      </c>
      <c r="C27" s="123"/>
      <c r="D27" s="123" t="s">
        <v>206</v>
      </c>
      <c r="E27" s="123"/>
      <c r="F27" s="99">
        <v>3</v>
      </c>
      <c r="G27" s="99">
        <v>3</v>
      </c>
      <c r="H27" s="99">
        <f t="shared" ref="H27:H35" si="0">F27*G27</f>
        <v>9</v>
      </c>
      <c r="I27" s="100" t="s">
        <v>172</v>
      </c>
    </row>
    <row r="28" spans="2:9" ht="75" customHeight="1">
      <c r="B28" s="123" t="s">
        <v>166</v>
      </c>
      <c r="C28" s="123"/>
      <c r="D28" s="123" t="s">
        <v>207</v>
      </c>
      <c r="E28" s="181"/>
      <c r="F28" s="99">
        <v>3</v>
      </c>
      <c r="G28" s="99">
        <v>2</v>
      </c>
      <c r="H28" s="99">
        <f t="shared" si="0"/>
        <v>6</v>
      </c>
      <c r="I28" s="109" t="s">
        <v>174</v>
      </c>
    </row>
    <row r="29" spans="2:9" ht="60" customHeight="1">
      <c r="B29" s="121" t="s">
        <v>167</v>
      </c>
      <c r="C29" s="122"/>
      <c r="D29" s="123" t="s">
        <v>208</v>
      </c>
      <c r="E29" s="123"/>
      <c r="F29" s="99">
        <v>3</v>
      </c>
      <c r="G29" s="99">
        <v>1</v>
      </c>
      <c r="H29" s="99">
        <f t="shared" si="0"/>
        <v>3</v>
      </c>
      <c r="I29" s="100" t="s">
        <v>173</v>
      </c>
    </row>
    <row r="30" spans="2:9" ht="66" customHeight="1">
      <c r="B30" s="208" t="s">
        <v>168</v>
      </c>
      <c r="C30" s="208"/>
      <c r="D30" s="123" t="s">
        <v>209</v>
      </c>
      <c r="E30" s="123"/>
      <c r="F30" s="99">
        <v>3</v>
      </c>
      <c r="G30" s="99">
        <v>2</v>
      </c>
      <c r="H30" s="99">
        <f t="shared" si="0"/>
        <v>6</v>
      </c>
      <c r="I30" s="100" t="s">
        <v>175</v>
      </c>
    </row>
    <row r="31" spans="2:9" ht="63" customHeight="1">
      <c r="B31" s="123" t="s">
        <v>210</v>
      </c>
      <c r="C31" s="123"/>
      <c r="D31" s="121" t="s">
        <v>211</v>
      </c>
      <c r="E31" s="218"/>
      <c r="F31" s="99">
        <v>3</v>
      </c>
      <c r="G31" s="99">
        <v>1</v>
      </c>
      <c r="H31" s="99">
        <f t="shared" si="0"/>
        <v>3</v>
      </c>
      <c r="I31" s="101" t="s">
        <v>176</v>
      </c>
    </row>
    <row r="32" spans="2:9" ht="41.25" customHeight="1">
      <c r="B32" s="123" t="s">
        <v>170</v>
      </c>
      <c r="C32" s="123"/>
      <c r="D32" s="121" t="s">
        <v>171</v>
      </c>
      <c r="E32" s="122"/>
      <c r="F32" s="99">
        <v>3</v>
      </c>
      <c r="G32" s="99">
        <v>2</v>
      </c>
      <c r="H32" s="99">
        <f t="shared" si="0"/>
        <v>6</v>
      </c>
      <c r="I32" s="100" t="s">
        <v>177</v>
      </c>
    </row>
    <row r="33" spans="2:9" ht="43.5" customHeight="1">
      <c r="B33" s="123" t="s">
        <v>169</v>
      </c>
      <c r="C33" s="123"/>
      <c r="D33" s="121" t="s">
        <v>212</v>
      </c>
      <c r="E33" s="122"/>
      <c r="F33" s="99">
        <v>3</v>
      </c>
      <c r="G33" s="99">
        <v>1</v>
      </c>
      <c r="H33" s="99">
        <f t="shared" si="0"/>
        <v>3</v>
      </c>
      <c r="I33" s="100" t="s">
        <v>178</v>
      </c>
    </row>
    <row r="34" spans="2:9" ht="27.75" customHeight="1">
      <c r="B34" s="96"/>
      <c r="C34" s="93"/>
      <c r="D34" s="95"/>
      <c r="E34" s="95"/>
      <c r="F34" s="92"/>
      <c r="G34" s="92"/>
      <c r="H34" s="92"/>
      <c r="I34" s="4"/>
    </row>
    <row r="35" spans="2:9">
      <c r="B35" s="176"/>
      <c r="C35" s="177"/>
      <c r="D35" s="177"/>
      <c r="E35" s="177"/>
      <c r="F35" s="25"/>
      <c r="G35" s="25"/>
      <c r="H35" s="25">
        <f t="shared" si="0"/>
        <v>0</v>
      </c>
      <c r="I35" s="4"/>
    </row>
    <row r="36" spans="2:9" ht="19.5" customHeight="1">
      <c r="B36" s="209" t="s">
        <v>22</v>
      </c>
      <c r="C36" s="210"/>
      <c r="D36" s="210"/>
      <c r="E36" s="210"/>
      <c r="F36" s="210"/>
      <c r="G36" s="210"/>
      <c r="H36" s="210"/>
      <c r="I36" s="211"/>
    </row>
    <row r="37" spans="2:9" ht="16.5" customHeight="1">
      <c r="B37" s="206" t="s">
        <v>23</v>
      </c>
      <c r="C37" s="207"/>
      <c r="D37" s="207" t="s">
        <v>24</v>
      </c>
      <c r="E37" s="207"/>
      <c r="F37" s="20" t="s">
        <v>18</v>
      </c>
      <c r="G37" s="20" t="s">
        <v>19</v>
      </c>
      <c r="H37" s="20" t="s">
        <v>20</v>
      </c>
      <c r="I37" s="21" t="s">
        <v>25</v>
      </c>
    </row>
    <row r="38" spans="2:9" s="3" customFormat="1" ht="30.75" customHeight="1">
      <c r="B38" s="176" t="s">
        <v>213</v>
      </c>
      <c r="C38" s="177"/>
      <c r="D38" s="135" t="s">
        <v>182</v>
      </c>
      <c r="E38" s="135"/>
      <c r="F38" s="25">
        <v>3</v>
      </c>
      <c r="G38" s="25">
        <v>2</v>
      </c>
      <c r="H38" s="25">
        <f t="shared" ref="H38:H49" si="1">F38*G38</f>
        <v>6</v>
      </c>
      <c r="I38" s="4" t="s">
        <v>179</v>
      </c>
    </row>
    <row r="39" spans="2:9" s="66" customFormat="1" ht="30.75" customHeight="1">
      <c r="B39" s="68" t="s">
        <v>214</v>
      </c>
      <c r="D39" s="135" t="s">
        <v>182</v>
      </c>
      <c r="E39" s="135"/>
      <c r="F39" s="67">
        <v>3</v>
      </c>
      <c r="G39" s="67">
        <v>1</v>
      </c>
      <c r="H39" s="67">
        <f t="shared" si="1"/>
        <v>3</v>
      </c>
      <c r="I39" s="4" t="s">
        <v>179</v>
      </c>
    </row>
    <row r="40" spans="2:9" s="95" customFormat="1" ht="30.75" customHeight="1">
      <c r="B40" s="94" t="s">
        <v>215</v>
      </c>
      <c r="D40" s="135" t="s">
        <v>182</v>
      </c>
      <c r="E40" s="135"/>
      <c r="F40" s="92">
        <v>3</v>
      </c>
      <c r="G40" s="92">
        <v>2</v>
      </c>
      <c r="H40" s="92">
        <f t="shared" si="1"/>
        <v>6</v>
      </c>
      <c r="I40" s="4" t="s">
        <v>179</v>
      </c>
    </row>
    <row r="41" spans="2:9" s="3" customFormat="1" ht="30.75" customHeight="1">
      <c r="B41" s="176"/>
      <c r="C41" s="177"/>
      <c r="D41" s="135"/>
      <c r="E41" s="135"/>
      <c r="F41" s="25"/>
      <c r="G41" s="25"/>
      <c r="H41" s="25">
        <f t="shared" si="1"/>
        <v>0</v>
      </c>
      <c r="I41" s="4"/>
    </row>
    <row r="42" spans="2:9" s="3" customFormat="1" ht="30.75" customHeight="1">
      <c r="B42" s="176"/>
      <c r="C42" s="177"/>
      <c r="D42" s="135"/>
      <c r="E42" s="135"/>
      <c r="F42" s="25"/>
      <c r="G42" s="25"/>
      <c r="H42" s="25">
        <f t="shared" si="1"/>
        <v>0</v>
      </c>
      <c r="I42" s="4"/>
    </row>
    <row r="43" spans="2:9" s="3" customFormat="1" ht="30.75" customHeight="1">
      <c r="B43" s="176"/>
      <c r="C43" s="177"/>
      <c r="D43" s="135"/>
      <c r="E43" s="135"/>
      <c r="F43" s="25"/>
      <c r="G43" s="25"/>
      <c r="H43" s="25">
        <f t="shared" si="1"/>
        <v>0</v>
      </c>
      <c r="I43" s="4"/>
    </row>
    <row r="44" spans="2:9" s="3" customFormat="1" ht="30.75" customHeight="1">
      <c r="B44" s="54"/>
      <c r="D44" s="135"/>
      <c r="E44" s="135"/>
      <c r="F44" s="25"/>
      <c r="G44" s="25"/>
      <c r="H44" s="25">
        <f t="shared" si="1"/>
        <v>0</v>
      </c>
      <c r="I44" s="4"/>
    </row>
    <row r="45" spans="2:9" s="3" customFormat="1" ht="30.75" customHeight="1">
      <c r="B45" s="97"/>
      <c r="D45" s="135"/>
      <c r="E45" s="135"/>
      <c r="F45" s="98"/>
      <c r="G45" s="25"/>
      <c r="H45" s="25">
        <f t="shared" si="1"/>
        <v>0</v>
      </c>
      <c r="I45" s="4"/>
    </row>
    <row r="46" spans="2:9" s="3" customFormat="1" ht="30.75" customHeight="1">
      <c r="B46" s="54"/>
      <c r="D46" s="178"/>
      <c r="E46" s="178"/>
      <c r="F46" s="25"/>
      <c r="G46" s="25"/>
      <c r="H46" s="25">
        <f>F46*G46</f>
        <v>0</v>
      </c>
      <c r="I46" s="4"/>
    </row>
    <row r="47" spans="2:9" s="3" customFormat="1" ht="30.75" customHeight="1">
      <c r="B47" s="176"/>
      <c r="C47" s="177"/>
      <c r="D47" s="178"/>
      <c r="E47" s="178"/>
      <c r="F47" s="25"/>
      <c r="G47" s="25"/>
      <c r="H47" s="25">
        <f t="shared" si="1"/>
        <v>0</v>
      </c>
      <c r="I47" s="4"/>
    </row>
    <row r="48" spans="2:9" s="3" customFormat="1" ht="30.75" customHeight="1">
      <c r="B48" s="179"/>
      <c r="C48" s="180"/>
      <c r="D48" s="178"/>
      <c r="E48" s="178"/>
      <c r="F48" s="25"/>
      <c r="G48" s="25"/>
      <c r="H48" s="25">
        <f t="shared" si="1"/>
        <v>0</v>
      </c>
      <c r="I48" s="4"/>
    </row>
    <row r="49" spans="2:9" s="3" customFormat="1" ht="16.5" customHeight="1" thickBot="1">
      <c r="B49" s="185"/>
      <c r="C49" s="175"/>
      <c r="D49" s="175"/>
      <c r="E49" s="175"/>
      <c r="F49" s="11"/>
      <c r="G49" s="11"/>
      <c r="H49" s="11">
        <f t="shared" si="1"/>
        <v>0</v>
      </c>
      <c r="I49" s="5"/>
    </row>
    <row r="50" spans="2:9" s="3" customFormat="1" ht="16.5" customHeight="1" thickBot="1"/>
    <row r="51" spans="2:9" ht="15">
      <c r="B51" s="16" t="s">
        <v>26</v>
      </c>
      <c r="C51" s="17"/>
      <c r="D51" s="17"/>
      <c r="E51" s="17"/>
      <c r="F51" s="17"/>
      <c r="G51" s="17"/>
      <c r="H51" s="17"/>
      <c r="I51" s="18"/>
    </row>
    <row r="52" spans="2:9" ht="21.75" customHeight="1">
      <c r="B52" s="9"/>
      <c r="C52" s="212" t="s">
        <v>17</v>
      </c>
      <c r="D52" s="212"/>
      <c r="E52" s="212"/>
      <c r="F52" s="23" t="s">
        <v>27</v>
      </c>
      <c r="G52" s="23" t="s">
        <v>28</v>
      </c>
      <c r="H52" s="23" t="s">
        <v>29</v>
      </c>
      <c r="I52" s="10"/>
    </row>
    <row r="53" spans="2:9" ht="15.75" customHeight="1">
      <c r="B53" s="144" t="s">
        <v>30</v>
      </c>
      <c r="C53" s="145" t="s">
        <v>217</v>
      </c>
      <c r="D53" s="146"/>
      <c r="E53" s="147"/>
      <c r="F53" s="151"/>
      <c r="G53" s="143" t="s">
        <v>93</v>
      </c>
      <c r="H53" s="142"/>
      <c r="I53" s="10"/>
    </row>
    <row r="54" spans="2:9" ht="15.75" customHeight="1">
      <c r="B54" s="144"/>
      <c r="C54" s="148"/>
      <c r="D54" s="149"/>
      <c r="E54" s="150"/>
      <c r="F54" s="151"/>
      <c r="G54" s="143"/>
      <c r="H54" s="142"/>
      <c r="I54" s="10"/>
    </row>
    <row r="55" spans="2:9" ht="90.75" customHeight="1">
      <c r="B55" s="144" t="s">
        <v>31</v>
      </c>
      <c r="C55" s="145" t="s">
        <v>218</v>
      </c>
      <c r="D55" s="146"/>
      <c r="E55" s="147"/>
      <c r="F55" s="142"/>
      <c r="G55" s="143"/>
      <c r="H55" s="142" t="s">
        <v>93</v>
      </c>
      <c r="I55" s="10"/>
    </row>
    <row r="56" spans="2:9" ht="33" customHeight="1">
      <c r="B56" s="144"/>
      <c r="C56" s="148"/>
      <c r="D56" s="149"/>
      <c r="E56" s="150"/>
      <c r="F56" s="142"/>
      <c r="G56" s="143"/>
      <c r="H56" s="142"/>
      <c r="I56" s="10"/>
    </row>
    <row r="57" spans="2:9" ht="15.75" customHeight="1">
      <c r="B57" s="144" t="s">
        <v>32</v>
      </c>
      <c r="C57" s="136" t="s">
        <v>219</v>
      </c>
      <c r="D57" s="137"/>
      <c r="E57" s="138"/>
      <c r="F57" s="142" t="s">
        <v>93</v>
      </c>
      <c r="G57" s="143"/>
      <c r="H57" s="143"/>
      <c r="I57" s="10"/>
    </row>
    <row r="58" spans="2:9" ht="15.75" customHeight="1">
      <c r="B58" s="144"/>
      <c r="C58" s="139"/>
      <c r="D58" s="140"/>
      <c r="E58" s="141"/>
      <c r="F58" s="142"/>
      <c r="G58" s="143"/>
      <c r="H58" s="143"/>
      <c r="I58" s="10"/>
    </row>
    <row r="59" spans="2:9" ht="15.75" customHeight="1" thickBot="1">
      <c r="B59" s="24"/>
      <c r="C59" s="11"/>
      <c r="D59" s="11"/>
      <c r="E59" s="11"/>
      <c r="F59" s="11"/>
      <c r="G59" s="11"/>
      <c r="H59" s="11"/>
      <c r="I59" s="12"/>
    </row>
    <row r="60" spans="2:9" ht="15" thickBot="1"/>
    <row r="61" spans="2:9" ht="41.25" customHeight="1" thickBot="1">
      <c r="B61" s="129" t="s">
        <v>33</v>
      </c>
      <c r="C61" s="130"/>
      <c r="D61" s="130"/>
      <c r="E61" s="130"/>
      <c r="F61" s="130"/>
      <c r="G61" s="130"/>
      <c r="H61" s="130"/>
      <c r="I61" s="131"/>
    </row>
    <row r="62" spans="2:9" ht="41.25" customHeight="1" thickBot="1">
      <c r="B62" s="222" t="s">
        <v>231</v>
      </c>
      <c r="C62" s="223"/>
      <c r="D62" s="223"/>
      <c r="E62" s="223"/>
      <c r="F62" s="223"/>
      <c r="G62" s="223"/>
      <c r="H62" s="223"/>
      <c r="I62" s="224"/>
    </row>
    <row r="63" spans="2:9" ht="144.75" customHeight="1" thickBot="1">
      <c r="B63" s="116">
        <v>1</v>
      </c>
      <c r="C63" s="225" t="s">
        <v>225</v>
      </c>
      <c r="D63" s="226"/>
      <c r="E63" s="226"/>
      <c r="F63" s="226"/>
      <c r="G63" s="226"/>
      <c r="H63" s="227"/>
      <c r="I63" s="117"/>
    </row>
    <row r="64" spans="2:9" ht="101.25" customHeight="1" thickBot="1">
      <c r="B64" s="116">
        <v>2</v>
      </c>
      <c r="C64" s="221" t="s">
        <v>226</v>
      </c>
      <c r="D64" s="228"/>
      <c r="E64" s="228"/>
      <c r="F64" s="228"/>
      <c r="G64" s="228"/>
      <c r="H64" s="228"/>
      <c r="I64" s="69"/>
    </row>
    <row r="65" spans="2:9" ht="36" customHeight="1" thickBot="1">
      <c r="B65" s="116">
        <v>3</v>
      </c>
      <c r="C65" s="221" t="s">
        <v>227</v>
      </c>
      <c r="D65" s="228"/>
      <c r="E65" s="228"/>
      <c r="F65" s="228"/>
      <c r="G65" s="228"/>
      <c r="H65" s="228"/>
      <c r="I65" s="110"/>
    </row>
    <row r="66" spans="2:9" ht="97.5" customHeight="1" thickBot="1">
      <c r="B66" s="116">
        <v>4</v>
      </c>
      <c r="C66" s="221" t="s">
        <v>228</v>
      </c>
      <c r="D66" s="228"/>
      <c r="E66" s="228"/>
      <c r="F66" s="228"/>
      <c r="G66" s="228"/>
      <c r="H66" s="228"/>
      <c r="I66" s="110"/>
    </row>
    <row r="67" spans="2:9" ht="35.25" customHeight="1" thickBot="1">
      <c r="B67" s="120">
        <v>5</v>
      </c>
      <c r="C67" s="228" t="s">
        <v>229</v>
      </c>
      <c r="D67" s="228"/>
      <c r="E67" s="228"/>
      <c r="F67" s="228"/>
      <c r="G67" s="228"/>
      <c r="H67" s="228"/>
      <c r="I67" s="110"/>
    </row>
    <row r="68" spans="2:9" ht="43.5" customHeight="1" thickBot="1">
      <c r="B68" s="120">
        <v>6</v>
      </c>
      <c r="C68" s="219" t="s">
        <v>230</v>
      </c>
      <c r="D68" s="220"/>
      <c r="E68" s="220"/>
      <c r="F68" s="220"/>
      <c r="G68" s="220"/>
      <c r="H68" s="221"/>
      <c r="I68" s="110"/>
    </row>
    <row r="69" spans="2:9" ht="100.5" customHeight="1" thickBot="1">
      <c r="B69" s="118"/>
      <c r="C69" s="119"/>
      <c r="D69" s="111"/>
      <c r="E69" s="111"/>
      <c r="F69" s="111"/>
      <c r="G69" s="119"/>
      <c r="H69" s="111"/>
      <c r="I69" s="112"/>
    </row>
    <row r="70" spans="2:9" ht="29.25" customHeight="1">
      <c r="B70" s="132" t="s">
        <v>34</v>
      </c>
      <c r="C70" s="133"/>
      <c r="D70" s="133"/>
      <c r="E70" s="133"/>
      <c r="F70" s="133"/>
      <c r="G70" s="133"/>
      <c r="H70" s="133"/>
      <c r="I70" s="134"/>
    </row>
    <row r="71" spans="2:9">
      <c r="B71" s="124" t="s">
        <v>185</v>
      </c>
      <c r="C71" s="125"/>
      <c r="D71" s="126"/>
      <c r="E71" s="127"/>
      <c r="F71" s="127"/>
      <c r="G71" s="127"/>
      <c r="H71" s="127"/>
      <c r="I71" s="128"/>
    </row>
    <row r="72" spans="2:9">
      <c r="B72" s="124" t="s">
        <v>184</v>
      </c>
      <c r="C72" s="125"/>
      <c r="D72" s="126"/>
      <c r="E72" s="127"/>
      <c r="F72" s="127"/>
      <c r="G72" s="127"/>
      <c r="H72" s="127"/>
      <c r="I72" s="128"/>
    </row>
    <row r="73" spans="2:9">
      <c r="B73" s="124" t="s">
        <v>183</v>
      </c>
      <c r="C73" s="125"/>
      <c r="D73" s="126"/>
      <c r="E73" s="127"/>
      <c r="F73" s="127"/>
      <c r="G73" s="127"/>
      <c r="H73" s="127"/>
      <c r="I73" s="128"/>
    </row>
    <row r="74" spans="2:9" ht="15" customHeight="1" thickBot="1">
      <c r="B74" s="169"/>
      <c r="C74" s="170"/>
      <c r="D74" s="171"/>
      <c r="E74" s="172"/>
      <c r="F74" s="170"/>
      <c r="G74" s="170"/>
      <c r="H74" s="170"/>
      <c r="I74" s="173"/>
    </row>
    <row r="75" spans="2:9" ht="15" thickBot="1">
      <c r="B75" s="164"/>
      <c r="C75" s="164"/>
      <c r="D75" s="164"/>
      <c r="E75" s="165"/>
      <c r="F75" s="165"/>
      <c r="G75" s="165"/>
      <c r="H75" s="165"/>
      <c r="I75" s="165"/>
    </row>
    <row r="76" spans="2:9" ht="15">
      <c r="B76" s="16" t="s">
        <v>35</v>
      </c>
      <c r="C76" s="17"/>
      <c r="D76" s="17"/>
      <c r="E76" s="17"/>
      <c r="F76" s="17"/>
      <c r="G76" s="17"/>
      <c r="H76" s="17"/>
      <c r="I76" s="18"/>
    </row>
    <row r="77" spans="2:9">
      <c r="B77" s="152" t="s">
        <v>36</v>
      </c>
      <c r="C77" s="153"/>
      <c r="D77" s="153"/>
      <c r="E77" s="153"/>
      <c r="F77" s="153"/>
      <c r="G77" s="153"/>
      <c r="H77" s="153"/>
      <c r="I77" s="154"/>
    </row>
    <row r="78" spans="2:9" ht="21" customHeight="1">
      <c r="B78" s="166" t="s">
        <v>220</v>
      </c>
      <c r="C78" s="167"/>
      <c r="D78" s="167"/>
      <c r="E78" s="167"/>
      <c r="F78" s="167"/>
      <c r="G78" s="167"/>
      <c r="H78" s="167"/>
      <c r="I78" s="168"/>
    </row>
    <row r="79" spans="2:9" ht="21" customHeight="1">
      <c r="B79" s="166"/>
      <c r="C79" s="167"/>
      <c r="D79" s="167"/>
      <c r="E79" s="167"/>
      <c r="F79" s="167"/>
      <c r="G79" s="167"/>
      <c r="H79" s="167"/>
      <c r="I79" s="168"/>
    </row>
    <row r="80" spans="2:9" ht="21" customHeight="1">
      <c r="B80" s="166"/>
      <c r="C80" s="167"/>
      <c r="D80" s="167"/>
      <c r="E80" s="167"/>
      <c r="F80" s="167"/>
      <c r="G80" s="167"/>
      <c r="H80" s="167"/>
      <c r="I80" s="168"/>
    </row>
    <row r="81" spans="2:9" ht="21" customHeight="1">
      <c r="B81" s="166"/>
      <c r="C81" s="167"/>
      <c r="D81" s="167"/>
      <c r="E81" s="167"/>
      <c r="F81" s="167"/>
      <c r="G81" s="167"/>
      <c r="H81" s="167"/>
      <c r="I81" s="168"/>
    </row>
    <row r="82" spans="2:9" ht="21" customHeight="1">
      <c r="B82" s="166"/>
      <c r="C82" s="167"/>
      <c r="D82" s="167"/>
      <c r="E82" s="167"/>
      <c r="F82" s="167"/>
      <c r="G82" s="167"/>
      <c r="H82" s="167"/>
      <c r="I82" s="168"/>
    </row>
    <row r="83" spans="2:9">
      <c r="B83" s="152" t="s">
        <v>37</v>
      </c>
      <c r="C83" s="153"/>
      <c r="D83" s="153"/>
      <c r="E83" s="153"/>
      <c r="F83" s="153"/>
      <c r="G83" s="153"/>
      <c r="H83" s="153"/>
      <c r="I83" s="154"/>
    </row>
    <row r="84" spans="2:9" ht="49.5" customHeight="1">
      <c r="B84" s="158" t="s">
        <v>223</v>
      </c>
      <c r="C84" s="159"/>
      <c r="D84" s="159"/>
      <c r="E84" s="159"/>
      <c r="F84" s="159"/>
      <c r="G84" s="159"/>
      <c r="H84" s="159"/>
      <c r="I84" s="160"/>
    </row>
    <row r="85" spans="2:9" ht="49.5" customHeight="1">
      <c r="B85" s="158"/>
      <c r="C85" s="159"/>
      <c r="D85" s="159"/>
      <c r="E85" s="159"/>
      <c r="F85" s="159"/>
      <c r="G85" s="159"/>
      <c r="H85" s="159"/>
      <c r="I85" s="160"/>
    </row>
    <row r="86" spans="2:9" ht="49.5" customHeight="1">
      <c r="B86" s="158"/>
      <c r="C86" s="159"/>
      <c r="D86" s="159"/>
      <c r="E86" s="159"/>
      <c r="F86" s="159"/>
      <c r="G86" s="159"/>
      <c r="H86" s="159"/>
      <c r="I86" s="160"/>
    </row>
    <row r="87" spans="2:9" ht="49.5" customHeight="1">
      <c r="B87" s="158"/>
      <c r="C87" s="159"/>
      <c r="D87" s="159"/>
      <c r="E87" s="159"/>
      <c r="F87" s="159"/>
      <c r="G87" s="159"/>
      <c r="H87" s="159"/>
      <c r="I87" s="160"/>
    </row>
    <row r="88" spans="2:9" ht="49.5" customHeight="1">
      <c r="B88" s="158"/>
      <c r="C88" s="159"/>
      <c r="D88" s="159"/>
      <c r="E88" s="159"/>
      <c r="F88" s="159"/>
      <c r="G88" s="159"/>
      <c r="H88" s="159"/>
      <c r="I88" s="160"/>
    </row>
    <row r="89" spans="2:9" ht="49.5" customHeight="1">
      <c r="B89" s="158"/>
      <c r="C89" s="159"/>
      <c r="D89" s="159"/>
      <c r="E89" s="159"/>
      <c r="F89" s="159"/>
      <c r="G89" s="159"/>
      <c r="H89" s="159"/>
      <c r="I89" s="160"/>
    </row>
    <row r="90" spans="2:9" ht="49.5" customHeight="1">
      <c r="B90" s="158"/>
      <c r="C90" s="159"/>
      <c r="D90" s="159"/>
      <c r="E90" s="159"/>
      <c r="F90" s="159"/>
      <c r="G90" s="159"/>
      <c r="H90" s="159"/>
      <c r="I90" s="160"/>
    </row>
    <row r="91" spans="2:9" ht="49.5" customHeight="1" thickBot="1">
      <c r="B91" s="161"/>
      <c r="C91" s="162"/>
      <c r="D91" s="162"/>
      <c r="E91" s="162"/>
      <c r="F91" s="162"/>
      <c r="G91" s="162"/>
      <c r="H91" s="162"/>
      <c r="I91" s="163"/>
    </row>
    <row r="93" spans="2:9" ht="15">
      <c r="B93" s="6" t="s">
        <v>38</v>
      </c>
      <c r="C93" s="6"/>
      <c r="D93" s="6"/>
      <c r="E93" s="6"/>
      <c r="F93" s="6"/>
      <c r="G93" s="6"/>
      <c r="H93" s="6"/>
      <c r="I93" s="6"/>
    </row>
    <row r="94" spans="2:9" ht="15" thickBot="1">
      <c r="B94" s="8" t="s">
        <v>39</v>
      </c>
      <c r="C94" s="7"/>
      <c r="D94" s="7"/>
      <c r="E94" s="7"/>
      <c r="F94" s="7"/>
      <c r="G94" s="7"/>
      <c r="H94" s="7"/>
      <c r="I94" s="7"/>
    </row>
    <row r="95" spans="2:9" ht="18" customHeight="1">
      <c r="B95" s="155" t="s">
        <v>221</v>
      </c>
      <c r="C95" s="156"/>
      <c r="D95" s="156"/>
      <c r="E95" s="156"/>
      <c r="F95" s="156"/>
      <c r="G95" s="156"/>
      <c r="H95" s="156"/>
      <c r="I95" s="157"/>
    </row>
    <row r="96" spans="2:9" ht="18" customHeight="1">
      <c r="B96" s="158"/>
      <c r="C96" s="159"/>
      <c r="D96" s="159"/>
      <c r="E96" s="159"/>
      <c r="F96" s="159"/>
      <c r="G96" s="159"/>
      <c r="H96" s="159"/>
      <c r="I96" s="160"/>
    </row>
    <row r="97" spans="2:11" ht="18" customHeight="1">
      <c r="B97" s="158"/>
      <c r="C97" s="159"/>
      <c r="D97" s="159"/>
      <c r="E97" s="159"/>
      <c r="F97" s="159"/>
      <c r="G97" s="159"/>
      <c r="H97" s="159"/>
      <c r="I97" s="160"/>
    </row>
    <row r="98" spans="2:11" ht="18" customHeight="1">
      <c r="B98" s="158"/>
      <c r="C98" s="159"/>
      <c r="D98" s="159"/>
      <c r="E98" s="159"/>
      <c r="F98" s="159"/>
      <c r="G98" s="159"/>
      <c r="H98" s="159"/>
      <c r="I98" s="160"/>
    </row>
    <row r="99" spans="2:11" ht="18" customHeight="1">
      <c r="B99" s="158"/>
      <c r="C99" s="159"/>
      <c r="D99" s="159"/>
      <c r="E99" s="159"/>
      <c r="F99" s="159"/>
      <c r="G99" s="159"/>
      <c r="H99" s="159"/>
      <c r="I99" s="160"/>
    </row>
    <row r="100" spans="2:11" ht="18" customHeight="1">
      <c r="B100" s="158"/>
      <c r="C100" s="159"/>
      <c r="D100" s="159"/>
      <c r="E100" s="159"/>
      <c r="F100" s="159"/>
      <c r="G100" s="159"/>
      <c r="H100" s="159"/>
      <c r="I100" s="160"/>
    </row>
    <row r="101" spans="2:11" ht="18" customHeight="1">
      <c r="B101" s="158"/>
      <c r="C101" s="159"/>
      <c r="D101" s="159"/>
      <c r="E101" s="159"/>
      <c r="F101" s="159"/>
      <c r="G101" s="159"/>
      <c r="H101" s="159"/>
      <c r="I101" s="160"/>
    </row>
    <row r="102" spans="2:11" ht="18" customHeight="1">
      <c r="B102" s="158"/>
      <c r="C102" s="159"/>
      <c r="D102" s="159"/>
      <c r="E102" s="159"/>
      <c r="F102" s="159"/>
      <c r="G102" s="159"/>
      <c r="H102" s="159"/>
      <c r="I102" s="160"/>
      <c r="J102" s="213"/>
      <c r="K102" s="214"/>
    </row>
    <row r="103" spans="2:11" ht="18" customHeight="1">
      <c r="B103" s="158"/>
      <c r="C103" s="159"/>
      <c r="D103" s="159"/>
      <c r="E103" s="159"/>
      <c r="F103" s="159"/>
      <c r="G103" s="159"/>
      <c r="H103" s="159"/>
      <c r="I103" s="160"/>
    </row>
    <row r="104" spans="2:11" ht="18" customHeight="1" thickBot="1">
      <c r="B104" s="161"/>
      <c r="C104" s="162"/>
      <c r="D104" s="162"/>
      <c r="E104" s="162"/>
      <c r="F104" s="162"/>
      <c r="G104" s="162"/>
      <c r="H104" s="162"/>
      <c r="I104" s="163"/>
    </row>
    <row r="105" spans="2:11">
      <c r="B105" s="102" t="s">
        <v>186</v>
      </c>
      <c r="C105" s="103"/>
      <c r="D105" s="103"/>
      <c r="E105" s="103"/>
      <c r="F105" s="103"/>
      <c r="G105" s="103"/>
      <c r="H105" s="103"/>
      <c r="I105" s="104"/>
    </row>
    <row r="106" spans="2:11" ht="171.75" customHeight="1" thickBot="1">
      <c r="B106" s="197" t="s">
        <v>187</v>
      </c>
      <c r="C106" s="198"/>
      <c r="D106" s="198"/>
      <c r="E106" s="105"/>
      <c r="F106" s="105"/>
      <c r="G106" s="105"/>
      <c r="H106" s="105"/>
      <c r="I106" s="106"/>
    </row>
  </sheetData>
  <mergeCells count="100">
    <mergeCell ref="C68:H68"/>
    <mergeCell ref="B62:I62"/>
    <mergeCell ref="C63:H63"/>
    <mergeCell ref="C64:H64"/>
    <mergeCell ref="C65:H65"/>
    <mergeCell ref="C66:H66"/>
    <mergeCell ref="C67:H67"/>
    <mergeCell ref="B106:D106"/>
    <mergeCell ref="C52:E52"/>
    <mergeCell ref="D39:E39"/>
    <mergeCell ref="J102:K102"/>
    <mergeCell ref="B24:E24"/>
    <mergeCell ref="F24:H24"/>
    <mergeCell ref="B31:C31"/>
    <mergeCell ref="D31:E31"/>
    <mergeCell ref="B35:C35"/>
    <mergeCell ref="D35:E35"/>
    <mergeCell ref="B37:C37"/>
    <mergeCell ref="D37:E37"/>
    <mergeCell ref="B38:C38"/>
    <mergeCell ref="D38:E38"/>
    <mergeCell ref="B41:C41"/>
    <mergeCell ref="D41:E41"/>
    <mergeCell ref="B43:C43"/>
    <mergeCell ref="B30:C30"/>
    <mergeCell ref="D30:E30"/>
    <mergeCell ref="D43:E43"/>
    <mergeCell ref="B36:I36"/>
    <mergeCell ref="D32:E32"/>
    <mergeCell ref="D33:E33"/>
    <mergeCell ref="B49:C49"/>
    <mergeCell ref="B1:I1"/>
    <mergeCell ref="B2:I2"/>
    <mergeCell ref="B3:I3"/>
    <mergeCell ref="B4:I4"/>
    <mergeCell ref="C6:I6"/>
    <mergeCell ref="B5:I5"/>
    <mergeCell ref="B27:C27"/>
    <mergeCell ref="D27:E27"/>
    <mergeCell ref="B28:C28"/>
    <mergeCell ref="C12:I12"/>
    <mergeCell ref="B15:I21"/>
    <mergeCell ref="B23:I23"/>
    <mergeCell ref="B25:I25"/>
    <mergeCell ref="B26:C26"/>
    <mergeCell ref="D26:E26"/>
    <mergeCell ref="D28:E28"/>
    <mergeCell ref="C7:I7"/>
    <mergeCell ref="D8:I8"/>
    <mergeCell ref="D9:I9"/>
    <mergeCell ref="D10:I10"/>
    <mergeCell ref="C11:I11"/>
    <mergeCell ref="H55:H56"/>
    <mergeCell ref="H53:H54"/>
    <mergeCell ref="B57:B58"/>
    <mergeCell ref="B8:B10"/>
    <mergeCell ref="D49:E49"/>
    <mergeCell ref="B47:C47"/>
    <mergeCell ref="D47:E47"/>
    <mergeCell ref="B48:C48"/>
    <mergeCell ref="D48:E48"/>
    <mergeCell ref="D42:E42"/>
    <mergeCell ref="D44:E44"/>
    <mergeCell ref="D45:E45"/>
    <mergeCell ref="D46:E46"/>
    <mergeCell ref="B42:C42"/>
    <mergeCell ref="B32:C32"/>
    <mergeCell ref="D29:E29"/>
    <mergeCell ref="G53:G54"/>
    <mergeCell ref="B55:B56"/>
    <mergeCell ref="C55:E56"/>
    <mergeCell ref="F55:F56"/>
    <mergeCell ref="G55:G56"/>
    <mergeCell ref="B83:I83"/>
    <mergeCell ref="B95:I104"/>
    <mergeCell ref="B73:D73"/>
    <mergeCell ref="E73:I73"/>
    <mergeCell ref="B75:D75"/>
    <mergeCell ref="E75:I75"/>
    <mergeCell ref="B77:I77"/>
    <mergeCell ref="B78:I82"/>
    <mergeCell ref="B74:D74"/>
    <mergeCell ref="E74:I74"/>
    <mergeCell ref="B84:I91"/>
    <mergeCell ref="B29:C29"/>
    <mergeCell ref="B33:C33"/>
    <mergeCell ref="B72:D72"/>
    <mergeCell ref="E72:I72"/>
    <mergeCell ref="B61:I61"/>
    <mergeCell ref="B70:I70"/>
    <mergeCell ref="B71:D71"/>
    <mergeCell ref="E71:I71"/>
    <mergeCell ref="D40:E40"/>
    <mergeCell ref="C57:E58"/>
    <mergeCell ref="F57:F58"/>
    <mergeCell ref="G57:G58"/>
    <mergeCell ref="H57:H58"/>
    <mergeCell ref="B53:B54"/>
    <mergeCell ref="C53:E54"/>
    <mergeCell ref="F53:F54"/>
  </mergeCells>
  <conditionalFormatting sqref="H38:H50">
    <cfRule type="colorScale" priority="3">
      <colorScale>
        <cfvo type="min"/>
        <cfvo type="percentile" val="50"/>
        <cfvo type="max"/>
        <color rgb="FF63BE7B"/>
        <color rgb="FFFFEB84"/>
        <color rgb="FFF8696B"/>
      </colorScale>
    </cfRule>
  </conditionalFormatting>
  <conditionalFormatting sqref="H27:H35">
    <cfRule type="colorScale" priority="5">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tabSelected="1" topLeftCell="A33" zoomScaleNormal="100" workbookViewId="0">
      <selection activeCell="A24" sqref="A24"/>
    </sheetView>
  </sheetViews>
  <sheetFormatPr baseColWidth="10" defaultColWidth="11.42578125" defaultRowHeight="15"/>
  <cols>
    <col min="1" max="1" width="53.5703125" style="1" customWidth="1"/>
    <col min="2" max="2" width="15" style="1" hidden="1" customWidth="1"/>
    <col min="3" max="3" width="10.7109375" style="1" hidden="1" customWidth="1"/>
    <col min="4" max="4" width="15.42578125" style="63" customWidth="1"/>
    <col min="5" max="5" width="10.5703125" style="63" customWidth="1"/>
    <col min="6" max="6" width="7.7109375" style="1" customWidth="1"/>
    <col min="7" max="7" width="24" style="1" customWidth="1"/>
    <col min="8" max="8" width="20.5703125" style="1" customWidth="1"/>
    <col min="9" max="12" width="11.42578125" style="1"/>
    <col min="13" max="13" width="25.7109375" style="1" customWidth="1"/>
    <col min="14" max="16384" width="11.42578125" style="1"/>
  </cols>
  <sheetData>
    <row r="1" spans="1:8" ht="37.5" customHeight="1">
      <c r="A1" s="229" t="s">
        <v>40</v>
      </c>
      <c r="B1" s="26" t="s">
        <v>41</v>
      </c>
      <c r="C1" s="26" t="s">
        <v>42</v>
      </c>
      <c r="D1" s="230" t="s">
        <v>43</v>
      </c>
      <c r="E1" s="230" t="s">
        <v>44</v>
      </c>
      <c r="F1" s="230" t="s">
        <v>45</v>
      </c>
    </row>
    <row r="2" spans="1:8" ht="18.75" customHeight="1">
      <c r="A2" s="229"/>
      <c r="B2" s="27"/>
      <c r="C2" s="27"/>
      <c r="D2" s="230"/>
      <c r="E2" s="230"/>
      <c r="F2" s="230"/>
    </row>
    <row r="3" spans="1:8" ht="15.75">
      <c r="A3" s="34" t="s">
        <v>46</v>
      </c>
      <c r="B3" s="35"/>
      <c r="C3" s="35"/>
      <c r="D3" s="55"/>
      <c r="E3" s="55"/>
      <c r="F3" s="35">
        <f>SUM(D4*E4+D5*E5+D6*E6+D8*E8+D7*E7)</f>
        <v>21</v>
      </c>
    </row>
    <row r="4" spans="1:8">
      <c r="A4" s="28" t="s">
        <v>216</v>
      </c>
      <c r="D4" s="56">
        <v>2</v>
      </c>
      <c r="E4" s="56">
        <v>3</v>
      </c>
    </row>
    <row r="5" spans="1:8">
      <c r="A5" s="1" t="s">
        <v>190</v>
      </c>
      <c r="D5" s="56">
        <v>3</v>
      </c>
      <c r="E5" s="56">
        <v>3</v>
      </c>
    </row>
    <row r="6" spans="1:8">
      <c r="A6" s="28" t="s">
        <v>191</v>
      </c>
      <c r="D6" s="56">
        <v>2</v>
      </c>
      <c r="E6" s="56">
        <v>3</v>
      </c>
    </row>
    <row r="7" spans="1:8">
      <c r="A7" s="108"/>
      <c r="D7" s="56"/>
      <c r="E7" s="56"/>
    </row>
    <row r="8" spans="1:8" ht="15.75" customHeight="1">
      <c r="A8" s="34" t="s">
        <v>47</v>
      </c>
      <c r="B8" s="35"/>
      <c r="C8" s="35"/>
      <c r="D8" s="55"/>
      <c r="E8" s="55"/>
      <c r="F8" s="35">
        <f>SUM(D9*E9+D10*E10+D11*E11+D12*E12+D13*E13)</f>
        <v>51</v>
      </c>
      <c r="G8" s="232"/>
      <c r="H8" s="232"/>
    </row>
    <row r="9" spans="1:8" ht="15.75">
      <c r="A9" s="113" t="s">
        <v>192</v>
      </c>
      <c r="D9" s="56">
        <v>4</v>
      </c>
      <c r="E9" s="56">
        <v>3</v>
      </c>
      <c r="G9" s="232"/>
      <c r="H9" s="232"/>
    </row>
    <row r="10" spans="1:8" ht="15.75">
      <c r="A10" s="114" t="s">
        <v>224</v>
      </c>
      <c r="D10" s="56">
        <v>2</v>
      </c>
      <c r="E10" s="56">
        <v>3</v>
      </c>
      <c r="G10" s="232"/>
      <c r="H10" s="232"/>
    </row>
    <row r="11" spans="1:8" ht="15.75">
      <c r="A11" s="114" t="s">
        <v>193</v>
      </c>
      <c r="D11" s="56">
        <v>3</v>
      </c>
      <c r="E11" s="56">
        <v>3</v>
      </c>
      <c r="G11" s="232"/>
      <c r="H11" s="232"/>
    </row>
    <row r="12" spans="1:8" ht="15.75">
      <c r="A12" s="115" t="s">
        <v>194</v>
      </c>
      <c r="D12" s="56">
        <v>4</v>
      </c>
      <c r="E12" s="56">
        <v>3</v>
      </c>
      <c r="G12" s="232"/>
      <c r="H12" s="232"/>
    </row>
    <row r="13" spans="1:8" ht="15.75">
      <c r="A13" s="114" t="s">
        <v>195</v>
      </c>
      <c r="D13" s="56">
        <v>4</v>
      </c>
      <c r="E13" s="56">
        <v>3</v>
      </c>
      <c r="G13" s="232"/>
      <c r="H13" s="232"/>
    </row>
    <row r="14" spans="1:8" ht="15.75">
      <c r="A14" s="34" t="s">
        <v>48</v>
      </c>
      <c r="B14" s="35"/>
      <c r="C14" s="35"/>
      <c r="D14" s="55"/>
      <c r="E14" s="55"/>
      <c r="F14" s="35">
        <f>SUM(D15:D22)*3</f>
        <v>72</v>
      </c>
      <c r="G14" s="232"/>
      <c r="H14" s="232"/>
    </row>
    <row r="15" spans="1:8">
      <c r="A15" s="28" t="s">
        <v>50</v>
      </c>
      <c r="D15" s="57">
        <v>4</v>
      </c>
      <c r="E15" s="57">
        <v>3</v>
      </c>
      <c r="G15" s="232"/>
      <c r="H15" s="232"/>
    </row>
    <row r="16" spans="1:8">
      <c r="A16" s="1" t="s">
        <v>213</v>
      </c>
      <c r="D16" s="57">
        <v>6</v>
      </c>
      <c r="E16" s="57">
        <v>3</v>
      </c>
      <c r="G16" s="232"/>
      <c r="H16" s="232"/>
    </row>
    <row r="17" spans="1:11">
      <c r="A17" s="1" t="s">
        <v>214</v>
      </c>
      <c r="D17" s="57">
        <v>6</v>
      </c>
      <c r="E17" s="57">
        <v>3</v>
      </c>
      <c r="G17" s="232"/>
      <c r="H17" s="232"/>
    </row>
    <row r="18" spans="1:11">
      <c r="A18" s="107" t="s">
        <v>215</v>
      </c>
      <c r="D18" s="57">
        <v>8</v>
      </c>
      <c r="E18" s="57">
        <v>3</v>
      </c>
      <c r="G18" s="232"/>
      <c r="H18" s="232"/>
    </row>
    <row r="19" spans="1:11">
      <c r="A19" s="107"/>
      <c r="D19" s="57"/>
      <c r="E19" s="57"/>
      <c r="G19" s="232"/>
      <c r="H19" s="232"/>
    </row>
    <row r="20" spans="1:11">
      <c r="A20" s="107"/>
      <c r="D20" s="57"/>
      <c r="E20" s="57"/>
      <c r="G20" s="232"/>
      <c r="H20" s="232"/>
    </row>
    <row r="21" spans="1:11">
      <c r="A21" s="107"/>
      <c r="D21" s="57"/>
      <c r="E21" s="57"/>
      <c r="G21" s="232"/>
      <c r="H21" s="232"/>
    </row>
    <row r="22" spans="1:11">
      <c r="D22" s="57"/>
      <c r="E22" s="57"/>
      <c r="G22" s="232"/>
      <c r="H22" s="232"/>
    </row>
    <row r="23" spans="1:11" ht="15.75">
      <c r="A23" s="34" t="s">
        <v>49</v>
      </c>
      <c r="B23" s="35"/>
      <c r="C23" s="35"/>
      <c r="D23" s="55"/>
      <c r="E23" s="55"/>
      <c r="F23" s="35">
        <f>SUM(D24:D32)*3</f>
        <v>84</v>
      </c>
      <c r="G23" s="232"/>
      <c r="H23" s="232"/>
    </row>
    <row r="24" spans="1:11">
      <c r="A24" s="28" t="s">
        <v>50</v>
      </c>
      <c r="D24" s="57">
        <v>2</v>
      </c>
      <c r="E24" s="57">
        <v>3</v>
      </c>
      <c r="G24" s="32"/>
      <c r="H24" s="32"/>
    </row>
    <row r="25" spans="1:11">
      <c r="A25" s="1" t="s">
        <v>213</v>
      </c>
      <c r="D25" s="57">
        <v>4</v>
      </c>
      <c r="E25" s="57">
        <v>3</v>
      </c>
      <c r="G25" s="32"/>
      <c r="H25" s="32"/>
    </row>
    <row r="26" spans="1:11">
      <c r="A26" s="1" t="s">
        <v>214</v>
      </c>
      <c r="D26" s="57">
        <v>4</v>
      </c>
      <c r="E26" s="57">
        <v>3</v>
      </c>
      <c r="G26" s="32"/>
      <c r="H26" s="32"/>
    </row>
    <row r="27" spans="1:11">
      <c r="A27" s="107" t="s">
        <v>215</v>
      </c>
      <c r="D27" s="57">
        <v>6</v>
      </c>
      <c r="E27" s="57">
        <v>3</v>
      </c>
      <c r="G27" s="32"/>
      <c r="H27" s="32"/>
    </row>
    <row r="28" spans="1:11" ht="14.25" customHeight="1">
      <c r="A28" s="107" t="s">
        <v>98</v>
      </c>
      <c r="D28" s="57">
        <v>12</v>
      </c>
      <c r="E28" s="57">
        <v>3</v>
      </c>
      <c r="G28" s="32"/>
      <c r="H28" s="32"/>
    </row>
    <row r="29" spans="1:11" ht="14.25" customHeight="1">
      <c r="A29" s="107"/>
      <c r="D29" s="57"/>
      <c r="E29" s="57"/>
      <c r="G29" s="32"/>
      <c r="H29" s="32"/>
    </row>
    <row r="30" spans="1:11">
      <c r="A30" s="107"/>
      <c r="D30" s="57"/>
      <c r="E30" s="57"/>
      <c r="G30" s="32"/>
      <c r="H30" s="32"/>
    </row>
    <row r="31" spans="1:11">
      <c r="D31" s="57"/>
      <c r="E31" s="57"/>
      <c r="G31" s="32"/>
      <c r="H31" s="32"/>
    </row>
    <row r="32" spans="1:11">
      <c r="D32" s="57"/>
      <c r="E32" s="57"/>
      <c r="G32" s="32"/>
      <c r="H32" s="32"/>
      <c r="K32" s="64"/>
    </row>
    <row r="33" spans="1:17" ht="15.75">
      <c r="A33" s="34" t="s">
        <v>51</v>
      </c>
      <c r="B33" s="33"/>
      <c r="C33" s="33"/>
      <c r="D33" s="55"/>
      <c r="E33" s="55"/>
      <c r="F33" s="35">
        <f>SUM(D34:D39)*3</f>
        <v>39</v>
      </c>
      <c r="G33" s="32"/>
      <c r="H33" s="32"/>
    </row>
    <row r="34" spans="1:17" ht="16.5" customHeight="1">
      <c r="A34" s="1" t="s">
        <v>199</v>
      </c>
      <c r="D34" s="57">
        <v>4</v>
      </c>
      <c r="E34" s="57">
        <v>3</v>
      </c>
      <c r="G34" s="32"/>
      <c r="H34" s="32"/>
    </row>
    <row r="35" spans="1:17">
      <c r="A35" s="28" t="s">
        <v>196</v>
      </c>
      <c r="D35" s="57">
        <v>4</v>
      </c>
      <c r="E35" s="57">
        <v>3</v>
      </c>
      <c r="G35" s="32"/>
      <c r="H35" s="32"/>
    </row>
    <row r="36" spans="1:17">
      <c r="A36" s="28" t="s">
        <v>197</v>
      </c>
      <c r="D36" s="57">
        <v>3</v>
      </c>
      <c r="E36" s="57">
        <v>3</v>
      </c>
      <c r="G36" s="32"/>
      <c r="H36" s="32"/>
    </row>
    <row r="37" spans="1:17">
      <c r="A37" s="28" t="s">
        <v>198</v>
      </c>
      <c r="D37" s="57">
        <v>2</v>
      </c>
      <c r="E37" s="57">
        <v>3</v>
      </c>
      <c r="G37" s="32"/>
      <c r="H37" s="32"/>
    </row>
    <row r="38" spans="1:17">
      <c r="A38" s="28" t="s">
        <v>200</v>
      </c>
      <c r="D38" s="57" t="s">
        <v>201</v>
      </c>
      <c r="E38" s="57">
        <v>3</v>
      </c>
      <c r="G38" s="32"/>
      <c r="H38" s="32"/>
    </row>
    <row r="39" spans="1:17">
      <c r="A39" s="28"/>
      <c r="D39" s="57"/>
      <c r="E39" s="57"/>
      <c r="G39" s="32"/>
      <c r="H39" s="32"/>
    </row>
    <row r="40" spans="1:17" ht="15.75">
      <c r="A40" s="34" t="s">
        <v>52</v>
      </c>
      <c r="B40" s="33"/>
      <c r="C40" s="33"/>
      <c r="D40" s="55"/>
      <c r="E40" s="55"/>
      <c r="F40" s="35">
        <f>SUM(D41:D45)*3</f>
        <v>36</v>
      </c>
      <c r="G40" s="32"/>
      <c r="H40" s="32"/>
    </row>
    <row r="41" spans="1:17">
      <c r="A41" s="73" t="s">
        <v>188</v>
      </c>
      <c r="D41" s="57">
        <v>4</v>
      </c>
      <c r="E41" s="57">
        <v>3</v>
      </c>
      <c r="G41" s="32"/>
      <c r="H41" s="32"/>
    </row>
    <row r="42" spans="1:17">
      <c r="A42" s="73" t="s">
        <v>189</v>
      </c>
      <c r="D42" s="57">
        <v>8</v>
      </c>
      <c r="E42" s="57">
        <v>3</v>
      </c>
      <c r="G42" s="32"/>
      <c r="H42" s="32"/>
    </row>
    <row r="43" spans="1:17">
      <c r="A43" s="28"/>
      <c r="D43" s="57"/>
      <c r="E43" s="57"/>
      <c r="G43" s="32"/>
      <c r="H43" s="32"/>
    </row>
    <row r="44" spans="1:17">
      <c r="D44" s="57"/>
      <c r="E44" s="57"/>
      <c r="G44" s="32"/>
      <c r="H44" s="32"/>
    </row>
    <row r="45" spans="1:17">
      <c r="D45" s="57"/>
      <c r="E45" s="57"/>
      <c r="G45" s="32"/>
      <c r="H45" s="32"/>
    </row>
    <row r="46" spans="1:17">
      <c r="A46" s="33" t="s">
        <v>53</v>
      </c>
      <c r="B46" s="33" t="s">
        <v>54</v>
      </c>
      <c r="C46" s="33"/>
      <c r="D46" s="58">
        <f>SUM(F3:F40)</f>
        <v>303</v>
      </c>
      <c r="E46" s="58"/>
      <c r="F46" s="29"/>
      <c r="G46" s="31" t="s">
        <v>55</v>
      </c>
      <c r="Q46" s="1">
        <f>450-52.5</f>
        <v>397.5</v>
      </c>
    </row>
    <row r="48" spans="1:17" ht="18.75">
      <c r="B48" s="1" t="s">
        <v>56</v>
      </c>
      <c r="D48" s="59">
        <f>D46*F48</f>
        <v>90.899999999999991</v>
      </c>
      <c r="E48" s="60"/>
      <c r="F48" s="38">
        <v>0.3</v>
      </c>
      <c r="G48" s="31" t="s">
        <v>57</v>
      </c>
    </row>
    <row r="49" spans="1:7" ht="15.75">
      <c r="B49" s="30" t="s">
        <v>58</v>
      </c>
      <c r="C49" s="30"/>
      <c r="D49" s="61">
        <f>SUM(D46:D48)</f>
        <v>393.9</v>
      </c>
      <c r="E49" s="62"/>
      <c r="F49" s="36"/>
      <c r="G49" s="31" t="s">
        <v>59</v>
      </c>
    </row>
    <row r="52" spans="1:7">
      <c r="A52" s="42" t="s">
        <v>60</v>
      </c>
      <c r="D52" s="231" t="s">
        <v>61</v>
      </c>
      <c r="E52" s="231"/>
      <c r="F52" s="41">
        <v>3</v>
      </c>
    </row>
    <row r="53" spans="1:7">
      <c r="D53" s="231" t="s">
        <v>62</v>
      </c>
      <c r="E53" s="231"/>
      <c r="F53" s="40">
        <v>9</v>
      </c>
    </row>
    <row r="54" spans="1:7">
      <c r="D54" s="231" t="s">
        <v>63</v>
      </c>
      <c r="E54" s="231"/>
      <c r="F54" s="40">
        <f>F53*F52</f>
        <v>27</v>
      </c>
    </row>
    <row r="55" spans="1:7">
      <c r="D55" s="231" t="s">
        <v>94</v>
      </c>
      <c r="E55" s="231"/>
      <c r="F55" s="39">
        <f>D46/F54</f>
        <v>11.222222222222221</v>
      </c>
      <c r="G55" s="37"/>
    </row>
    <row r="56" spans="1:7">
      <c r="D56" s="231" t="s">
        <v>95</v>
      </c>
      <c r="E56" s="231"/>
      <c r="F56" s="39">
        <f>D49/F54</f>
        <v>14.588888888888889</v>
      </c>
    </row>
  </sheetData>
  <mergeCells count="10">
    <mergeCell ref="G8:H23"/>
    <mergeCell ref="D52:E52"/>
    <mergeCell ref="D53:E53"/>
    <mergeCell ref="D55:E55"/>
    <mergeCell ref="D54:E54"/>
    <mergeCell ref="A1:A2"/>
    <mergeCell ref="D1:D2"/>
    <mergeCell ref="E1:E2"/>
    <mergeCell ref="D56:E56"/>
    <mergeCell ref="F1:F2"/>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B1" zoomScale="80" zoomScaleNormal="80" workbookViewId="0">
      <selection activeCell="E6" sqref="E6:J6"/>
    </sheetView>
  </sheetViews>
  <sheetFormatPr baseColWidth="10" defaultColWidth="11.42578125" defaultRowHeight="14.25"/>
  <cols>
    <col min="1" max="1" width="98.5703125" style="43" customWidth="1"/>
    <col min="2" max="2" width="12.140625" style="43" customWidth="1"/>
    <col min="3" max="16384" width="11.42578125" style="43"/>
  </cols>
  <sheetData>
    <row r="5" spans="1:10" ht="30">
      <c r="A5" s="48" t="s">
        <v>64</v>
      </c>
      <c r="B5" s="49" t="s">
        <v>65</v>
      </c>
      <c r="D5" s="234" t="s">
        <v>66</v>
      </c>
      <c r="E5" s="234"/>
      <c r="F5" s="234"/>
      <c r="G5" s="234"/>
      <c r="H5" s="234"/>
      <c r="I5" s="234"/>
      <c r="J5" s="234"/>
    </row>
    <row r="6" spans="1:10" ht="18" customHeight="1">
      <c r="A6" s="46" t="s">
        <v>67</v>
      </c>
      <c r="B6" s="47"/>
      <c r="D6" s="52">
        <v>1</v>
      </c>
      <c r="E6" s="235" t="s">
        <v>68</v>
      </c>
      <c r="F6" s="236"/>
      <c r="G6" s="236"/>
      <c r="H6" s="236"/>
      <c r="I6" s="236"/>
      <c r="J6" s="237"/>
    </row>
    <row r="7" spans="1:10" ht="18" customHeight="1">
      <c r="A7" s="46" t="s">
        <v>69</v>
      </c>
      <c r="B7" s="47"/>
      <c r="D7" s="234">
        <v>2</v>
      </c>
      <c r="E7" s="233" t="s">
        <v>70</v>
      </c>
      <c r="F7" s="233"/>
      <c r="G7" s="233"/>
      <c r="H7" s="233"/>
      <c r="I7" s="233"/>
      <c r="J7" s="233"/>
    </row>
    <row r="8" spans="1:10" ht="18" customHeight="1">
      <c r="A8" s="46" t="s">
        <v>71</v>
      </c>
      <c r="B8" s="47"/>
      <c r="D8" s="234"/>
      <c r="E8" s="233"/>
      <c r="F8" s="233"/>
      <c r="G8" s="233"/>
      <c r="H8" s="233"/>
      <c r="I8" s="233"/>
      <c r="J8" s="233"/>
    </row>
    <row r="9" spans="1:10" ht="18" customHeight="1">
      <c r="A9" s="46" t="s">
        <v>72</v>
      </c>
      <c r="B9" s="47"/>
      <c r="D9" s="52">
        <v>3</v>
      </c>
      <c r="E9" s="235" t="s">
        <v>73</v>
      </c>
      <c r="F9" s="236"/>
      <c r="G9" s="236"/>
      <c r="H9" s="236"/>
      <c r="I9" s="236"/>
      <c r="J9" s="237"/>
    </row>
    <row r="10" spans="1:10" ht="18" customHeight="1">
      <c r="A10" s="46" t="s">
        <v>74</v>
      </c>
      <c r="B10" s="47">
        <v>0.01</v>
      </c>
    </row>
    <row r="11" spans="1:10" ht="18" customHeight="1">
      <c r="A11" s="46" t="s">
        <v>75</v>
      </c>
      <c r="B11" s="47"/>
    </row>
    <row r="12" spans="1:10" ht="18" customHeight="1">
      <c r="A12" s="46" t="s">
        <v>76</v>
      </c>
      <c r="B12" s="47"/>
    </row>
    <row r="13" spans="1:10" ht="18" customHeight="1">
      <c r="A13" s="46" t="s">
        <v>77</v>
      </c>
      <c r="B13" s="47">
        <v>0.03</v>
      </c>
    </row>
    <row r="14" spans="1:10" ht="18" customHeight="1">
      <c r="A14" s="46" t="s">
        <v>78</v>
      </c>
      <c r="B14" s="47"/>
      <c r="I14" s="65">
        <v>0.03</v>
      </c>
      <c r="J14" s="43" t="s">
        <v>79</v>
      </c>
    </row>
    <row r="15" spans="1:10" ht="18" customHeight="1">
      <c r="A15" s="46" t="s">
        <v>80</v>
      </c>
      <c r="B15" s="47"/>
      <c r="I15" s="65">
        <v>0.02</v>
      </c>
      <c r="J15" s="43" t="s">
        <v>81</v>
      </c>
    </row>
    <row r="16" spans="1:10" ht="18" customHeight="1">
      <c r="A16" s="46" t="s">
        <v>82</v>
      </c>
      <c r="B16" s="47"/>
      <c r="I16" s="65">
        <v>0.01</v>
      </c>
      <c r="J16" s="43" t="s">
        <v>83</v>
      </c>
    </row>
    <row r="17" spans="1:4" ht="18" customHeight="1">
      <c r="A17" s="46" t="s">
        <v>84</v>
      </c>
      <c r="B17" s="47"/>
    </row>
    <row r="18" spans="1:4" ht="18" customHeight="1">
      <c r="A18" s="46" t="s">
        <v>85</v>
      </c>
      <c r="B18" s="47"/>
    </row>
    <row r="19" spans="1:4" ht="18" customHeight="1">
      <c r="A19" s="50" t="s">
        <v>86</v>
      </c>
      <c r="B19" s="51">
        <f>SUM(B6:B18)</f>
        <v>0.04</v>
      </c>
      <c r="C19" s="44" t="s">
        <v>87</v>
      </c>
      <c r="D19" s="44" t="s">
        <v>88</v>
      </c>
    </row>
    <row r="20" spans="1:4" ht="18" customHeight="1">
      <c r="C20" s="45" t="s">
        <v>89</v>
      </c>
      <c r="D20" s="45" t="s">
        <v>90</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heetViews>
  <sheetFormatPr baseColWidth="10" defaultColWidth="11.42578125" defaultRowHeight="15"/>
  <cols>
    <col min="4" max="4" width="83.7109375" bestFit="1" customWidth="1"/>
  </cols>
  <sheetData>
    <row r="1" spans="4:4" ht="15.75" thickBot="1"/>
    <row r="2" spans="4:4" ht="405.75" thickBot="1">
      <c r="D2" s="53" t="s">
        <v>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137"/>
  <sheetViews>
    <sheetView topLeftCell="A137" workbookViewId="0">
      <selection activeCell="K93" activeCellId="6" sqref="K72 K78 K79 K82 K89 K90 K93"/>
    </sheetView>
  </sheetViews>
  <sheetFormatPr baseColWidth="10" defaultRowHeight="15"/>
  <cols>
    <col min="3" max="3" width="12.28515625" customWidth="1"/>
    <col min="7" max="7" width="15.5703125" customWidth="1"/>
    <col min="12" max="12" width="22.5703125" customWidth="1"/>
  </cols>
  <sheetData>
    <row r="5" spans="6:8">
      <c r="F5">
        <v>44</v>
      </c>
      <c r="H5" s="70">
        <v>1</v>
      </c>
    </row>
    <row r="7" spans="6:8">
      <c r="F7">
        <v>30</v>
      </c>
      <c r="H7" s="71">
        <f>(F7*H5)/F5</f>
        <v>0.68181818181818177</v>
      </c>
    </row>
    <row r="20" spans="7:7">
      <c r="G20">
        <v>27</v>
      </c>
    </row>
    <row r="41" spans="3:3">
      <c r="C41" t="s">
        <v>96</v>
      </c>
    </row>
    <row r="66" spans="2:12" ht="30">
      <c r="C66" t="s">
        <v>96</v>
      </c>
      <c r="D66" s="75" t="s">
        <v>97</v>
      </c>
      <c r="E66" s="73" t="s">
        <v>120</v>
      </c>
      <c r="F66" s="73" t="s">
        <v>121</v>
      </c>
      <c r="G66" s="73" t="s">
        <v>122</v>
      </c>
      <c r="H66" t="s">
        <v>98</v>
      </c>
      <c r="I66" s="73" t="s">
        <v>119</v>
      </c>
      <c r="L66" s="78"/>
    </row>
    <row r="67" spans="2:12">
      <c r="B67" t="s">
        <v>99</v>
      </c>
      <c r="C67">
        <v>1</v>
      </c>
      <c r="D67">
        <v>0</v>
      </c>
      <c r="H67" s="72">
        <v>1</v>
      </c>
      <c r="I67" s="74">
        <v>44589</v>
      </c>
    </row>
    <row r="68" spans="2:12">
      <c r="B68" t="s">
        <v>100</v>
      </c>
      <c r="C68">
        <v>1</v>
      </c>
      <c r="D68">
        <v>0</v>
      </c>
      <c r="H68" s="72">
        <v>1</v>
      </c>
      <c r="I68" s="74">
        <v>44589</v>
      </c>
    </row>
    <row r="69" spans="2:12">
      <c r="B69" t="s">
        <v>101</v>
      </c>
      <c r="C69">
        <v>1</v>
      </c>
      <c r="D69">
        <v>0</v>
      </c>
      <c r="E69">
        <f>SUM(L82)</f>
        <v>0</v>
      </c>
      <c r="H69" s="72">
        <v>1</v>
      </c>
      <c r="I69" s="74">
        <v>44589</v>
      </c>
    </row>
    <row r="70" spans="2:12">
      <c r="B70" t="s">
        <v>102</v>
      </c>
      <c r="C70">
        <v>1</v>
      </c>
      <c r="D70">
        <v>0</v>
      </c>
      <c r="H70" s="72">
        <v>1</v>
      </c>
      <c r="I70" s="74">
        <v>44589</v>
      </c>
    </row>
    <row r="71" spans="2:12">
      <c r="B71" t="s">
        <v>103</v>
      </c>
      <c r="C71">
        <v>1</v>
      </c>
      <c r="D71">
        <v>0</v>
      </c>
      <c r="H71" s="72">
        <v>1</v>
      </c>
      <c r="I71" s="74">
        <v>44589</v>
      </c>
    </row>
    <row r="72" spans="2:12">
      <c r="B72" t="s">
        <v>104</v>
      </c>
      <c r="C72">
        <v>1</v>
      </c>
      <c r="D72">
        <v>2</v>
      </c>
      <c r="E72" s="74">
        <v>44593</v>
      </c>
      <c r="F72" s="74">
        <v>44594</v>
      </c>
      <c r="H72" s="72">
        <v>1</v>
      </c>
      <c r="I72" s="74">
        <v>44589</v>
      </c>
      <c r="K72" s="82" t="s">
        <v>150</v>
      </c>
    </row>
    <row r="73" spans="2:12">
      <c r="B73" t="s">
        <v>105</v>
      </c>
      <c r="C73">
        <v>1</v>
      </c>
      <c r="D73">
        <v>0</v>
      </c>
      <c r="E73" s="72"/>
      <c r="H73" s="72">
        <v>1</v>
      </c>
      <c r="I73" s="74">
        <v>44589</v>
      </c>
    </row>
    <row r="74" spans="2:12">
      <c r="B74" t="s">
        <v>106</v>
      </c>
      <c r="C74">
        <v>1</v>
      </c>
      <c r="D74">
        <v>0</v>
      </c>
      <c r="E74" s="72"/>
      <c r="H74" s="72">
        <v>1</v>
      </c>
      <c r="I74" s="74">
        <v>44589</v>
      </c>
    </row>
    <row r="75" spans="2:12">
      <c r="B75" t="s">
        <v>107</v>
      </c>
      <c r="C75">
        <v>1</v>
      </c>
      <c r="D75">
        <v>0</v>
      </c>
      <c r="E75" s="72"/>
      <c r="H75" s="72">
        <v>1</v>
      </c>
      <c r="I75" s="74">
        <v>44589</v>
      </c>
    </row>
    <row r="76" spans="2:12">
      <c r="B76" t="s">
        <v>108</v>
      </c>
      <c r="C76">
        <v>1</v>
      </c>
      <c r="D76">
        <v>0</v>
      </c>
      <c r="E76" s="72"/>
      <c r="H76" s="72">
        <v>1</v>
      </c>
      <c r="I76" s="74">
        <v>44589</v>
      </c>
    </row>
    <row r="77" spans="2:12">
      <c r="B77" t="s">
        <v>109</v>
      </c>
      <c r="C77" s="81" t="s">
        <v>123</v>
      </c>
      <c r="D77" s="81"/>
      <c r="E77" s="84"/>
      <c r="F77" s="81"/>
      <c r="G77" s="81"/>
      <c r="H77" s="81"/>
      <c r="I77" s="85"/>
    </row>
    <row r="78" spans="2:12">
      <c r="B78" t="s">
        <v>110</v>
      </c>
      <c r="C78">
        <v>1</v>
      </c>
      <c r="D78">
        <v>1</v>
      </c>
      <c r="E78" s="74">
        <v>44595</v>
      </c>
      <c r="K78" s="83" t="s">
        <v>150</v>
      </c>
    </row>
    <row r="79" spans="2:12">
      <c r="B79" t="s">
        <v>111</v>
      </c>
      <c r="C79">
        <v>1</v>
      </c>
      <c r="D79">
        <v>1</v>
      </c>
      <c r="E79" s="74">
        <v>44595</v>
      </c>
      <c r="K79" s="82" t="s">
        <v>150</v>
      </c>
    </row>
    <row r="80" spans="2:12">
      <c r="B80" t="s">
        <v>112</v>
      </c>
      <c r="C80">
        <v>1</v>
      </c>
      <c r="D80">
        <v>0</v>
      </c>
      <c r="E80" s="72"/>
      <c r="H80">
        <v>1</v>
      </c>
      <c r="I80" s="74">
        <v>44589</v>
      </c>
    </row>
    <row r="81" spans="2:11">
      <c r="B81" t="s">
        <v>113</v>
      </c>
      <c r="C81">
        <v>1</v>
      </c>
      <c r="D81">
        <v>0</v>
      </c>
      <c r="E81" s="72"/>
      <c r="H81">
        <v>1</v>
      </c>
      <c r="I81" s="74">
        <v>44589</v>
      </c>
    </row>
    <row r="82" spans="2:11">
      <c r="B82" t="s">
        <v>114</v>
      </c>
      <c r="C82">
        <v>1</v>
      </c>
      <c r="D82">
        <v>3</v>
      </c>
      <c r="E82" s="76">
        <v>44224</v>
      </c>
      <c r="F82" s="74">
        <v>44593</v>
      </c>
      <c r="G82" s="74">
        <v>44594</v>
      </c>
      <c r="K82" s="82" t="s">
        <v>150</v>
      </c>
    </row>
    <row r="83" spans="2:11">
      <c r="B83" t="s">
        <v>115</v>
      </c>
      <c r="C83">
        <v>1</v>
      </c>
      <c r="D83">
        <v>0</v>
      </c>
      <c r="H83">
        <v>1</v>
      </c>
      <c r="I83" s="74">
        <v>44589</v>
      </c>
    </row>
    <row r="84" spans="2:11">
      <c r="B84" t="s">
        <v>116</v>
      </c>
      <c r="C84">
        <v>1</v>
      </c>
      <c r="D84">
        <v>0</v>
      </c>
      <c r="H84" s="72">
        <v>1</v>
      </c>
      <c r="I84" s="74">
        <v>44589</v>
      </c>
    </row>
    <row r="85" spans="2:11">
      <c r="B85" t="s">
        <v>117</v>
      </c>
      <c r="C85">
        <v>1</v>
      </c>
      <c r="D85">
        <v>0</v>
      </c>
      <c r="H85" s="72">
        <v>1</v>
      </c>
      <c r="I85" s="74">
        <v>44589</v>
      </c>
    </row>
    <row r="86" spans="2:11">
      <c r="B86" t="s">
        <v>118</v>
      </c>
      <c r="C86">
        <v>1</v>
      </c>
      <c r="D86">
        <v>0</v>
      </c>
      <c r="H86" s="72">
        <v>1</v>
      </c>
      <c r="I86" s="74">
        <v>44589</v>
      </c>
    </row>
    <row r="87" spans="2:11">
      <c r="B87" t="s">
        <v>124</v>
      </c>
      <c r="C87">
        <v>1</v>
      </c>
      <c r="D87">
        <v>0</v>
      </c>
      <c r="H87" s="72">
        <v>1</v>
      </c>
      <c r="I87" s="74">
        <v>44589</v>
      </c>
    </row>
    <row r="88" spans="2:11">
      <c r="B88" t="s">
        <v>125</v>
      </c>
      <c r="C88">
        <v>1</v>
      </c>
      <c r="D88">
        <v>0</v>
      </c>
      <c r="H88" s="72">
        <v>1</v>
      </c>
      <c r="I88" s="74">
        <v>44589</v>
      </c>
    </row>
    <row r="89" spans="2:11">
      <c r="B89" t="s">
        <v>126</v>
      </c>
      <c r="C89">
        <v>1</v>
      </c>
      <c r="D89">
        <v>3</v>
      </c>
      <c r="E89" s="76">
        <v>44224</v>
      </c>
      <c r="F89" s="74">
        <v>44593</v>
      </c>
      <c r="G89" s="74">
        <v>44594</v>
      </c>
      <c r="H89" s="72"/>
      <c r="I89" s="74"/>
      <c r="K89" s="82" t="s">
        <v>150</v>
      </c>
    </row>
    <row r="90" spans="2:11">
      <c r="B90" t="s">
        <v>127</v>
      </c>
      <c r="C90">
        <v>1</v>
      </c>
      <c r="D90">
        <v>4</v>
      </c>
      <c r="E90" s="76">
        <v>44227</v>
      </c>
      <c r="F90" s="74">
        <v>44593</v>
      </c>
      <c r="G90" s="74" t="s">
        <v>132</v>
      </c>
      <c r="K90" s="82" t="s">
        <v>150</v>
      </c>
    </row>
    <row r="91" spans="2:11">
      <c r="B91" t="s">
        <v>128</v>
      </c>
      <c r="C91">
        <v>1</v>
      </c>
      <c r="H91">
        <v>1</v>
      </c>
      <c r="I91" s="74">
        <v>44592</v>
      </c>
    </row>
    <row r="92" spans="2:11">
      <c r="B92" t="s">
        <v>129</v>
      </c>
      <c r="C92">
        <v>1</v>
      </c>
      <c r="H92">
        <v>1</v>
      </c>
      <c r="I92" s="74">
        <v>44592</v>
      </c>
    </row>
    <row r="93" spans="2:11">
      <c r="B93" t="s">
        <v>130</v>
      </c>
      <c r="C93">
        <v>1</v>
      </c>
      <c r="D93">
        <v>1</v>
      </c>
      <c r="E93" s="74">
        <v>44592</v>
      </c>
      <c r="K93" s="82" t="s">
        <v>150</v>
      </c>
    </row>
    <row r="94" spans="2:11">
      <c r="B94" t="s">
        <v>131</v>
      </c>
      <c r="C94">
        <v>1</v>
      </c>
      <c r="H94">
        <v>1</v>
      </c>
      <c r="I94" s="74">
        <v>44594</v>
      </c>
    </row>
    <row r="95" spans="2:11">
      <c r="B95" t="s">
        <v>133</v>
      </c>
      <c r="C95">
        <v>1</v>
      </c>
      <c r="H95">
        <v>1</v>
      </c>
      <c r="I95" s="74">
        <v>44594</v>
      </c>
    </row>
    <row r="96" spans="2:11">
      <c r="B96" t="s">
        <v>134</v>
      </c>
      <c r="C96">
        <v>1</v>
      </c>
      <c r="H96">
        <v>1</v>
      </c>
      <c r="I96" s="74">
        <v>44594</v>
      </c>
    </row>
    <row r="97" spans="2:9">
      <c r="B97" t="s">
        <v>135</v>
      </c>
      <c r="C97">
        <v>1</v>
      </c>
      <c r="H97">
        <v>1</v>
      </c>
      <c r="I97" s="74">
        <v>44594</v>
      </c>
    </row>
    <row r="98" spans="2:9">
      <c r="B98" t="s">
        <v>136</v>
      </c>
      <c r="C98">
        <v>1</v>
      </c>
      <c r="H98">
        <v>1</v>
      </c>
      <c r="I98" s="74">
        <v>44224</v>
      </c>
    </row>
    <row r="99" spans="2:9">
      <c r="B99" t="s">
        <v>137</v>
      </c>
      <c r="C99">
        <v>1</v>
      </c>
      <c r="H99">
        <v>1</v>
      </c>
      <c r="I99" s="74">
        <v>44594</v>
      </c>
    </row>
    <row r="100" spans="2:9">
      <c r="B100" t="s">
        <v>138</v>
      </c>
      <c r="C100">
        <v>1</v>
      </c>
      <c r="H100">
        <v>1</v>
      </c>
      <c r="I100" s="74">
        <v>44594</v>
      </c>
    </row>
    <row r="101" spans="2:9">
      <c r="B101" t="s">
        <v>139</v>
      </c>
      <c r="C101">
        <v>1</v>
      </c>
      <c r="H101">
        <v>1</v>
      </c>
      <c r="I101" s="74">
        <v>44594</v>
      </c>
    </row>
    <row r="102" spans="2:9">
      <c r="B102" t="s">
        <v>140</v>
      </c>
      <c r="C102">
        <v>1</v>
      </c>
      <c r="H102">
        <v>1</v>
      </c>
      <c r="I102" s="74">
        <v>44594</v>
      </c>
    </row>
    <row r="103" spans="2:9">
      <c r="B103" t="s">
        <v>141</v>
      </c>
      <c r="C103">
        <v>1</v>
      </c>
      <c r="H103">
        <v>1</v>
      </c>
      <c r="I103" s="74">
        <v>44224</v>
      </c>
    </row>
    <row r="104" spans="2:9">
      <c r="B104" t="s">
        <v>142</v>
      </c>
      <c r="C104">
        <v>1</v>
      </c>
      <c r="H104">
        <v>1</v>
      </c>
      <c r="I104" s="74">
        <v>44594</v>
      </c>
    </row>
    <row r="105" spans="2:9">
      <c r="B105" t="s">
        <v>143</v>
      </c>
      <c r="C105">
        <v>1</v>
      </c>
      <c r="H105">
        <v>1</v>
      </c>
      <c r="I105" s="74">
        <v>44595</v>
      </c>
    </row>
    <row r="106" spans="2:9">
      <c r="B106" t="s">
        <v>144</v>
      </c>
      <c r="C106">
        <v>1</v>
      </c>
      <c r="H106">
        <v>1</v>
      </c>
      <c r="I106" s="74">
        <v>44595</v>
      </c>
    </row>
    <row r="107" spans="2:9">
      <c r="B107" t="s">
        <v>145</v>
      </c>
      <c r="C107">
        <v>1</v>
      </c>
    </row>
    <row r="108" spans="2:9">
      <c r="B108" t="s">
        <v>146</v>
      </c>
      <c r="C108">
        <v>1</v>
      </c>
      <c r="H108">
        <v>1</v>
      </c>
      <c r="I108" s="74">
        <v>44595</v>
      </c>
    </row>
    <row r="109" spans="2:9">
      <c r="C109" s="79">
        <f>SUM(C67:C108)</f>
        <v>41</v>
      </c>
    </row>
    <row r="110" spans="2:9">
      <c r="D110">
        <f>SUM(D67:D109)</f>
        <v>15</v>
      </c>
    </row>
    <row r="111" spans="2:9">
      <c r="C111" s="77" t="s">
        <v>147</v>
      </c>
      <c r="D111" s="77">
        <f>SUM(D67:D108)</f>
        <v>15</v>
      </c>
      <c r="G111" s="77" t="s">
        <v>148</v>
      </c>
      <c r="H111" s="77">
        <f>SUM(H67:H108)</f>
        <v>34</v>
      </c>
    </row>
    <row r="115" spans="3:3">
      <c r="C115">
        <v>40</v>
      </c>
    </row>
    <row r="129" spans="3:10">
      <c r="G129" t="s">
        <v>149</v>
      </c>
    </row>
    <row r="130" spans="3:10">
      <c r="I130">
        <v>4.5</v>
      </c>
    </row>
    <row r="132" spans="3:10">
      <c r="C132" s="80">
        <v>3</v>
      </c>
      <c r="G132">
        <v>24</v>
      </c>
      <c r="I132">
        <f>G132*9</f>
        <v>216</v>
      </c>
    </row>
    <row r="133" spans="3:10">
      <c r="C133">
        <v>2</v>
      </c>
    </row>
    <row r="134" spans="3:10">
      <c r="C134">
        <v>1</v>
      </c>
      <c r="I134">
        <f>SUM(I128:I133)</f>
        <v>220.5</v>
      </c>
      <c r="J134">
        <f>I134*30%</f>
        <v>66.149999999999991</v>
      </c>
    </row>
    <row r="135" spans="3:10">
      <c r="C135">
        <v>0.5</v>
      </c>
    </row>
    <row r="136" spans="3:10">
      <c r="C136">
        <v>2</v>
      </c>
    </row>
    <row r="137" spans="3:10">
      <c r="C137" s="80">
        <f>SUM(C132:C136)</f>
        <v>8.5</v>
      </c>
      <c r="I137">
        <f>SUM(I134,J134)</f>
        <v>286.64999999999998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J100"/>
  <sheetViews>
    <sheetView topLeftCell="A77" workbookViewId="0">
      <selection activeCell="I79" sqref="I79"/>
    </sheetView>
  </sheetViews>
  <sheetFormatPr baseColWidth="10" defaultRowHeight="15"/>
  <cols>
    <col min="3" max="3" width="13" customWidth="1"/>
  </cols>
  <sheetData>
    <row r="2" spans="2:5">
      <c r="B2" t="s">
        <v>154</v>
      </c>
    </row>
    <row r="4" spans="2:5">
      <c r="B4" t="s">
        <v>99</v>
      </c>
      <c r="C4" s="82" t="s">
        <v>152</v>
      </c>
    </row>
    <row r="5" spans="2:5">
      <c r="B5" t="s">
        <v>100</v>
      </c>
      <c r="C5" s="82" t="s">
        <v>152</v>
      </c>
    </row>
    <row r="6" spans="2:5">
      <c r="B6" t="s">
        <v>101</v>
      </c>
      <c r="C6" s="82" t="s">
        <v>152</v>
      </c>
      <c r="E6" s="82" t="s">
        <v>155</v>
      </c>
    </row>
    <row r="7" spans="2:5">
      <c r="B7" t="s">
        <v>102</v>
      </c>
      <c r="C7" s="82" t="s">
        <v>152</v>
      </c>
    </row>
    <row r="8" spans="2:5">
      <c r="B8" t="s">
        <v>103</v>
      </c>
      <c r="C8" s="82" t="s">
        <v>152</v>
      </c>
    </row>
    <row r="9" spans="2:5">
      <c r="B9" t="s">
        <v>104</v>
      </c>
      <c r="C9" s="82" t="s">
        <v>152</v>
      </c>
    </row>
    <row r="10" spans="2:5">
      <c r="B10" t="s">
        <v>105</v>
      </c>
      <c r="C10" s="86" t="s">
        <v>152</v>
      </c>
    </row>
    <row r="11" spans="2:5">
      <c r="B11" t="s">
        <v>106</v>
      </c>
      <c r="C11" s="86" t="s">
        <v>152</v>
      </c>
    </row>
    <row r="12" spans="2:5">
      <c r="B12" t="s">
        <v>107</v>
      </c>
      <c r="C12" s="86" t="s">
        <v>152</v>
      </c>
    </row>
    <row r="13" spans="2:5">
      <c r="B13" t="s">
        <v>108</v>
      </c>
      <c r="C13" s="86" t="s">
        <v>152</v>
      </c>
    </row>
    <row r="14" spans="2:5">
      <c r="B14" t="s">
        <v>109</v>
      </c>
      <c r="C14" s="77" t="s">
        <v>153</v>
      </c>
    </row>
    <row r="15" spans="2:5">
      <c r="B15" t="s">
        <v>110</v>
      </c>
      <c r="C15" s="86" t="s">
        <v>152</v>
      </c>
    </row>
    <row r="16" spans="2:5">
      <c r="B16" t="s">
        <v>111</v>
      </c>
      <c r="C16" s="86" t="s">
        <v>152</v>
      </c>
    </row>
    <row r="17" spans="2:10">
      <c r="B17" t="s">
        <v>112</v>
      </c>
      <c r="C17" s="86" t="s">
        <v>152</v>
      </c>
    </row>
    <row r="18" spans="2:10">
      <c r="B18" t="s">
        <v>113</v>
      </c>
      <c r="C18" s="86" t="s">
        <v>152</v>
      </c>
    </row>
    <row r="19" spans="2:10">
      <c r="B19" t="s">
        <v>114</v>
      </c>
      <c r="C19" s="86" t="s">
        <v>152</v>
      </c>
    </row>
    <row r="20" spans="2:10">
      <c r="B20" t="s">
        <v>115</v>
      </c>
      <c r="C20" s="86" t="s">
        <v>152</v>
      </c>
    </row>
    <row r="21" spans="2:10">
      <c r="B21" t="s">
        <v>116</v>
      </c>
      <c r="C21" s="86" t="s">
        <v>152</v>
      </c>
    </row>
    <row r="22" spans="2:10">
      <c r="B22" t="s">
        <v>117</v>
      </c>
      <c r="C22" s="86" t="s">
        <v>152</v>
      </c>
    </row>
    <row r="23" spans="2:10">
      <c r="B23" t="s">
        <v>118</v>
      </c>
      <c r="C23" s="86" t="s">
        <v>152</v>
      </c>
    </row>
    <row r="24" spans="2:10">
      <c r="B24" t="s">
        <v>124</v>
      </c>
      <c r="C24" s="86" t="s">
        <v>152</v>
      </c>
    </row>
    <row r="25" spans="2:10">
      <c r="B25" t="s">
        <v>125</v>
      </c>
      <c r="C25" s="86" t="s">
        <v>152</v>
      </c>
    </row>
    <row r="26" spans="2:10">
      <c r="B26" t="s">
        <v>126</v>
      </c>
      <c r="C26" s="86" t="s">
        <v>152</v>
      </c>
      <c r="E26" s="86" t="s">
        <v>156</v>
      </c>
      <c r="F26" s="86"/>
    </row>
    <row r="27" spans="2:10">
      <c r="B27" t="s">
        <v>127</v>
      </c>
      <c r="C27" s="86" t="s">
        <v>152</v>
      </c>
    </row>
    <row r="28" spans="2:10">
      <c r="B28" t="s">
        <v>151</v>
      </c>
      <c r="C28" s="86" t="s">
        <v>152</v>
      </c>
    </row>
    <row r="29" spans="2:10">
      <c r="B29" t="s">
        <v>128</v>
      </c>
      <c r="C29" s="86" t="s">
        <v>152</v>
      </c>
    </row>
    <row r="30" spans="2:10">
      <c r="B30" t="s">
        <v>129</v>
      </c>
      <c r="C30" s="87" t="s">
        <v>152</v>
      </c>
      <c r="I30">
        <v>44</v>
      </c>
      <c r="J30" s="70">
        <v>1</v>
      </c>
    </row>
    <row r="31" spans="2:10">
      <c r="B31" t="s">
        <v>130</v>
      </c>
      <c r="C31" s="87" t="s">
        <v>152</v>
      </c>
      <c r="I31">
        <v>21</v>
      </c>
      <c r="J31" s="71">
        <f>(I31*J30)/I30</f>
        <v>0.47727272727272729</v>
      </c>
    </row>
    <row r="32" spans="2:10">
      <c r="B32" t="s">
        <v>131</v>
      </c>
      <c r="C32" s="87" t="s">
        <v>152</v>
      </c>
      <c r="D32" s="88" t="s">
        <v>159</v>
      </c>
      <c r="E32" t="s">
        <v>157</v>
      </c>
      <c r="I32">
        <f>I30-I31</f>
        <v>23</v>
      </c>
      <c r="J32" s="71">
        <f>(I32*J31)/I31</f>
        <v>0.52272727272727282</v>
      </c>
    </row>
    <row r="33" spans="2:6">
      <c r="B33" t="s">
        <v>133</v>
      </c>
      <c r="C33" s="87" t="s">
        <v>152</v>
      </c>
      <c r="D33" s="88" t="s">
        <v>159</v>
      </c>
      <c r="E33" s="87" t="s">
        <v>158</v>
      </c>
      <c r="F33" s="87"/>
    </row>
    <row r="34" spans="2:6">
      <c r="B34" t="s">
        <v>134</v>
      </c>
      <c r="C34" s="87" t="s">
        <v>152</v>
      </c>
    </row>
    <row r="35" spans="2:6">
      <c r="B35" t="s">
        <v>135</v>
      </c>
      <c r="C35" s="87" t="s">
        <v>152</v>
      </c>
    </row>
    <row r="36" spans="2:6">
      <c r="B36" t="s">
        <v>136</v>
      </c>
      <c r="C36" s="87" t="s">
        <v>152</v>
      </c>
    </row>
    <row r="37" spans="2:6">
      <c r="B37" t="s">
        <v>137</v>
      </c>
      <c r="C37" s="87" t="s">
        <v>152</v>
      </c>
    </row>
    <row r="38" spans="2:6">
      <c r="B38" t="s">
        <v>138</v>
      </c>
      <c r="C38" s="87" t="s">
        <v>152</v>
      </c>
    </row>
    <row r="39" spans="2:6">
      <c r="B39" t="s">
        <v>139</v>
      </c>
      <c r="C39" s="87" t="s">
        <v>152</v>
      </c>
    </row>
    <row r="40" spans="2:6">
      <c r="B40" t="s">
        <v>140</v>
      </c>
      <c r="C40" s="87" t="s">
        <v>152</v>
      </c>
    </row>
    <row r="41" spans="2:6">
      <c r="B41" t="s">
        <v>141</v>
      </c>
      <c r="C41" s="87" t="s">
        <v>152</v>
      </c>
    </row>
    <row r="42" spans="2:6">
      <c r="B42" t="s">
        <v>142</v>
      </c>
      <c r="C42" s="87" t="s">
        <v>152</v>
      </c>
    </row>
    <row r="43" spans="2:6">
      <c r="B43" t="s">
        <v>143</v>
      </c>
      <c r="C43" s="87" t="s">
        <v>152</v>
      </c>
    </row>
    <row r="44" spans="2:6">
      <c r="B44" t="s">
        <v>144</v>
      </c>
      <c r="C44" s="86" t="s">
        <v>152</v>
      </c>
    </row>
    <row r="45" spans="2:6">
      <c r="B45" t="s">
        <v>145</v>
      </c>
      <c r="C45" s="86" t="s">
        <v>152</v>
      </c>
    </row>
    <row r="46" spans="2:6">
      <c r="B46" t="s">
        <v>146</v>
      </c>
      <c r="C46" s="87" t="s">
        <v>152</v>
      </c>
    </row>
    <row r="47" spans="2:6">
      <c r="B47" t="s">
        <v>160</v>
      </c>
      <c r="C47" s="87" t="s">
        <v>152</v>
      </c>
    </row>
    <row r="54" spans="2:4">
      <c r="B54" s="89" t="s">
        <v>98</v>
      </c>
      <c r="C54" s="90">
        <v>44609</v>
      </c>
    </row>
    <row r="56" spans="2:4">
      <c r="B56" t="s">
        <v>99</v>
      </c>
      <c r="C56" t="s">
        <v>161</v>
      </c>
    </row>
    <row r="57" spans="2:4" hidden="1">
      <c r="B57" t="s">
        <v>100</v>
      </c>
      <c r="C57" t="s">
        <v>161</v>
      </c>
    </row>
    <row r="58" spans="2:4" hidden="1">
      <c r="B58" t="s">
        <v>101</v>
      </c>
      <c r="C58" t="s">
        <v>161</v>
      </c>
    </row>
    <row r="59" spans="2:4" hidden="1">
      <c r="B59" t="s">
        <v>102</v>
      </c>
      <c r="C59" t="s">
        <v>161</v>
      </c>
    </row>
    <row r="60" spans="2:4">
      <c r="B60" t="s">
        <v>103</v>
      </c>
      <c r="C60" t="s">
        <v>162</v>
      </c>
      <c r="D60" t="s">
        <v>164</v>
      </c>
    </row>
    <row r="61" spans="2:4">
      <c r="B61" t="s">
        <v>104</v>
      </c>
      <c r="C61" t="s">
        <v>162</v>
      </c>
      <c r="D61" t="s">
        <v>164</v>
      </c>
    </row>
    <row r="62" spans="2:4" hidden="1">
      <c r="B62" t="s">
        <v>105</v>
      </c>
      <c r="C62" t="s">
        <v>161</v>
      </c>
    </row>
    <row r="63" spans="2:4" hidden="1">
      <c r="B63" t="s">
        <v>106</v>
      </c>
      <c r="C63" t="s">
        <v>161</v>
      </c>
    </row>
    <row r="64" spans="2:4" hidden="1">
      <c r="B64" t="s">
        <v>107</v>
      </c>
      <c r="C64" t="s">
        <v>161</v>
      </c>
    </row>
    <row r="65" spans="2:4" hidden="1">
      <c r="B65" t="s">
        <v>108</v>
      </c>
      <c r="C65" t="s">
        <v>161</v>
      </c>
    </row>
    <row r="66" spans="2:4">
      <c r="B66" t="s">
        <v>109</v>
      </c>
      <c r="C66" t="s">
        <v>162</v>
      </c>
      <c r="D66" s="91" t="s">
        <v>164</v>
      </c>
    </row>
    <row r="67" spans="2:4">
      <c r="B67" t="s">
        <v>110</v>
      </c>
      <c r="C67" t="s">
        <v>162</v>
      </c>
      <c r="D67" t="s">
        <v>164</v>
      </c>
    </row>
    <row r="68" spans="2:4">
      <c r="B68" t="s">
        <v>111</v>
      </c>
      <c r="C68" t="s">
        <v>162</v>
      </c>
      <c r="D68" t="s">
        <v>164</v>
      </c>
    </row>
    <row r="69" spans="2:4">
      <c r="B69" t="s">
        <v>112</v>
      </c>
      <c r="C69" t="s">
        <v>162</v>
      </c>
      <c r="D69" t="s">
        <v>164</v>
      </c>
    </row>
    <row r="70" spans="2:4" hidden="1">
      <c r="B70" t="s">
        <v>113</v>
      </c>
      <c r="C70" t="s">
        <v>161</v>
      </c>
    </row>
    <row r="71" spans="2:4">
      <c r="B71" t="s">
        <v>114</v>
      </c>
      <c r="C71" t="s">
        <v>162</v>
      </c>
      <c r="D71" t="s">
        <v>164</v>
      </c>
    </row>
    <row r="72" spans="2:4" hidden="1">
      <c r="B72" t="s">
        <v>115</v>
      </c>
      <c r="C72" t="s">
        <v>161</v>
      </c>
    </row>
    <row r="73" spans="2:4" hidden="1">
      <c r="B73" t="s">
        <v>116</v>
      </c>
      <c r="C73" t="s">
        <v>161</v>
      </c>
    </row>
    <row r="74" spans="2:4">
      <c r="B74" t="s">
        <v>117</v>
      </c>
      <c r="C74" t="s">
        <v>162</v>
      </c>
      <c r="D74" t="s">
        <v>164</v>
      </c>
    </row>
    <row r="75" spans="2:4">
      <c r="B75" t="s">
        <v>118</v>
      </c>
      <c r="C75" t="s">
        <v>162</v>
      </c>
      <c r="D75" t="s">
        <v>164</v>
      </c>
    </row>
    <row r="76" spans="2:4" hidden="1">
      <c r="B76" t="s">
        <v>124</v>
      </c>
      <c r="C76" t="s">
        <v>161</v>
      </c>
    </row>
    <row r="77" spans="2:4">
      <c r="B77" t="s">
        <v>125</v>
      </c>
      <c r="C77" t="s">
        <v>162</v>
      </c>
      <c r="D77" t="s">
        <v>164</v>
      </c>
    </row>
    <row r="78" spans="2:4">
      <c r="B78" t="s">
        <v>126</v>
      </c>
      <c r="C78" t="s">
        <v>162</v>
      </c>
      <c r="D78" t="s">
        <v>164</v>
      </c>
    </row>
    <row r="79" spans="2:4">
      <c r="B79" t="s">
        <v>127</v>
      </c>
      <c r="C79" t="s">
        <v>162</v>
      </c>
      <c r="D79" t="s">
        <v>164</v>
      </c>
    </row>
    <row r="80" spans="2:4">
      <c r="B80" t="s">
        <v>151</v>
      </c>
      <c r="C80" t="s">
        <v>162</v>
      </c>
      <c r="D80" t="s">
        <v>164</v>
      </c>
    </row>
    <row r="81" spans="2:4">
      <c r="B81" t="s">
        <v>128</v>
      </c>
      <c r="C81" t="s">
        <v>162</v>
      </c>
      <c r="D81" t="s">
        <v>164</v>
      </c>
    </row>
    <row r="82" spans="2:4">
      <c r="B82" t="s">
        <v>129</v>
      </c>
      <c r="C82" t="s">
        <v>162</v>
      </c>
      <c r="D82" t="s">
        <v>164</v>
      </c>
    </row>
    <row r="83" spans="2:4" hidden="1">
      <c r="B83" t="s">
        <v>130</v>
      </c>
      <c r="C83" t="s">
        <v>161</v>
      </c>
    </row>
    <row r="84" spans="2:4" hidden="1">
      <c r="B84" t="s">
        <v>131</v>
      </c>
      <c r="C84" t="s">
        <v>161</v>
      </c>
    </row>
    <row r="85" spans="2:4">
      <c r="B85" t="s">
        <v>133</v>
      </c>
      <c r="C85" t="s">
        <v>162</v>
      </c>
      <c r="D85" t="s">
        <v>164</v>
      </c>
    </row>
    <row r="86" spans="2:4" hidden="1">
      <c r="B86" t="s">
        <v>134</v>
      </c>
      <c r="C86" t="s">
        <v>161</v>
      </c>
    </row>
    <row r="87" spans="2:4">
      <c r="B87" t="s">
        <v>135</v>
      </c>
      <c r="C87" t="s">
        <v>162</v>
      </c>
      <c r="D87" t="s">
        <v>164</v>
      </c>
    </row>
    <row r="88" spans="2:4" hidden="1">
      <c r="B88" t="s">
        <v>136</v>
      </c>
      <c r="C88" t="s">
        <v>161</v>
      </c>
    </row>
    <row r="89" spans="2:4" hidden="1">
      <c r="B89" t="s">
        <v>137</v>
      </c>
      <c r="C89" t="s">
        <v>161</v>
      </c>
    </row>
    <row r="90" spans="2:4">
      <c r="B90" t="s">
        <v>138</v>
      </c>
      <c r="C90" t="s">
        <v>162</v>
      </c>
      <c r="D90" t="s">
        <v>164</v>
      </c>
    </row>
    <row r="91" spans="2:4" hidden="1">
      <c r="B91" t="s">
        <v>139</v>
      </c>
      <c r="C91" t="s">
        <v>161</v>
      </c>
    </row>
    <row r="92" spans="2:4" hidden="1">
      <c r="B92" t="s">
        <v>140</v>
      </c>
      <c r="C92" t="s">
        <v>161</v>
      </c>
    </row>
    <row r="93" spans="2:4" hidden="1">
      <c r="B93" t="s">
        <v>141</v>
      </c>
      <c r="C93" t="s">
        <v>161</v>
      </c>
    </row>
    <row r="94" spans="2:4">
      <c r="B94" t="s">
        <v>142</v>
      </c>
      <c r="C94" t="s">
        <v>162</v>
      </c>
      <c r="D94" t="s">
        <v>164</v>
      </c>
    </row>
    <row r="95" spans="2:4" hidden="1">
      <c r="B95" t="s">
        <v>143</v>
      </c>
      <c r="C95" t="s">
        <v>161</v>
      </c>
    </row>
    <row r="96" spans="2:4" hidden="1">
      <c r="B96" t="s">
        <v>144</v>
      </c>
      <c r="C96" t="s">
        <v>163</v>
      </c>
    </row>
    <row r="97" spans="2:4">
      <c r="B97" t="s">
        <v>145</v>
      </c>
      <c r="C97" t="s">
        <v>162</v>
      </c>
      <c r="D97" t="s">
        <v>164</v>
      </c>
    </row>
    <row r="98" spans="2:4" hidden="1">
      <c r="B98" t="s">
        <v>146</v>
      </c>
      <c r="C98" t="s">
        <v>161</v>
      </c>
    </row>
    <row r="99" spans="2:4" hidden="1">
      <c r="B99" t="s">
        <v>160</v>
      </c>
      <c r="C99" t="s">
        <v>161</v>
      </c>
    </row>
    <row r="100" spans="2:4">
      <c r="B100" t="s">
        <v>160</v>
      </c>
      <c r="C100" t="s">
        <v>162</v>
      </c>
      <c r="D100" t="s">
        <v>164</v>
      </c>
    </row>
  </sheetData>
  <autoFilter ref="B56:C100">
    <filterColumn colId="1">
      <filters>
        <filter val="SI"/>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9" workbookViewId="0">
      <selection activeCell="B325" sqref="B325"/>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 de Pruebas GUIA-NoOficial</vt:lpstr>
      <vt:lpstr>Estimacion - Desglose</vt:lpstr>
      <vt:lpstr>Factor de Ajuste</vt:lpstr>
      <vt:lpstr>Supuestos</vt:lpstr>
      <vt:lpstr>Hoja1</vt:lpstr>
      <vt:lpstr>Hoja2</vt:lpstr>
      <vt:lpstr>Hoja3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Javier Alberto Romero Oviedo</cp:lastModifiedBy>
  <cp:revision/>
  <dcterms:created xsi:type="dcterms:W3CDTF">2019-06-10T22:30:03Z</dcterms:created>
  <dcterms:modified xsi:type="dcterms:W3CDTF">2022-05-04T20:59:57Z</dcterms:modified>
</cp:coreProperties>
</file>