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javierhernandez/Downloads/"/>
    </mc:Choice>
  </mc:AlternateContent>
  <xr:revisionPtr revIDLastSave="0" documentId="13_ncr:1_{8DD57A39-A3D0-D54A-85D1-9C4B3AAE6074}" xr6:coauthVersionLast="47" xr6:coauthVersionMax="47" xr10:uidLastSave="{00000000-0000-0000-0000-000000000000}"/>
  <bookViews>
    <workbookView xWindow="0" yWindow="500" windowWidth="28800" windowHeight="15800" xr2:uid="{00000000-000D-0000-FFFF-FFFF00000000}"/>
  </bookViews>
  <sheets>
    <sheet name="C16_individual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7" roundtripDataSignature="AMtx7miOdOJjo3uFjzT+w0E1I+MBGlq3hg=="/>
    </ext>
  </extLst>
</workbook>
</file>

<file path=xl/calcChain.xml><?xml version="1.0" encoding="utf-8"?>
<calcChain xmlns="http://schemas.openxmlformats.org/spreadsheetml/2006/main">
  <c r="D22" i="1" l="1"/>
  <c r="E22" i="1"/>
  <c r="AK22" i="1"/>
  <c r="AL22" i="1"/>
  <c r="AN23" i="1"/>
  <c r="O24" i="1"/>
  <c r="P24" i="1"/>
  <c r="AN24" i="1"/>
  <c r="AN25" i="1"/>
  <c r="Z29" i="1"/>
  <c r="AA29" i="1"/>
  <c r="D38" i="1"/>
  <c r="AK38" i="1"/>
  <c r="O40" i="1"/>
  <c r="Z47" i="1"/>
  <c r="AK86" i="1"/>
  <c r="AL86" i="1"/>
  <c r="AN87" i="1"/>
  <c r="AN88" i="1"/>
  <c r="AN89" i="1"/>
  <c r="AN90" i="1"/>
  <c r="Z94" i="1"/>
  <c r="AA94" i="1"/>
  <c r="AC97" i="1"/>
  <c r="AC98" i="1"/>
  <c r="AC99" i="1"/>
  <c r="AK103" i="1"/>
  <c r="D104" i="1"/>
  <c r="E104" i="1"/>
  <c r="O106" i="1"/>
  <c r="P106" i="1"/>
  <c r="R106" i="1"/>
  <c r="G107" i="1"/>
  <c r="R107" i="1"/>
  <c r="G108" i="1"/>
  <c r="R108" i="1"/>
  <c r="G109" i="1"/>
  <c r="G110" i="1"/>
  <c r="G111" i="1"/>
  <c r="Z112" i="1"/>
  <c r="O121" i="1"/>
  <c r="D122" i="1"/>
</calcChain>
</file>

<file path=xl/sharedStrings.xml><?xml version="1.0" encoding="utf-8"?>
<sst xmlns="http://schemas.openxmlformats.org/spreadsheetml/2006/main" count="884" uniqueCount="184">
  <si>
    <t>Script C16 PSP Time Recording Log</t>
  </si>
  <si>
    <t>Nombre:</t>
  </si>
  <si>
    <t>Diego Enrique Manzanarez Velázquez</t>
  </si>
  <si>
    <t>Fecha:</t>
  </si>
  <si>
    <t>Luis Enrique Bojórquez Almazán</t>
  </si>
  <si>
    <t>Santiago Orozco Quintero</t>
  </si>
  <si>
    <t>Jesús Javier Hernández Delgado</t>
  </si>
  <si>
    <t>Proyecto:</t>
  </si>
  <si>
    <t>Programa:</t>
  </si>
  <si>
    <t>Desarrollo e implantación de sistemas de software</t>
  </si>
  <si>
    <t>1920 min</t>
  </si>
  <si>
    <t>Líder:</t>
  </si>
  <si>
    <t>Amazon Connect, Profesores del bloque</t>
  </si>
  <si>
    <t>Lenguaje:</t>
  </si>
  <si>
    <t>Tecnologías a utilizar</t>
  </si>
  <si>
    <t>Fecha</t>
  </si>
  <si>
    <t>Hora de inicio</t>
  </si>
  <si>
    <t>Hora de terminación</t>
  </si>
  <si>
    <t>Tiempo de interrupción</t>
  </si>
  <si>
    <t>Tiempo real</t>
  </si>
  <si>
    <t>Fase</t>
  </si>
  <si>
    <t>Comentarios</t>
  </si>
  <si>
    <t>Conclusiones:</t>
  </si>
  <si>
    <t>Analisis</t>
  </si>
  <si>
    <t>Análisis</t>
  </si>
  <si>
    <t>Diseño</t>
  </si>
  <si>
    <t>Tome mi desayuno</t>
  </si>
  <si>
    <t>Desayuno</t>
  </si>
  <si>
    <t>Almuerzo</t>
  </si>
  <si>
    <t>Tiempo total para realizar el proyecto</t>
  </si>
  <si>
    <t>Durante clases</t>
  </si>
  <si>
    <t>Lunes - 16:00 - 20:00 hrs = 4hrs</t>
  </si>
  <si>
    <t>min</t>
  </si>
  <si>
    <t>Martes - 16:00 - 22:00 hrs = 6hrs</t>
  </si>
  <si>
    <t>Miércoles - 16:00 - 20:00 hrs = 4hrs</t>
  </si>
  <si>
    <t>Jueves - 16:00 - 20:00 hrs = 4hrs</t>
  </si>
  <si>
    <t>Viernes - 16:00 - 22:00 hrs = 6hrs</t>
  </si>
  <si>
    <t>Externo a clases</t>
  </si>
  <si>
    <t>Lunes -</t>
  </si>
  <si>
    <t>Martes -</t>
  </si>
  <si>
    <t xml:space="preserve">Miércoles - </t>
  </si>
  <si>
    <t>Jueves -</t>
  </si>
  <si>
    <t>Viernes -</t>
  </si>
  <si>
    <t>Sabado-</t>
  </si>
  <si>
    <t>Sábado-</t>
  </si>
  <si>
    <t>Domingo-</t>
  </si>
  <si>
    <t xml:space="preserve">Fase de Diseño </t>
  </si>
  <si>
    <t>Fase de Diseño</t>
  </si>
  <si>
    <t>28 de marzo, 2022</t>
  </si>
  <si>
    <t>1440 min</t>
  </si>
  <si>
    <t>1560 min</t>
  </si>
  <si>
    <t>Amazon Recording System Helper</t>
  </si>
  <si>
    <t>Total</t>
  </si>
  <si>
    <t>1930 min</t>
  </si>
  <si>
    <t>28 de marzo</t>
  </si>
  <si>
    <t>09:00:00 a. m.</t>
  </si>
  <si>
    <t>11:00:00 a. m.</t>
  </si>
  <si>
    <t>Jugué una partida de Call of Duty</t>
  </si>
  <si>
    <t>Tener un calendario fijo de trabajo no es facil pero esforzandome por cumplir una meta creo que logre hacer un buen trabajo distribuyendo mi tiempo, creo que puedo mejorar si reduzco mis tiempos muertos como primer paso y despues si logro con la practica analizar requerimientos de manera más veloz y eficaz.</t>
  </si>
  <si>
    <t>01:00:00 p. m.</t>
  </si>
  <si>
    <t>Saque a pasear a mi perro y almorze</t>
  </si>
  <si>
    <t>Fue un poco dificl llevar el registro de todos los tiempos pero me sirvio para ponerme metas fijas y ser más responsable al momento de trabajar, tambien me di cuenta que no es fácil identificar las actividades más importantes y que muchas veces por ir a las carreras terminamos perdiendo más tiempo en corregir que lo que se avanzo.</t>
  </si>
  <si>
    <t>07:00:00 a. m.</t>
  </si>
  <si>
    <t>08:00:00 a. m.</t>
  </si>
  <si>
    <t>Toma de desayuno</t>
  </si>
  <si>
    <t>Con la llegada de proyectos cada vez más complejos a mi vida como estudiante y como futuro profesionista se que el llevar un control adecuado de las distintas actividades que se deben realizar y los tiempos que toman es vital para poder llevar los trabajos a buen termino, el tener una meta fija y saber que debia registrar mi trabajo me ayudo a ser más disciplinado y lograr un mejor flujo de trabajo, si bien aun tengo que mejorar en ciertas areas como el trabajo continuo, la reduccion de los tiempos muertos y el uso adecuando del analisis creo que parto de una buena base para poder lograr estas mejoras gracias a la introduccion de este modelo de registros</t>
  </si>
  <si>
    <t>El tener como base el trabajo anteriormente realizado, y ahora enfocándolo en un proyecto real de trabajo al tener que llevar un registro de tiempo invertido en él, como estudiante me ayudará mucho cuando ya este trabajando al conocer las bases sobre como hacerlo y sin tener que preocuparme por el tiempo invertido en cada sección; a menos que sea mucho más de lo que me esperaba.</t>
  </si>
  <si>
    <t>01:30:00 p. m.</t>
  </si>
  <si>
    <t>02:30:00 p. m.</t>
  </si>
  <si>
    <t>29 de marzo</t>
  </si>
  <si>
    <t>Revise y envie un par de correos</t>
  </si>
  <si>
    <t>Nos explicaron el trabajo a realizar</t>
  </si>
  <si>
    <t>10:00:00 a. m.</t>
  </si>
  <si>
    <t>Almorce y tome un descanso para estirar las piernas</t>
  </si>
  <si>
    <t>12:00:00 p. m.</t>
  </si>
  <si>
    <t>02:00:00 p. m.</t>
  </si>
  <si>
    <t>Comí algo antes de salir para la escuela</t>
  </si>
  <si>
    <t>03:00:00 p. m.</t>
  </si>
  <si>
    <t>04:00:00 p. m.</t>
  </si>
  <si>
    <t>Platica con compañeros de equipo no relacionada al trabajo</t>
  </si>
  <si>
    <t>30 de marzo</t>
  </si>
  <si>
    <t>Descargamos unas aplicaciones a usar</t>
  </si>
  <si>
    <t>09:30:00 p. m.</t>
  </si>
  <si>
    <t>11:30:00 a. m.</t>
  </si>
  <si>
    <t>10:30:00 p. m.</t>
  </si>
  <si>
    <t>Cena</t>
  </si>
  <si>
    <t>31 de marzo</t>
  </si>
  <si>
    <t>Comencé con el desarrollo del documento</t>
  </si>
  <si>
    <t>05:00:00 p. m.</t>
  </si>
  <si>
    <t>Programación</t>
  </si>
  <si>
    <t>Fui a tomar agua a la cocina y guarde unas cosas en mi mochila</t>
  </si>
  <si>
    <t>06:00:00 a. m.</t>
  </si>
  <si>
    <t>06:30:00 a. m.</t>
  </si>
  <si>
    <t>8:00:00 p.m.</t>
  </si>
  <si>
    <t>Almorce y rellene mi botella de agua</t>
  </si>
  <si>
    <t>Programacion</t>
  </si>
  <si>
    <t>Desayuno, revision de correo electronico</t>
  </si>
  <si>
    <t>1 de abril</t>
  </si>
  <si>
    <t>Empecé a ver la programación de paginas web y DB.</t>
  </si>
  <si>
    <t>10:30:00 a. m.</t>
  </si>
  <si>
    <t>Revise mi correo y mis mensajes</t>
  </si>
  <si>
    <t>12:30:00 p. m.</t>
  </si>
  <si>
    <t>Distraccion con videos de youtube</t>
  </si>
  <si>
    <t>02:30 p. m.</t>
  </si>
  <si>
    <t>Jugue videojuegos un rato</t>
  </si>
  <si>
    <t>08:00 a. m.</t>
  </si>
  <si>
    <t>Tareas de otra materia</t>
  </si>
  <si>
    <t>2 de abril</t>
  </si>
  <si>
    <t>Comencé con el llenado del documento</t>
  </si>
  <si>
    <t>Platique un rato con mi familia</t>
  </si>
  <si>
    <t>1:30:00 p.m.</t>
  </si>
  <si>
    <t>2:30:00 p.m.</t>
  </si>
  <si>
    <t>3 de abril</t>
  </si>
  <si>
    <t>Jugue videojuegos un rato, ayude con el quehacer y comí</t>
  </si>
  <si>
    <t>Terminé de comer y empecé con el llenado final de la Wiki</t>
  </si>
  <si>
    <t>4 de abril</t>
  </si>
  <si>
    <t>Tuvimos tiempo de completar completamente el entregable en un módulo</t>
  </si>
  <si>
    <t>Desayune y avance con otras tareas</t>
  </si>
  <si>
    <t>Finalicé junto a mi equipo el entregable 0</t>
  </si>
  <si>
    <t>Cene</t>
  </si>
  <si>
    <t>Estuve cenando con mi familia</t>
  </si>
  <si>
    <t>Otras tareas, revisar redes sociales y preparar almuerzo</t>
  </si>
  <si>
    <t>Videos de youtube</t>
  </si>
  <si>
    <t>Revisar redes sociales</t>
  </si>
  <si>
    <t>Fase de Diseño (módulo asignado)</t>
  </si>
  <si>
    <t>19 de abril, 2022</t>
  </si>
  <si>
    <t>4320 min</t>
  </si>
  <si>
    <t>4650 min</t>
  </si>
  <si>
    <t>Llamada de novia</t>
  </si>
  <si>
    <t xml:space="preserve"> Fui capaz de aprovechar mi tiempo de manera eficiente al tratar de evitar a toda costa distracciones, sin embargo, en algunos casos fue inevitable tener tiempos muertos ya que hubieron situaciones en la que tenía que atender ese imprevisto, sin embargo, al hacer este ejercico descubrí que también existieron distracciones que no fueron importantes y realmente pude evitar para aprovehcar mejor mi tiempo. Por otro lado, también es importante reconocer que aunque mi tiempo final de interrupción si fue significativo, logré invertir mucho tiempo en las distintas fases del proyecto para contribuir al desarrollo del MVP.</t>
  </si>
  <si>
    <t>Tuve que sacar la basura y recoger un poco la cocina</t>
  </si>
  <si>
    <t>Considero que estos script son muy valiosos debido a que nos permiten documentar de manera clara y ordenada el teimpo real que se necesito para llevar a cabo todo el proceso de desarrollo. Además, nos brinda la posibilidad de documentar los tiempos muertos, y que tipo de actividades fueron las más recurrentes en este tipo de casos. Por otro lado, al analisar el tipo de actividades de tiempo muerto puedo decir que no soy una persona que se distraiga con facilidad  y que puede enfocarse de manera correcta cuando me propongo sentarme a trabajar.</t>
  </si>
  <si>
    <t>Usando los conociemientos obtenidos del registro de la actividad pasada fui capaz de elaborar un esquema de trabajo que minimizara tiempos muertos, en muchas ocasiones observe que era mejor trabajar de manera continua a hacer pausas entre el trabajo, poniendome como meta el tener horas fijas de inicio y cumplir con las horas asignadas por día pude hacer un trabajo más productivo, lo cual me fue muy util al momento de toparme con problemas al momento de programar, otro factor que afecto negativamente mi desempeño fue el tener que estar constantemente revisando la documentacion de lo que estabamos diseñando para asegurarme de estar haciendo lo que se solicitaba, aunque no creo que fuera un completo desperdicio ya que gracias a eso fui capaz de realizar de mejor manera los apartados graficos que se solicitaban</t>
  </si>
  <si>
    <t>El tener la experiencia de haber trabajado ya en 2 fases anteriores a está, y que nos encontremos desarrollando los elementos de acuerdo al módulo asignado, me sirvió para acomodar mis tiempos en cuanto al desarrollo de cada fase. Si bien yo me desempeñe en una fase concreta para este desarrollo, el contar con la información y la experiencia en las otras me ha servido de igual manera para conocer como trabajar con base de datos y backend, para que después al tener contacto con los otros equipos, nos podamos ayudar entre si con la comunicación, compartición de datos, entre otras cosas importantes.</t>
  </si>
  <si>
    <t>Ver documental en Netflix</t>
  </si>
  <si>
    <t>Revise unos correos de mi bandeja de entrada</t>
  </si>
  <si>
    <t>Ida al baño</t>
  </si>
  <si>
    <t xml:space="preserve">Desayune algo </t>
  </si>
  <si>
    <t>Se vieron herramientas que nos servían para el desarrollo de las pantallas</t>
  </si>
  <si>
    <t>Contestar correos</t>
  </si>
  <si>
    <t>Revision de correo y redes sociales</t>
  </si>
  <si>
    <t>Prepare unas cosas para la escuela</t>
  </si>
  <si>
    <t>Pedir el super online</t>
  </si>
  <si>
    <t>Recibir paquete de Amazon</t>
  </si>
  <si>
    <t>Tuve que prepararme el desayuno y labar mis platos</t>
  </si>
  <si>
    <t>Jugar Nintendo Switch</t>
  </si>
  <si>
    <t>Mis papás me pidieron ayuda con algo</t>
  </si>
  <si>
    <t>Cocinar la comida de la semana</t>
  </si>
  <si>
    <t>Se vieron temas y aplicaciones para el desarrollo de los entregables del módulo 1 y 3</t>
  </si>
  <si>
    <t>Platicar con mis padres</t>
  </si>
  <si>
    <t>Meter la ropa a la secadora</t>
  </si>
  <si>
    <t>Se tuvo exposición de una nueva herramienta para describir la calidad de software</t>
  </si>
  <si>
    <t>Ir por un café</t>
  </si>
  <si>
    <t>Fui por algo de agua a la cocina</t>
  </si>
  <si>
    <t>Responder mensajes de Whatsapp</t>
  </si>
  <si>
    <t>Contestar mensajes de WhatsApp</t>
  </si>
  <si>
    <t>Conteste un correo que me llego</t>
  </si>
  <si>
    <t>Comer</t>
  </si>
  <si>
    <t>Fui un momento al baño</t>
  </si>
  <si>
    <t>Compilacion</t>
  </si>
  <si>
    <t>Pruebas</t>
  </si>
  <si>
    <t>Se estuvo probando el correcto funcionamiento de la comunicación entre el desarrollo compartido en el repositorio</t>
  </si>
  <si>
    <t>Bañar a mi perra</t>
  </si>
  <si>
    <t>Tome un pequeño desayuno</t>
  </si>
  <si>
    <t>Fallo de energia electrica en la colonia</t>
  </si>
  <si>
    <t>Ver un video en YouTube</t>
  </si>
  <si>
    <t>Recibi un paquete</t>
  </si>
  <si>
    <t>Jugar PS5</t>
  </si>
  <si>
    <t>Escuchar podcast en Spotify</t>
  </si>
  <si>
    <t>Se hicieron pruebas sobre el funcionamiento de las páginas de los empleados con React</t>
  </si>
  <si>
    <t>Ir por un té</t>
  </si>
  <si>
    <t>Jugue una partida de Call of Duty</t>
  </si>
  <si>
    <t>Almorze con mi familia</t>
  </si>
  <si>
    <t>Comida</t>
  </si>
  <si>
    <t>Ida al baño y rellenar botella de agua</t>
  </si>
  <si>
    <t>Ir por una dona</t>
  </si>
  <si>
    <t>Le servi de comida y agua a mi perrito</t>
  </si>
  <si>
    <t>Trayecto al TEC</t>
  </si>
  <si>
    <t>Desayune algo rapido</t>
  </si>
  <si>
    <t>Cenar</t>
  </si>
  <si>
    <t>Aliste mi mochila y revise mis corres</t>
  </si>
  <si>
    <t>Recibir paquete de Mercado Libre</t>
  </si>
  <si>
    <t>Comi algo un poco antes de salir de mi casa</t>
  </si>
  <si>
    <t>Lunes-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</si>
</sst>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h:mm:ss\ AM/PM"/>
    <numFmt numFmtId="166" formatCode="[$-F400]h:mm:ss\ AM/PM"/>
  </numFmts>
  <fonts count="10" x14ac:knownFonts="1">
    <font>
      <sz val="11"/>
      <color theme="1"/>
      <name val="Calibri"/>
      <scheme val="minor"/>
    </font>
    <font>
      <b/>
      <sz val="15"/>
      <color theme="1"/>
      <name val="Calibri"/>
    </font>
    <font>
      <b/>
      <sz val="11"/>
      <color theme="1"/>
      <name val="Calibri"/>
      <scheme val="minor"/>
    </font>
    <font>
      <sz val="11"/>
      <name val="Calibri"/>
    </font>
    <font>
      <b/>
      <sz val="11"/>
      <color theme="1"/>
      <name val="Calibri"/>
    </font>
    <font>
      <sz val="11"/>
      <color rgb="FF000000"/>
      <name val="Calibri"/>
    </font>
    <font>
      <sz val="11"/>
      <color theme="1"/>
      <name val="Calibri"/>
    </font>
    <font>
      <sz val="11"/>
      <color theme="1"/>
      <name val="Calibri"/>
      <scheme val="minor"/>
    </font>
    <font>
      <b/>
      <sz val="11"/>
      <color rgb="FFFFFFFF"/>
      <name val="Calibri"/>
      <scheme val="minor"/>
    </font>
    <font>
      <sz val="11"/>
      <color theme="1"/>
      <name val="Inconsolata"/>
    </font>
  </fonts>
  <fills count="7">
    <fill>
      <patternFill patternType="none"/>
    </fill>
    <fill>
      <patternFill patternType="gray125"/>
    </fill>
    <fill>
      <patternFill patternType="solid">
        <fgColor rgb="FFFFFF00"/>
        <bgColor rgb="FFFFFF00"/>
      </patternFill>
    </fill>
    <fill>
      <patternFill patternType="solid">
        <fgColor rgb="FFD8D8D8"/>
        <bgColor rgb="FFD8D8D8"/>
      </patternFill>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s>
  <borders count="1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double">
        <color rgb="FF000000"/>
      </left>
      <right style="double">
        <color rgb="FF000000"/>
      </right>
      <top style="double">
        <color rgb="FF000000"/>
      </top>
      <bottom style="double">
        <color rgb="FF000000"/>
      </bottom>
      <diagonal/>
    </border>
    <border>
      <left style="double">
        <color rgb="FF000000"/>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double">
        <color rgb="FF000000"/>
      </left>
      <right style="double">
        <color rgb="FF000000"/>
      </right>
      <top style="double">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s>
  <cellStyleXfs count="1">
    <xf numFmtId="0" fontId="0" fillId="0" borderId="0"/>
  </cellStyleXfs>
  <cellXfs count="151">
    <xf numFmtId="0" fontId="0" fillId="0" borderId="0" xfId="0" applyFont="1" applyAlignment="1"/>
    <xf numFmtId="0" fontId="1" fillId="0" borderId="0" xfId="0" applyFont="1"/>
    <xf numFmtId="0" fontId="4" fillId="0" borderId="3" xfId="0" applyFont="1" applyBorder="1" applyAlignment="1">
      <alignment horizontal="center" vertical="center"/>
    </xf>
    <xf numFmtId="0" fontId="6" fillId="0" borderId="3" xfId="0" applyFont="1" applyBorder="1" applyAlignment="1">
      <alignment horizontal="center" vertical="center"/>
    </xf>
    <xf numFmtId="0" fontId="5" fillId="0" borderId="0" xfId="0" applyFont="1" applyAlignment="1">
      <alignment horizontal="center"/>
    </xf>
    <xf numFmtId="0" fontId="5" fillId="0" borderId="0" xfId="0" applyFont="1" applyAlignment="1">
      <alignment horizontal="right"/>
    </xf>
    <xf numFmtId="0" fontId="6" fillId="0" borderId="3" xfId="0" applyFont="1" applyBorder="1" applyAlignment="1">
      <alignment horizontal="center" vertical="center" wrapText="1"/>
    </xf>
    <xf numFmtId="0" fontId="7" fillId="0" borderId="0" xfId="0" applyFont="1" applyAlignment="1">
      <alignment horizontal="center"/>
    </xf>
    <xf numFmtId="0" fontId="4" fillId="3" borderId="5"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4" borderId="0" xfId="0" applyFont="1" applyFill="1" applyAlignment="1">
      <alignment horizontal="center" vertical="center" wrapText="1"/>
    </xf>
    <xf numFmtId="165" fontId="5" fillId="0" borderId="8" xfId="0" applyNumberFormat="1" applyFont="1" applyBorder="1" applyAlignment="1">
      <alignment horizontal="center" vertical="center"/>
    </xf>
    <xf numFmtId="0" fontId="5" fillId="0" borderId="8" xfId="0" applyFont="1" applyBorder="1" applyAlignment="1">
      <alignment horizontal="center" vertical="center"/>
    </xf>
    <xf numFmtId="0" fontId="5" fillId="0" borderId="7" xfId="0" applyFont="1" applyBorder="1" applyAlignment="1">
      <alignment horizontal="center" vertical="center"/>
    </xf>
    <xf numFmtId="0" fontId="7" fillId="0" borderId="0" xfId="0" applyFont="1" applyAlignment="1">
      <alignment vertical="center" wrapText="1"/>
    </xf>
    <xf numFmtId="0" fontId="6" fillId="0" borderId="7" xfId="0" applyFont="1" applyBorder="1" applyAlignment="1">
      <alignment horizontal="center" vertical="center" wrapText="1"/>
    </xf>
    <xf numFmtId="165" fontId="6" fillId="0" borderId="7" xfId="0" applyNumberFormat="1" applyFont="1" applyBorder="1" applyAlignment="1">
      <alignment horizontal="center" vertical="center" wrapText="1"/>
    </xf>
    <xf numFmtId="0" fontId="6" fillId="0" borderId="7" xfId="0" applyFont="1" applyBorder="1" applyAlignment="1">
      <alignment horizontal="center" vertical="center" wrapText="1"/>
    </xf>
    <xf numFmtId="0" fontId="5" fillId="0" borderId="8" xfId="0" applyFont="1" applyBorder="1" applyAlignment="1">
      <alignment horizontal="center" vertical="center"/>
    </xf>
    <xf numFmtId="165" fontId="6" fillId="0" borderId="3" xfId="0" applyNumberFormat="1" applyFont="1" applyBorder="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center" vertical="center" wrapText="1"/>
    </xf>
    <xf numFmtId="0" fontId="5" fillId="0" borderId="2" xfId="0" applyFont="1" applyBorder="1" applyAlignment="1">
      <alignment horizontal="center" vertical="center"/>
    </xf>
    <xf numFmtId="0" fontId="5" fillId="0" borderId="8" xfId="0" applyFont="1" applyBorder="1" applyAlignment="1">
      <alignment horizontal="center" vertical="center" wrapText="1"/>
    </xf>
    <xf numFmtId="0" fontId="6" fillId="0" borderId="3" xfId="0" applyFont="1" applyBorder="1" applyAlignment="1">
      <alignment horizontal="center" vertical="center" wrapText="1"/>
    </xf>
    <xf numFmtId="0" fontId="5" fillId="0" borderId="8" xfId="0" applyFont="1" applyBorder="1" applyAlignment="1">
      <alignment horizontal="center" vertical="center"/>
    </xf>
    <xf numFmtId="0" fontId="5" fillId="0" borderId="3" xfId="0" applyFont="1" applyBorder="1" applyAlignment="1">
      <alignment horizontal="center" vertical="center"/>
    </xf>
    <xf numFmtId="165" fontId="6" fillId="0" borderId="3" xfId="0" applyNumberFormat="1" applyFont="1" applyBorder="1" applyAlignment="1">
      <alignment horizontal="center" vertical="center" wrapText="1"/>
    </xf>
    <xf numFmtId="0" fontId="7" fillId="0" borderId="0" xfId="0" applyFont="1" applyAlignment="1">
      <alignment horizontal="center"/>
    </xf>
    <xf numFmtId="0" fontId="5" fillId="5" borderId="0" xfId="0" applyFont="1" applyFill="1" applyAlignment="1">
      <alignment horizontal="center"/>
    </xf>
    <xf numFmtId="0" fontId="5" fillId="2" borderId="0" xfId="0" applyFont="1" applyFill="1" applyAlignment="1">
      <alignment horizontal="center"/>
    </xf>
    <xf numFmtId="165" fontId="5" fillId="0" borderId="3" xfId="0" applyNumberFormat="1" applyFont="1" applyBorder="1" applyAlignment="1">
      <alignment horizontal="center" vertical="center"/>
    </xf>
    <xf numFmtId="0" fontId="7" fillId="4" borderId="0" xfId="0" applyFont="1" applyFill="1"/>
    <xf numFmtId="0" fontId="2" fillId="4" borderId="0" xfId="0" applyFont="1" applyFill="1" applyAlignment="1"/>
    <xf numFmtId="0" fontId="5" fillId="0" borderId="3" xfId="0" applyFont="1" applyBorder="1" applyAlignment="1">
      <alignment horizontal="center" vertical="center"/>
    </xf>
    <xf numFmtId="0" fontId="2" fillId="0" borderId="0" xfId="0" applyFont="1" applyAlignment="1"/>
    <xf numFmtId="0" fontId="1" fillId="4" borderId="0" xfId="0" applyFont="1" applyFill="1"/>
    <xf numFmtId="0" fontId="6" fillId="0" borderId="3" xfId="0" applyFont="1" applyBorder="1" applyAlignment="1">
      <alignment horizontal="center" wrapText="1"/>
    </xf>
    <xf numFmtId="0" fontId="6" fillId="0" borderId="3" xfId="0" applyFont="1" applyBorder="1" applyAlignment="1"/>
    <xf numFmtId="0" fontId="4" fillId="4" borderId="0" xfId="0" applyFont="1" applyFill="1"/>
    <xf numFmtId="0" fontId="6" fillId="0" borderId="3" xfId="0" applyFont="1" applyBorder="1" applyAlignment="1"/>
    <xf numFmtId="14" fontId="6" fillId="4" borderId="0" xfId="0" applyNumberFormat="1" applyFont="1" applyFill="1" applyAlignment="1">
      <alignment horizontal="center" vertical="center"/>
    </xf>
    <xf numFmtId="0" fontId="6" fillId="0" borderId="3" xfId="0" applyFont="1" applyBorder="1" applyAlignment="1">
      <alignment horizontal="center"/>
    </xf>
    <xf numFmtId="0" fontId="6" fillId="4" borderId="0" xfId="0" applyFont="1" applyFill="1" applyAlignment="1">
      <alignment horizontal="center" vertical="center" wrapText="1"/>
    </xf>
    <xf numFmtId="0" fontId="5" fillId="0" borderId="0" xfId="0" applyFont="1" applyAlignment="1">
      <alignment horizontal="center"/>
    </xf>
    <xf numFmtId="0" fontId="4" fillId="4" borderId="0" xfId="0" applyFont="1" applyFill="1" applyAlignment="1">
      <alignment horizontal="center" vertical="center"/>
    </xf>
    <xf numFmtId="14" fontId="6" fillId="4" borderId="0" xfId="0" applyNumberFormat="1" applyFont="1" applyFill="1" applyAlignment="1">
      <alignment horizontal="center"/>
    </xf>
    <xf numFmtId="0" fontId="6" fillId="4" borderId="0" xfId="0" applyFont="1" applyFill="1" applyAlignment="1">
      <alignment horizontal="center"/>
    </xf>
    <xf numFmtId="0" fontId="7" fillId="4" borderId="0" xfId="0" applyFont="1" applyFill="1" applyAlignment="1">
      <alignment vertical="center" wrapText="1"/>
    </xf>
    <xf numFmtId="166" fontId="6" fillId="0" borderId="0" xfId="0" applyNumberFormat="1" applyFont="1" applyAlignment="1">
      <alignment horizontal="right"/>
    </xf>
    <xf numFmtId="0" fontId="6" fillId="0" borderId="3" xfId="0" applyFont="1" applyBorder="1" applyAlignment="1">
      <alignment horizontal="right"/>
    </xf>
    <xf numFmtId="0" fontId="6" fillId="0" borderId="3" xfId="0" applyFont="1" applyBorder="1" applyAlignment="1"/>
    <xf numFmtId="0" fontId="6" fillId="0" borderId="0" xfId="0" applyFont="1" applyAlignment="1">
      <alignment horizontal="right"/>
    </xf>
    <xf numFmtId="166" fontId="6" fillId="0" borderId="0" xfId="0" applyNumberFormat="1" applyFont="1" applyAlignment="1"/>
    <xf numFmtId="166" fontId="6" fillId="0" borderId="3" xfId="0" applyNumberFormat="1" applyFont="1" applyBorder="1" applyAlignment="1"/>
    <xf numFmtId="0" fontId="6" fillId="0" borderId="3" xfId="0" applyFont="1" applyBorder="1" applyAlignment="1">
      <alignment horizontal="center"/>
    </xf>
    <xf numFmtId="0" fontId="6" fillId="4" borderId="0" xfId="0" applyFont="1" applyFill="1" applyAlignment="1">
      <alignment horizontal="center" wrapText="1"/>
    </xf>
    <xf numFmtId="0" fontId="6" fillId="0" borderId="0" xfId="0" applyFont="1" applyAlignment="1"/>
    <xf numFmtId="0" fontId="6" fillId="0" borderId="3" xfId="0" applyFont="1" applyBorder="1" applyAlignment="1">
      <alignment horizontal="center"/>
    </xf>
    <xf numFmtId="166" fontId="6" fillId="4" borderId="0" xfId="0" applyNumberFormat="1" applyFont="1" applyFill="1" applyAlignment="1">
      <alignment horizontal="center"/>
    </xf>
    <xf numFmtId="0" fontId="4" fillId="4" borderId="0" xfId="0" applyFont="1" applyFill="1" applyAlignment="1">
      <alignment horizontal="center"/>
    </xf>
    <xf numFmtId="0" fontId="7" fillId="0" borderId="0" xfId="0" applyFont="1" applyAlignment="1"/>
    <xf numFmtId="0" fontId="7" fillId="5" borderId="0" xfId="0" applyFont="1" applyFill="1" applyAlignment="1">
      <alignment horizontal="center"/>
    </xf>
    <xf numFmtId="0" fontId="7" fillId="2" borderId="0" xfId="0" applyFont="1" applyFill="1" applyAlignment="1">
      <alignment horizontal="center"/>
    </xf>
    <xf numFmtId="0" fontId="4" fillId="3" borderId="11" xfId="0" applyFont="1" applyFill="1" applyBorder="1" applyAlignment="1">
      <alignment horizontal="center" vertical="center"/>
    </xf>
    <xf numFmtId="0" fontId="4" fillId="3" borderId="11" xfId="0" applyFont="1" applyFill="1" applyBorder="1" applyAlignment="1">
      <alignment horizontal="center" vertical="center" wrapText="1"/>
    </xf>
    <xf numFmtId="164" fontId="5" fillId="0" borderId="7" xfId="0" applyNumberFormat="1" applyFont="1" applyBorder="1" applyAlignment="1">
      <alignment horizontal="center" vertical="center" wrapText="1"/>
    </xf>
    <xf numFmtId="165" fontId="5" fillId="0" borderId="8" xfId="0" applyNumberFormat="1" applyFont="1" applyBorder="1" applyAlignment="1">
      <alignment horizontal="center" vertical="center" wrapText="1"/>
    </xf>
    <xf numFmtId="164" fontId="6" fillId="4" borderId="3" xfId="0" applyNumberFormat="1" applyFont="1" applyFill="1" applyBorder="1" applyAlignment="1">
      <alignment horizontal="center" vertical="center" wrapText="1"/>
    </xf>
    <xf numFmtId="165" fontId="6" fillId="4" borderId="3" xfId="0" applyNumberFormat="1"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5" fillId="0" borderId="2" xfId="0" applyFont="1" applyBorder="1" applyAlignment="1">
      <alignment horizontal="center" vertical="center" wrapText="1"/>
    </xf>
    <xf numFmtId="164" fontId="6" fillId="0" borderId="3" xfId="0" applyNumberFormat="1" applyFont="1" applyBorder="1" applyAlignment="1">
      <alignment horizontal="center" vertical="center" wrapText="1"/>
    </xf>
    <xf numFmtId="165" fontId="6" fillId="0" borderId="2" xfId="0" applyNumberFormat="1" applyFont="1" applyBorder="1" applyAlignment="1">
      <alignment horizontal="center" vertical="center" wrapText="1"/>
    </xf>
    <xf numFmtId="0" fontId="6" fillId="0" borderId="2" xfId="0" applyFont="1" applyBorder="1" applyAlignment="1">
      <alignment horizontal="center" vertical="center" wrapText="1"/>
    </xf>
    <xf numFmtId="164" fontId="6" fillId="0" borderId="7" xfId="0" applyNumberFormat="1" applyFont="1" applyBorder="1" applyAlignment="1">
      <alignment horizontal="center" vertical="center" wrapText="1"/>
    </xf>
    <xf numFmtId="165" fontId="6" fillId="0" borderId="8" xfId="0" applyNumberFormat="1" applyFont="1" applyBorder="1" applyAlignment="1">
      <alignment horizontal="center" vertical="center" wrapText="1"/>
    </xf>
    <xf numFmtId="0" fontId="6" fillId="0" borderId="8" xfId="0" applyFont="1" applyBorder="1" applyAlignment="1">
      <alignment horizontal="center" vertical="center" wrapText="1"/>
    </xf>
    <xf numFmtId="0" fontId="6" fillId="0" borderId="8" xfId="0" applyFont="1" applyBorder="1" applyAlignment="1">
      <alignment vertical="center" wrapText="1"/>
    </xf>
    <xf numFmtId="0" fontId="6" fillId="0" borderId="2" xfId="0" applyFont="1" applyBorder="1" applyAlignment="1">
      <alignment horizontal="center" vertical="center" wrapText="1"/>
    </xf>
    <xf numFmtId="165" fontId="7" fillId="4" borderId="3" xfId="0" applyNumberFormat="1"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wrapText="1"/>
    </xf>
    <xf numFmtId="164" fontId="7" fillId="0" borderId="3" xfId="0" applyNumberFormat="1" applyFont="1" applyBorder="1" applyAlignment="1">
      <alignment horizontal="center" vertical="center" wrapText="1"/>
    </xf>
    <xf numFmtId="165" fontId="7" fillId="0" borderId="3" xfId="0" applyNumberFormat="1" applyFont="1" applyBorder="1" applyAlignment="1">
      <alignment horizontal="center" vertical="center" wrapText="1"/>
    </xf>
    <xf numFmtId="0" fontId="7" fillId="0" borderId="3" xfId="0" applyFont="1" applyBorder="1" applyAlignment="1">
      <alignment horizontal="center" vertical="center" wrapText="1"/>
    </xf>
    <xf numFmtId="0" fontId="7" fillId="0" borderId="3" xfId="0" applyFont="1" applyBorder="1" applyAlignment="1">
      <alignment horizontal="center" vertical="center" wrapText="1"/>
    </xf>
    <xf numFmtId="0" fontId="6" fillId="0" borderId="0" xfId="0" applyFont="1" applyAlignment="1">
      <alignment horizontal="center" wrapText="1"/>
    </xf>
    <xf numFmtId="0" fontId="6" fillId="0" borderId="8" xfId="0" applyFont="1" applyBorder="1" applyAlignment="1">
      <alignment horizontal="center" wrapText="1"/>
    </xf>
    <xf numFmtId="0" fontId="6" fillId="0" borderId="8" xfId="0" applyFont="1" applyBorder="1" applyAlignment="1"/>
    <xf numFmtId="0" fontId="2" fillId="0" borderId="0" xfId="0" applyFont="1" applyAlignment="1">
      <alignment vertical="center"/>
    </xf>
    <xf numFmtId="0" fontId="6" fillId="0" borderId="3" xfId="0" applyFont="1" applyBorder="1" applyAlignment="1">
      <alignment horizontal="center" vertical="center" wrapText="1"/>
    </xf>
    <xf numFmtId="0" fontId="6" fillId="0" borderId="3" xfId="0" applyFont="1" applyBorder="1" applyAlignment="1">
      <alignment vertical="center" wrapText="1"/>
    </xf>
    <xf numFmtId="0" fontId="6" fillId="0" borderId="8" xfId="0" applyFont="1" applyBorder="1" applyAlignment="1">
      <alignment horizontal="center"/>
    </xf>
    <xf numFmtId="164" fontId="5" fillId="0" borderId="0" xfId="0" applyNumberFormat="1" applyFont="1" applyAlignment="1">
      <alignment horizontal="center" vertical="center"/>
    </xf>
    <xf numFmtId="165" fontId="5" fillId="0" borderId="0" xfId="0" applyNumberFormat="1" applyFont="1" applyAlignment="1">
      <alignment horizontal="center" vertical="center"/>
    </xf>
    <xf numFmtId="0" fontId="6" fillId="0" borderId="8" xfId="0" applyFont="1" applyBorder="1" applyAlignment="1">
      <alignment horizontal="center"/>
    </xf>
    <xf numFmtId="165" fontId="6" fillId="0" borderId="0" xfId="0" applyNumberFormat="1" applyFont="1" applyAlignment="1"/>
    <xf numFmtId="0" fontId="6" fillId="5" borderId="0" xfId="0" applyFont="1" applyFill="1" applyAlignment="1">
      <alignment horizontal="center"/>
    </xf>
    <xf numFmtId="0" fontId="6" fillId="2" borderId="0" xfId="0" applyFont="1" applyFill="1" applyAlignment="1">
      <alignment horizontal="center"/>
    </xf>
    <xf numFmtId="0" fontId="6" fillId="0" borderId="0" xfId="0" applyFont="1" applyAlignment="1"/>
    <xf numFmtId="0" fontId="6" fillId="0" borderId="8" xfId="0" applyFont="1" applyBorder="1" applyAlignment="1">
      <alignment horizontal="center" vertical="center" wrapText="1"/>
    </xf>
    <xf numFmtId="0" fontId="4" fillId="0" borderId="0" xfId="0" applyFont="1" applyAlignment="1"/>
    <xf numFmtId="0" fontId="6" fillId="0" borderId="0" xfId="0" applyFont="1" applyAlignment="1">
      <alignment horizontal="center"/>
    </xf>
    <xf numFmtId="0" fontId="6" fillId="0" borderId="0" xfId="0" applyFont="1" applyAlignment="1">
      <alignment horizontal="center"/>
    </xf>
    <xf numFmtId="0" fontId="6" fillId="0" borderId="8" xfId="0" applyFont="1" applyBorder="1" applyAlignment="1"/>
    <xf numFmtId="0" fontId="6" fillId="0" borderId="14" xfId="0" applyFont="1" applyBorder="1" applyAlignment="1"/>
    <xf numFmtId="0" fontId="6" fillId="0" borderId="8" xfId="0" applyFont="1" applyBorder="1" applyAlignment="1">
      <alignment horizontal="right"/>
    </xf>
    <xf numFmtId="0" fontId="6" fillId="0" borderId="8" xfId="0" applyFont="1" applyBorder="1" applyAlignment="1">
      <alignment horizontal="right"/>
    </xf>
    <xf numFmtId="165" fontId="6" fillId="0" borderId="13" xfId="0" applyNumberFormat="1" applyFont="1" applyBorder="1" applyAlignment="1"/>
    <xf numFmtId="0" fontId="6" fillId="5" borderId="13" xfId="0" applyFont="1" applyFill="1" applyBorder="1" applyAlignment="1">
      <alignment horizontal="center"/>
    </xf>
    <xf numFmtId="0" fontId="6" fillId="2" borderId="13" xfId="0" applyFont="1" applyFill="1" applyBorder="1" applyAlignment="1">
      <alignment horizontal="center"/>
    </xf>
    <xf numFmtId="0" fontId="9" fillId="4" borderId="0" xfId="0" applyFont="1" applyFill="1" applyAlignment="1">
      <alignment horizontal="center"/>
    </xf>
    <xf numFmtId="165" fontId="6" fillId="0" borderId="14" xfId="0" applyNumberFormat="1" applyFont="1" applyBorder="1" applyAlignment="1"/>
    <xf numFmtId="165" fontId="6" fillId="0" borderId="8" xfId="0" applyNumberFormat="1" applyFont="1" applyBorder="1" applyAlignment="1">
      <alignment horizontal="right"/>
    </xf>
    <xf numFmtId="165" fontId="6" fillId="0" borderId="8" xfId="0" applyNumberFormat="1" applyFont="1" applyBorder="1" applyAlignment="1"/>
    <xf numFmtId="0" fontId="5" fillId="0" borderId="0" xfId="0" applyFont="1" applyAlignment="1">
      <alignment horizontal="center" vertical="center"/>
    </xf>
    <xf numFmtId="0" fontId="6" fillId="0" borderId="0" xfId="0" applyFont="1" applyAlignment="1">
      <alignment horizontal="center"/>
    </xf>
    <xf numFmtId="0" fontId="6" fillId="0" borderId="0" xfId="0" applyFont="1" applyAlignment="1">
      <alignment horizontal="right"/>
    </xf>
    <xf numFmtId="0" fontId="3" fillId="0" borderId="2" xfId="0" applyFont="1" applyBorder="1"/>
    <xf numFmtId="0" fontId="6" fillId="0" borderId="1" xfId="0" applyFont="1" applyBorder="1" applyAlignment="1">
      <alignment horizontal="center" vertical="center" wrapText="1"/>
    </xf>
    <xf numFmtId="0" fontId="3" fillId="0" borderId="4" xfId="0" applyFont="1" applyBorder="1"/>
    <xf numFmtId="0" fontId="7" fillId="0" borderId="9" xfId="0" applyFont="1" applyBorder="1" applyAlignment="1">
      <alignment vertical="center" wrapText="1"/>
    </xf>
    <xf numFmtId="0" fontId="3" fillId="0" borderId="10" xfId="0" applyFont="1" applyBorder="1"/>
    <xf numFmtId="0" fontId="3" fillId="0" borderId="7" xfId="0" applyFont="1" applyBorder="1"/>
    <xf numFmtId="0" fontId="5" fillId="0" borderId="1" xfId="0" applyFont="1" applyBorder="1" applyAlignment="1">
      <alignment horizontal="center" vertical="center"/>
    </xf>
    <xf numFmtId="0" fontId="5" fillId="0" borderId="9" xfId="0" applyFont="1" applyBorder="1" applyAlignment="1">
      <alignment horizontal="left" vertical="center" wrapText="1"/>
    </xf>
    <xf numFmtId="0" fontId="6" fillId="0" borderId="1" xfId="0" applyFont="1" applyBorder="1" applyAlignment="1">
      <alignment horizontal="right" wrapText="1"/>
    </xf>
    <xf numFmtId="0" fontId="4" fillId="3" borderId="0" xfId="0" applyFont="1" applyFill="1"/>
    <xf numFmtId="0" fontId="0" fillId="0" borderId="0" xfId="0" applyFont="1" applyAlignment="1"/>
    <xf numFmtId="0" fontId="4" fillId="3" borderId="1" xfId="0" applyFont="1" applyFill="1" applyBorder="1"/>
    <xf numFmtId="0" fontId="6" fillId="0" borderId="1" xfId="0" applyFont="1" applyBorder="1" applyAlignment="1">
      <alignment horizontal="right"/>
    </xf>
    <xf numFmtId="0" fontId="4" fillId="3" borderId="1" xfId="0" applyFont="1" applyFill="1" applyBorder="1" applyAlignment="1"/>
    <xf numFmtId="166" fontId="6" fillId="0" borderId="1" xfId="0" applyNumberFormat="1" applyFont="1" applyBorder="1" applyAlignment="1">
      <alignment horizontal="right"/>
    </xf>
    <xf numFmtId="0" fontId="2" fillId="5"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4" fillId="0" borderId="0" xfId="0" applyFont="1" applyAlignment="1"/>
    <xf numFmtId="0" fontId="6" fillId="0" borderId="0" xfId="0" applyFont="1" applyAlignment="1">
      <alignment horizontal="right"/>
    </xf>
    <xf numFmtId="0" fontId="4" fillId="0" borderId="0" xfId="0" applyFont="1"/>
    <xf numFmtId="0" fontId="6" fillId="0" borderId="0" xfId="0" applyFont="1" applyAlignment="1">
      <alignment horizontal="right" wrapText="1"/>
    </xf>
    <xf numFmtId="0" fontId="7" fillId="0" borderId="9" xfId="0" applyFont="1" applyBorder="1" applyAlignment="1">
      <alignment horizontal="center" vertical="center" wrapText="1"/>
    </xf>
    <xf numFmtId="0" fontId="6" fillId="0" borderId="12" xfId="0" applyFont="1" applyBorder="1" applyAlignment="1">
      <alignment horizontal="right" wrapText="1"/>
    </xf>
    <xf numFmtId="0" fontId="3" fillId="0" borderId="8" xfId="0" applyFont="1" applyBorder="1"/>
    <xf numFmtId="0" fontId="6" fillId="0" borderId="12" xfId="0" applyFont="1" applyBorder="1" applyAlignment="1">
      <alignment horizontal="right"/>
    </xf>
    <xf numFmtId="0" fontId="4" fillId="3" borderId="12" xfId="0" applyFont="1" applyFill="1" applyBorder="1" applyAlignment="1"/>
    <xf numFmtId="0" fontId="3" fillId="0" borderId="13" xfId="0" applyFont="1" applyBorder="1"/>
    <xf numFmtId="0" fontId="4" fillId="3" borderId="13" xfId="0" applyFont="1" applyFill="1" applyBorder="1" applyAlignment="1"/>
    <xf numFmtId="165" fontId="6" fillId="0" borderId="12" xfId="0" applyNumberFormat="1" applyFont="1" applyBorder="1" applyAlignment="1">
      <alignment horizontal="right" wrapText="1"/>
    </xf>
    <xf numFmtId="165" fontId="6" fillId="0" borderId="12" xfId="0" applyNumberFormat="1"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R977"/>
  <sheetViews>
    <sheetView tabSelected="1" workbookViewId="0">
      <selection activeCell="G28" sqref="G28"/>
    </sheetView>
  </sheetViews>
  <sheetFormatPr baseColWidth="10" defaultColWidth="14.5" defaultRowHeight="15" customHeight="1" x14ac:dyDescent="0.2"/>
  <cols>
    <col min="1" max="1" width="11.5" customWidth="1"/>
    <col min="2" max="2" width="16.33203125" customWidth="1"/>
    <col min="3" max="3" width="16.1640625" customWidth="1"/>
    <col min="4" max="4" width="15" customWidth="1"/>
    <col min="5" max="5" width="12.6640625" customWidth="1"/>
    <col min="6" max="6" width="17.6640625" customWidth="1"/>
    <col min="7" max="7" width="58.6640625" customWidth="1"/>
    <col min="8" max="8" width="8.83203125" customWidth="1"/>
    <col min="9" max="9" width="31.83203125" customWidth="1"/>
    <col min="10" max="11" width="8.83203125" customWidth="1"/>
    <col min="12" max="12" width="12.6640625" customWidth="1"/>
    <col min="13" max="13" width="14.5" customWidth="1"/>
    <col min="14" max="14" width="17.5" customWidth="1"/>
    <col min="15" max="15" width="15.33203125" customWidth="1"/>
    <col min="16" max="16" width="16.33203125" customWidth="1"/>
    <col min="17" max="17" width="21" customWidth="1"/>
    <col min="18" max="18" width="52" customWidth="1"/>
    <col min="19" max="19" width="16.83203125" customWidth="1"/>
    <col min="20" max="20" width="33" customWidth="1"/>
    <col min="21" max="22" width="8.83203125" customWidth="1"/>
    <col min="23" max="23" width="14.5" customWidth="1"/>
    <col min="24" max="25" width="15" customWidth="1"/>
    <col min="26" max="27" width="16.6640625" customWidth="1"/>
    <col min="28" max="28" width="16.33203125" customWidth="1"/>
    <col min="29" max="29" width="61.33203125" customWidth="1"/>
    <col min="30" max="30" width="8.83203125" customWidth="1"/>
    <col min="31" max="31" width="37.5" customWidth="1"/>
    <col min="32" max="32" width="12" customWidth="1"/>
    <col min="33" max="33" width="11.5" customWidth="1"/>
    <col min="34" max="34" width="15.33203125" customWidth="1"/>
    <col min="35" max="35" width="15.83203125" customWidth="1"/>
    <col min="36" max="36" width="17.33203125" customWidth="1"/>
    <col min="37" max="37" width="17" customWidth="1"/>
    <col min="38" max="38" width="14.5" customWidth="1"/>
    <col min="39" max="39" width="17.5" customWidth="1"/>
    <col min="40" max="40" width="53" customWidth="1"/>
    <col min="41" max="41" width="12.6640625" customWidth="1"/>
    <col min="42" max="42" width="36.5" customWidth="1"/>
    <col min="43" max="43" width="10.33203125" customWidth="1"/>
    <col min="44" max="44" width="14.5" customWidth="1"/>
  </cols>
  <sheetData>
    <row r="1" spans="1:44" ht="15.75" customHeight="1" x14ac:dyDescent="0.2">
      <c r="A1" s="40"/>
      <c r="B1" s="44"/>
      <c r="C1" s="44"/>
      <c r="D1" s="44"/>
      <c r="E1" s="44"/>
      <c r="F1" s="40"/>
      <c r="G1" s="42"/>
      <c r="H1" s="33"/>
      <c r="I1" s="33"/>
    </row>
    <row r="2" spans="1:44" ht="15.75" customHeight="1" x14ac:dyDescent="0.25">
      <c r="A2" s="1" t="s">
        <v>0</v>
      </c>
      <c r="E2" s="136" t="s">
        <v>46</v>
      </c>
      <c r="F2" s="121"/>
      <c r="L2" s="1" t="s">
        <v>0</v>
      </c>
      <c r="P2" s="136" t="s">
        <v>47</v>
      </c>
      <c r="Q2" s="121"/>
      <c r="W2" s="1" t="s">
        <v>0</v>
      </c>
      <c r="AA2" s="136" t="s">
        <v>47</v>
      </c>
      <c r="AB2" s="121"/>
      <c r="AH2" s="1" t="s">
        <v>0</v>
      </c>
      <c r="AL2" s="136" t="s">
        <v>47</v>
      </c>
      <c r="AM2" s="121"/>
    </row>
    <row r="3" spans="1:44" ht="15.75" customHeight="1" x14ac:dyDescent="0.2"/>
    <row r="4" spans="1:44" ht="15.75" customHeight="1" x14ac:dyDescent="0.2">
      <c r="A4" s="2" t="s">
        <v>1</v>
      </c>
      <c r="B4" s="127" t="s">
        <v>2</v>
      </c>
      <c r="C4" s="123"/>
      <c r="D4" s="123"/>
      <c r="E4" s="121"/>
      <c r="F4" s="2" t="s">
        <v>3</v>
      </c>
      <c r="G4" s="3" t="s">
        <v>48</v>
      </c>
      <c r="I4" s="4" t="s">
        <v>49</v>
      </c>
      <c r="J4" s="5"/>
      <c r="L4" s="2" t="s">
        <v>1</v>
      </c>
      <c r="M4" s="122" t="s">
        <v>4</v>
      </c>
      <c r="N4" s="123"/>
      <c r="O4" s="123"/>
      <c r="P4" s="121"/>
      <c r="Q4" s="2" t="s">
        <v>3</v>
      </c>
      <c r="R4" s="3" t="s">
        <v>48</v>
      </c>
      <c r="T4" s="7" t="s">
        <v>10</v>
      </c>
      <c r="W4" s="2" t="s">
        <v>1</v>
      </c>
      <c r="X4" s="122" t="s">
        <v>5</v>
      </c>
      <c r="Y4" s="123"/>
      <c r="Z4" s="123"/>
      <c r="AA4" s="121"/>
      <c r="AB4" s="2" t="s">
        <v>3</v>
      </c>
      <c r="AC4" s="3" t="s">
        <v>48</v>
      </c>
      <c r="AE4" s="7" t="s">
        <v>50</v>
      </c>
      <c r="AH4" s="2" t="s">
        <v>1</v>
      </c>
      <c r="AI4" s="122" t="s">
        <v>6</v>
      </c>
      <c r="AJ4" s="123"/>
      <c r="AK4" s="123"/>
      <c r="AL4" s="121"/>
      <c r="AM4" s="2" t="s">
        <v>3</v>
      </c>
      <c r="AN4" s="3" t="s">
        <v>48</v>
      </c>
    </row>
    <row r="5" spans="1:44" ht="15.75" customHeight="1" x14ac:dyDescent="0.2">
      <c r="A5" s="2" t="s">
        <v>7</v>
      </c>
      <c r="B5" s="122" t="s">
        <v>51</v>
      </c>
      <c r="C5" s="123"/>
      <c r="D5" s="123"/>
      <c r="E5" s="121"/>
      <c r="F5" s="2" t="s">
        <v>8</v>
      </c>
      <c r="G5" s="6" t="s">
        <v>9</v>
      </c>
      <c r="L5" s="2" t="s">
        <v>7</v>
      </c>
      <c r="M5" s="122" t="s">
        <v>51</v>
      </c>
      <c r="N5" s="123"/>
      <c r="O5" s="123"/>
      <c r="P5" s="121"/>
      <c r="Q5" s="2" t="s">
        <v>8</v>
      </c>
      <c r="R5" s="6" t="s">
        <v>9</v>
      </c>
      <c r="W5" s="2" t="s">
        <v>7</v>
      </c>
      <c r="X5" s="122" t="s">
        <v>51</v>
      </c>
      <c r="Y5" s="123"/>
      <c r="Z5" s="123"/>
      <c r="AA5" s="121"/>
      <c r="AB5" s="2" t="s">
        <v>8</v>
      </c>
      <c r="AC5" s="6" t="s">
        <v>9</v>
      </c>
      <c r="AH5" s="2" t="s">
        <v>7</v>
      </c>
      <c r="AI5" s="122" t="s">
        <v>51</v>
      </c>
      <c r="AJ5" s="123"/>
      <c r="AK5" s="123"/>
      <c r="AL5" s="121"/>
      <c r="AM5" s="2" t="s">
        <v>8</v>
      </c>
      <c r="AN5" s="6" t="s">
        <v>9</v>
      </c>
    </row>
    <row r="6" spans="1:44" ht="15.75" customHeight="1" x14ac:dyDescent="0.2">
      <c r="A6" s="2" t="s">
        <v>11</v>
      </c>
      <c r="B6" s="122" t="s">
        <v>12</v>
      </c>
      <c r="C6" s="123"/>
      <c r="D6" s="123"/>
      <c r="E6" s="121"/>
      <c r="F6" s="2" t="s">
        <v>13</v>
      </c>
      <c r="G6" s="6" t="s">
        <v>14</v>
      </c>
      <c r="L6" s="2" t="s">
        <v>11</v>
      </c>
      <c r="M6" s="122" t="s">
        <v>12</v>
      </c>
      <c r="N6" s="123"/>
      <c r="O6" s="123"/>
      <c r="P6" s="121"/>
      <c r="Q6" s="2" t="s">
        <v>13</v>
      </c>
      <c r="R6" s="6" t="s">
        <v>14</v>
      </c>
      <c r="W6" s="2" t="s">
        <v>11</v>
      </c>
      <c r="X6" s="122" t="s">
        <v>12</v>
      </c>
      <c r="Y6" s="123"/>
      <c r="Z6" s="123"/>
      <c r="AA6" s="121"/>
      <c r="AB6" s="2" t="s">
        <v>13</v>
      </c>
      <c r="AC6" s="6" t="s">
        <v>14</v>
      </c>
      <c r="AH6" s="2" t="s">
        <v>11</v>
      </c>
      <c r="AI6" s="122" t="s">
        <v>12</v>
      </c>
      <c r="AJ6" s="123"/>
      <c r="AK6" s="123"/>
      <c r="AL6" s="121"/>
      <c r="AM6" s="2" t="s">
        <v>13</v>
      </c>
      <c r="AN6" s="6" t="s">
        <v>14</v>
      </c>
      <c r="AO6" s="62" t="s">
        <v>52</v>
      </c>
      <c r="AP6" s="7" t="s">
        <v>53</v>
      </c>
    </row>
    <row r="7" spans="1:44" ht="15.75" customHeight="1" x14ac:dyDescent="0.2"/>
    <row r="8" spans="1:44" ht="15.75" customHeight="1" x14ac:dyDescent="0.2">
      <c r="A8" s="8" t="s">
        <v>15</v>
      </c>
      <c r="B8" s="9" t="s">
        <v>16</v>
      </c>
      <c r="C8" s="9" t="s">
        <v>17</v>
      </c>
      <c r="D8" s="9" t="s">
        <v>18</v>
      </c>
      <c r="E8" s="9" t="s">
        <v>19</v>
      </c>
      <c r="F8" s="9" t="s">
        <v>20</v>
      </c>
      <c r="G8" s="9" t="s">
        <v>21</v>
      </c>
      <c r="I8" s="10" t="s">
        <v>22</v>
      </c>
      <c r="L8" s="8" t="s">
        <v>15</v>
      </c>
      <c r="M8" s="9" t="s">
        <v>16</v>
      </c>
      <c r="N8" s="9" t="s">
        <v>17</v>
      </c>
      <c r="O8" s="9" t="s">
        <v>18</v>
      </c>
      <c r="P8" s="9" t="s">
        <v>19</v>
      </c>
      <c r="Q8" s="9" t="s">
        <v>20</v>
      </c>
      <c r="R8" s="9" t="s">
        <v>21</v>
      </c>
      <c r="T8" s="10" t="s">
        <v>22</v>
      </c>
      <c r="W8" s="8" t="s">
        <v>15</v>
      </c>
      <c r="X8" s="9" t="s">
        <v>16</v>
      </c>
      <c r="Y8" s="9" t="s">
        <v>17</v>
      </c>
      <c r="Z8" s="9" t="s">
        <v>18</v>
      </c>
      <c r="AA8" s="9" t="s">
        <v>19</v>
      </c>
      <c r="AB8" s="9" t="s">
        <v>20</v>
      </c>
      <c r="AC8" s="9" t="s">
        <v>21</v>
      </c>
      <c r="AE8" s="10" t="s">
        <v>22</v>
      </c>
      <c r="AF8" s="11"/>
      <c r="AG8" s="11"/>
      <c r="AH8" s="8" t="s">
        <v>15</v>
      </c>
      <c r="AI8" s="9" t="s">
        <v>16</v>
      </c>
      <c r="AJ8" s="9" t="s">
        <v>17</v>
      </c>
      <c r="AK8" s="9" t="s">
        <v>18</v>
      </c>
      <c r="AL8" s="9" t="s">
        <v>19</v>
      </c>
      <c r="AM8" s="9" t="s">
        <v>20</v>
      </c>
      <c r="AN8" s="9" t="s">
        <v>21</v>
      </c>
      <c r="AP8" s="10" t="s">
        <v>22</v>
      </c>
      <c r="AQ8" s="11"/>
      <c r="AR8" s="11"/>
    </row>
    <row r="9" spans="1:44" ht="15.75" customHeight="1" x14ac:dyDescent="0.2">
      <c r="A9" s="14" t="s">
        <v>54</v>
      </c>
      <c r="B9" s="13" t="s">
        <v>55</v>
      </c>
      <c r="C9" s="13" t="s">
        <v>56</v>
      </c>
      <c r="D9" s="13">
        <v>40</v>
      </c>
      <c r="E9" s="13">
        <v>80</v>
      </c>
      <c r="F9" s="13" t="s">
        <v>23</v>
      </c>
      <c r="G9" s="13" t="s">
        <v>57</v>
      </c>
      <c r="I9" s="128" t="s">
        <v>58</v>
      </c>
      <c r="L9" s="14" t="s">
        <v>54</v>
      </c>
      <c r="M9" s="13" t="s">
        <v>55</v>
      </c>
      <c r="N9" s="13" t="s">
        <v>59</v>
      </c>
      <c r="O9" s="13">
        <v>60</v>
      </c>
      <c r="P9" s="13">
        <v>180</v>
      </c>
      <c r="Q9" s="13" t="s">
        <v>23</v>
      </c>
      <c r="R9" s="13" t="s">
        <v>60</v>
      </c>
      <c r="T9" s="124" t="s">
        <v>61</v>
      </c>
      <c r="W9" s="14" t="s">
        <v>54</v>
      </c>
      <c r="X9" s="13" t="s">
        <v>62</v>
      </c>
      <c r="Y9" s="13" t="s">
        <v>63</v>
      </c>
      <c r="Z9" s="13">
        <v>10</v>
      </c>
      <c r="AA9" s="13">
        <v>50</v>
      </c>
      <c r="AB9" s="13" t="s">
        <v>23</v>
      </c>
      <c r="AC9" s="13" t="s">
        <v>64</v>
      </c>
      <c r="AE9" s="124" t="s">
        <v>65</v>
      </c>
      <c r="AF9" s="15"/>
      <c r="AG9" s="15"/>
      <c r="AH9" s="16" t="s">
        <v>54</v>
      </c>
      <c r="AI9" s="17">
        <v>0.66666666666666663</v>
      </c>
      <c r="AJ9" s="17">
        <v>0.83333333333333337</v>
      </c>
      <c r="AK9" s="16">
        <v>0</v>
      </c>
      <c r="AL9" s="16">
        <v>240</v>
      </c>
      <c r="AM9" s="16" t="s">
        <v>24</v>
      </c>
      <c r="AN9" s="18"/>
      <c r="AP9" s="124" t="s">
        <v>66</v>
      </c>
      <c r="AQ9" s="15"/>
      <c r="AR9" s="15"/>
    </row>
    <row r="10" spans="1:44" ht="15.75" customHeight="1" x14ac:dyDescent="0.2">
      <c r="A10" s="14" t="s">
        <v>54</v>
      </c>
      <c r="B10" s="13" t="s">
        <v>67</v>
      </c>
      <c r="C10" s="13" t="s">
        <v>68</v>
      </c>
      <c r="D10" s="13">
        <v>0</v>
      </c>
      <c r="E10" s="13">
        <v>60</v>
      </c>
      <c r="F10" s="13" t="s">
        <v>23</v>
      </c>
      <c r="G10" s="19"/>
      <c r="I10" s="125"/>
      <c r="L10" s="14" t="s">
        <v>69</v>
      </c>
      <c r="M10" s="13" t="s">
        <v>55</v>
      </c>
      <c r="N10" s="13" t="s">
        <v>56</v>
      </c>
      <c r="O10" s="13">
        <v>20</v>
      </c>
      <c r="P10" s="13">
        <v>100</v>
      </c>
      <c r="Q10" s="13" t="s">
        <v>25</v>
      </c>
      <c r="R10" s="13" t="s">
        <v>70</v>
      </c>
      <c r="T10" s="125"/>
      <c r="W10" s="14" t="s">
        <v>54</v>
      </c>
      <c r="X10" s="13" t="s">
        <v>63</v>
      </c>
      <c r="Y10" s="13" t="s">
        <v>55</v>
      </c>
      <c r="Z10" s="13">
        <v>0</v>
      </c>
      <c r="AA10" s="13">
        <v>60</v>
      </c>
      <c r="AB10" s="13" t="s">
        <v>23</v>
      </c>
      <c r="AC10" s="19"/>
      <c r="AE10" s="125"/>
      <c r="AF10" s="15"/>
      <c r="AG10" s="15"/>
      <c r="AH10" s="16" t="s">
        <v>69</v>
      </c>
      <c r="AI10" s="20">
        <v>0.66666666666666663</v>
      </c>
      <c r="AJ10" s="20">
        <v>0.91666666666666663</v>
      </c>
      <c r="AK10" s="6">
        <v>50</v>
      </c>
      <c r="AL10" s="6">
        <v>310</v>
      </c>
      <c r="AM10" s="6" t="s">
        <v>24</v>
      </c>
      <c r="AN10" s="6" t="s">
        <v>71</v>
      </c>
      <c r="AP10" s="125"/>
      <c r="AQ10" s="15"/>
      <c r="AR10" s="15"/>
    </row>
    <row r="11" spans="1:44" ht="15.75" customHeight="1" x14ac:dyDescent="0.2">
      <c r="A11" s="14" t="s">
        <v>69</v>
      </c>
      <c r="B11" s="13" t="s">
        <v>72</v>
      </c>
      <c r="C11" s="13" t="s">
        <v>59</v>
      </c>
      <c r="D11" s="13">
        <v>20</v>
      </c>
      <c r="E11" s="21">
        <v>160</v>
      </c>
      <c r="F11" s="14" t="s">
        <v>25</v>
      </c>
      <c r="G11" s="13" t="s">
        <v>73</v>
      </c>
      <c r="I11" s="125"/>
      <c r="L11" s="14" t="s">
        <v>69</v>
      </c>
      <c r="M11" s="13" t="s">
        <v>74</v>
      </c>
      <c r="N11" s="13" t="s">
        <v>75</v>
      </c>
      <c r="O11" s="13">
        <v>15</v>
      </c>
      <c r="P11" s="21">
        <v>105</v>
      </c>
      <c r="Q11" s="14" t="s">
        <v>25</v>
      </c>
      <c r="R11" s="13" t="s">
        <v>76</v>
      </c>
      <c r="T11" s="125"/>
      <c r="W11" s="14" t="s">
        <v>54</v>
      </c>
      <c r="X11" s="13" t="s">
        <v>77</v>
      </c>
      <c r="Y11" s="13" t="s">
        <v>78</v>
      </c>
      <c r="Z11" s="13">
        <v>10</v>
      </c>
      <c r="AA11" s="21">
        <v>50</v>
      </c>
      <c r="AB11" s="14" t="s">
        <v>23</v>
      </c>
      <c r="AC11" s="13" t="s">
        <v>79</v>
      </c>
      <c r="AE11" s="125"/>
      <c r="AF11" s="15"/>
      <c r="AG11" s="15"/>
      <c r="AH11" s="16" t="s">
        <v>80</v>
      </c>
      <c r="AI11" s="20">
        <v>0.66666666666666663</v>
      </c>
      <c r="AJ11" s="20">
        <v>0.83333333333333337</v>
      </c>
      <c r="AK11" s="6">
        <v>40</v>
      </c>
      <c r="AL11" s="22">
        <v>200</v>
      </c>
      <c r="AM11" s="6" t="s">
        <v>24</v>
      </c>
      <c r="AN11" s="6" t="s">
        <v>81</v>
      </c>
      <c r="AP11" s="125"/>
      <c r="AQ11" s="15"/>
      <c r="AR11" s="15"/>
    </row>
    <row r="12" spans="1:44" ht="15.75" customHeight="1" x14ac:dyDescent="0.2">
      <c r="A12" s="14" t="s">
        <v>80</v>
      </c>
      <c r="B12" s="13" t="s">
        <v>82</v>
      </c>
      <c r="C12" s="13" t="s">
        <v>83</v>
      </c>
      <c r="D12" s="13">
        <v>0</v>
      </c>
      <c r="E12" s="23">
        <v>120</v>
      </c>
      <c r="F12" s="13" t="s">
        <v>25</v>
      </c>
      <c r="G12" s="19"/>
      <c r="I12" s="125"/>
      <c r="L12" s="14" t="s">
        <v>80</v>
      </c>
      <c r="M12" s="13" t="s">
        <v>72</v>
      </c>
      <c r="N12" s="13" t="s">
        <v>74</v>
      </c>
      <c r="O12" s="13">
        <v>0</v>
      </c>
      <c r="P12" s="23">
        <v>120</v>
      </c>
      <c r="Q12" s="13" t="s">
        <v>25</v>
      </c>
      <c r="R12" s="19"/>
      <c r="T12" s="125"/>
      <c r="W12" s="14" t="s">
        <v>54</v>
      </c>
      <c r="X12" s="13" t="s">
        <v>82</v>
      </c>
      <c r="Y12" s="13" t="s">
        <v>84</v>
      </c>
      <c r="Z12" s="13">
        <v>20</v>
      </c>
      <c r="AA12" s="23">
        <v>40</v>
      </c>
      <c r="AB12" s="13" t="s">
        <v>25</v>
      </c>
      <c r="AC12" s="13" t="s">
        <v>85</v>
      </c>
      <c r="AE12" s="125"/>
      <c r="AF12" s="15"/>
      <c r="AG12" s="15"/>
      <c r="AH12" s="6" t="s">
        <v>86</v>
      </c>
      <c r="AI12" s="20">
        <v>0.45833333333333331</v>
      </c>
      <c r="AJ12" s="20">
        <v>0.5</v>
      </c>
      <c r="AK12" s="6">
        <v>0</v>
      </c>
      <c r="AL12" s="6">
        <v>60</v>
      </c>
      <c r="AM12" s="6" t="s">
        <v>25</v>
      </c>
      <c r="AN12" s="6" t="s">
        <v>87</v>
      </c>
      <c r="AP12" s="125"/>
      <c r="AQ12" s="15"/>
      <c r="AR12" s="15"/>
    </row>
    <row r="13" spans="1:44" ht="15.75" customHeight="1" x14ac:dyDescent="0.2">
      <c r="A13" s="14" t="s">
        <v>80</v>
      </c>
      <c r="B13" s="13" t="s">
        <v>78</v>
      </c>
      <c r="C13" s="13" t="s">
        <v>88</v>
      </c>
      <c r="D13" s="13">
        <v>0</v>
      </c>
      <c r="E13" s="13">
        <v>60</v>
      </c>
      <c r="F13" s="13" t="s">
        <v>89</v>
      </c>
      <c r="G13" s="19"/>
      <c r="I13" s="125"/>
      <c r="L13" s="14" t="s">
        <v>80</v>
      </c>
      <c r="M13" s="13" t="s">
        <v>74</v>
      </c>
      <c r="N13" s="13" t="s">
        <v>59</v>
      </c>
      <c r="O13" s="13">
        <v>10</v>
      </c>
      <c r="P13" s="13">
        <v>50</v>
      </c>
      <c r="Q13" s="13" t="s">
        <v>23</v>
      </c>
      <c r="R13" s="24" t="s">
        <v>90</v>
      </c>
      <c r="T13" s="125"/>
      <c r="W13" s="14" t="s">
        <v>69</v>
      </c>
      <c r="X13" s="13" t="s">
        <v>91</v>
      </c>
      <c r="Y13" s="13" t="s">
        <v>92</v>
      </c>
      <c r="Z13" s="13">
        <v>0</v>
      </c>
      <c r="AA13" s="13">
        <v>30</v>
      </c>
      <c r="AB13" s="13" t="s">
        <v>25</v>
      </c>
      <c r="AC13" s="19"/>
      <c r="AE13" s="125"/>
      <c r="AF13" s="15"/>
      <c r="AG13" s="15"/>
      <c r="AH13" s="6" t="s">
        <v>86</v>
      </c>
      <c r="AI13" s="20">
        <v>0.66666666666666663</v>
      </c>
      <c r="AJ13" s="20" t="s">
        <v>93</v>
      </c>
      <c r="AK13" s="6">
        <v>90</v>
      </c>
      <c r="AL13" s="6">
        <v>150</v>
      </c>
      <c r="AM13" s="6" t="s">
        <v>25</v>
      </c>
      <c r="AN13" s="25"/>
      <c r="AP13" s="125"/>
      <c r="AQ13" s="15"/>
      <c r="AR13" s="15"/>
    </row>
    <row r="14" spans="1:44" ht="15.75" customHeight="1" x14ac:dyDescent="0.2">
      <c r="A14" s="14" t="s">
        <v>86</v>
      </c>
      <c r="B14" s="13" t="s">
        <v>55</v>
      </c>
      <c r="C14" s="13" t="s">
        <v>59</v>
      </c>
      <c r="D14" s="13">
        <v>50</v>
      </c>
      <c r="E14" s="13">
        <v>130</v>
      </c>
      <c r="F14" s="26" t="s">
        <v>23</v>
      </c>
      <c r="G14" s="13" t="s">
        <v>94</v>
      </c>
      <c r="I14" s="125"/>
      <c r="L14" s="14" t="s">
        <v>80</v>
      </c>
      <c r="M14" s="13" t="s">
        <v>78</v>
      </c>
      <c r="N14" s="13" t="s">
        <v>88</v>
      </c>
      <c r="O14" s="13">
        <v>0</v>
      </c>
      <c r="P14" s="13">
        <v>60</v>
      </c>
      <c r="Q14" s="26" t="s">
        <v>95</v>
      </c>
      <c r="R14" s="19"/>
      <c r="T14" s="125"/>
      <c r="W14" s="14" t="s">
        <v>69</v>
      </c>
      <c r="X14" s="13" t="s">
        <v>92</v>
      </c>
      <c r="Y14" s="13" t="s">
        <v>63</v>
      </c>
      <c r="Z14" s="13">
        <v>20</v>
      </c>
      <c r="AA14" s="13">
        <v>70</v>
      </c>
      <c r="AB14" s="26" t="s">
        <v>25</v>
      </c>
      <c r="AC14" s="13" t="s">
        <v>96</v>
      </c>
      <c r="AE14" s="125"/>
      <c r="AF14" s="15"/>
      <c r="AG14" s="15"/>
      <c r="AH14" s="6" t="s">
        <v>97</v>
      </c>
      <c r="AI14" s="20">
        <v>0.45833333333333331</v>
      </c>
      <c r="AJ14" s="20">
        <v>0.52083333333333337</v>
      </c>
      <c r="AK14" s="6">
        <v>0</v>
      </c>
      <c r="AL14" s="6">
        <v>90</v>
      </c>
      <c r="AM14" s="6" t="s">
        <v>89</v>
      </c>
      <c r="AN14" s="6" t="s">
        <v>98</v>
      </c>
      <c r="AP14" s="125"/>
      <c r="AQ14" s="15"/>
      <c r="AR14" s="15"/>
    </row>
    <row r="15" spans="1:44" ht="15.75" customHeight="1" x14ac:dyDescent="0.2">
      <c r="A15" s="14" t="s">
        <v>97</v>
      </c>
      <c r="B15" s="13" t="s">
        <v>55</v>
      </c>
      <c r="C15" s="13" t="s">
        <v>99</v>
      </c>
      <c r="D15" s="13">
        <v>15</v>
      </c>
      <c r="E15" s="13">
        <v>75</v>
      </c>
      <c r="F15" s="13" t="s">
        <v>25</v>
      </c>
      <c r="G15" s="13" t="s">
        <v>100</v>
      </c>
      <c r="I15" s="125"/>
      <c r="L15" s="14" t="s">
        <v>86</v>
      </c>
      <c r="M15" s="13" t="s">
        <v>99</v>
      </c>
      <c r="N15" s="13" t="s">
        <v>101</v>
      </c>
      <c r="O15" s="13">
        <v>0</v>
      </c>
      <c r="P15" s="13">
        <v>120</v>
      </c>
      <c r="Q15" s="13" t="s">
        <v>25</v>
      </c>
      <c r="R15" s="19"/>
      <c r="T15" s="125"/>
      <c r="W15" s="14" t="s">
        <v>69</v>
      </c>
      <c r="X15" s="13" t="s">
        <v>56</v>
      </c>
      <c r="Y15" s="13" t="s">
        <v>59</v>
      </c>
      <c r="Z15" s="13">
        <v>30</v>
      </c>
      <c r="AA15" s="13">
        <v>90</v>
      </c>
      <c r="AB15" s="13" t="s">
        <v>25</v>
      </c>
      <c r="AC15" s="13" t="s">
        <v>102</v>
      </c>
      <c r="AE15" s="125"/>
      <c r="AF15" s="15"/>
      <c r="AG15" s="15"/>
      <c r="AH15" s="6" t="s">
        <v>97</v>
      </c>
      <c r="AI15" s="20">
        <v>0.75</v>
      </c>
      <c r="AJ15" s="20">
        <v>0.89583333333333337</v>
      </c>
      <c r="AK15" s="6">
        <v>50</v>
      </c>
      <c r="AL15" s="6">
        <v>130</v>
      </c>
      <c r="AM15" s="6" t="s">
        <v>89</v>
      </c>
      <c r="AN15" s="25"/>
      <c r="AP15" s="125"/>
      <c r="AQ15" s="15"/>
      <c r="AR15" s="15"/>
    </row>
    <row r="16" spans="1:44" ht="15.75" customHeight="1" x14ac:dyDescent="0.2">
      <c r="A16" s="14" t="s">
        <v>97</v>
      </c>
      <c r="B16" s="13" t="s">
        <v>59</v>
      </c>
      <c r="C16" s="13" t="s">
        <v>103</v>
      </c>
      <c r="D16" s="13">
        <v>30</v>
      </c>
      <c r="E16" s="13">
        <v>60</v>
      </c>
      <c r="F16" s="13" t="s">
        <v>25</v>
      </c>
      <c r="G16" s="13" t="s">
        <v>104</v>
      </c>
      <c r="I16" s="125"/>
      <c r="L16" s="14" t="s">
        <v>86</v>
      </c>
      <c r="M16" s="13" t="s">
        <v>101</v>
      </c>
      <c r="N16" s="13" t="s">
        <v>103</v>
      </c>
      <c r="O16" s="13">
        <v>20</v>
      </c>
      <c r="P16" s="13">
        <v>100</v>
      </c>
      <c r="Q16" s="13" t="s">
        <v>23</v>
      </c>
      <c r="R16" s="13" t="s">
        <v>76</v>
      </c>
      <c r="T16" s="125"/>
      <c r="W16" s="14" t="s">
        <v>80</v>
      </c>
      <c r="X16" s="13" t="s">
        <v>91</v>
      </c>
      <c r="Y16" s="13" t="s">
        <v>105</v>
      </c>
      <c r="Z16" s="13">
        <v>40</v>
      </c>
      <c r="AA16" s="13">
        <v>80</v>
      </c>
      <c r="AB16" s="13" t="s">
        <v>25</v>
      </c>
      <c r="AC16" s="13" t="s">
        <v>106</v>
      </c>
      <c r="AE16" s="125"/>
      <c r="AF16" s="15"/>
      <c r="AG16" s="15"/>
      <c r="AH16" s="6" t="s">
        <v>107</v>
      </c>
      <c r="AI16" s="20">
        <v>0.5</v>
      </c>
      <c r="AJ16" s="20">
        <v>0.59375</v>
      </c>
      <c r="AK16" s="6">
        <v>20</v>
      </c>
      <c r="AL16" s="6">
        <v>115</v>
      </c>
      <c r="AM16" s="6" t="s">
        <v>25</v>
      </c>
      <c r="AN16" s="6" t="s">
        <v>108</v>
      </c>
      <c r="AP16" s="125"/>
      <c r="AQ16" s="15"/>
      <c r="AR16" s="15"/>
    </row>
    <row r="17" spans="1:44" ht="15.75" customHeight="1" x14ac:dyDescent="0.2">
      <c r="A17" s="14" t="s">
        <v>107</v>
      </c>
      <c r="B17" s="12">
        <v>0.375</v>
      </c>
      <c r="C17" s="12">
        <v>0.5</v>
      </c>
      <c r="D17" s="13">
        <v>0</v>
      </c>
      <c r="E17" s="13">
        <v>180</v>
      </c>
      <c r="F17" s="13" t="s">
        <v>25</v>
      </c>
      <c r="G17" s="19"/>
      <c r="I17" s="125"/>
      <c r="L17" s="14" t="s">
        <v>97</v>
      </c>
      <c r="M17" s="12">
        <v>0.375</v>
      </c>
      <c r="N17" s="12">
        <v>0.52083333333333337</v>
      </c>
      <c r="O17" s="13">
        <v>15</v>
      </c>
      <c r="P17" s="13">
        <v>195</v>
      </c>
      <c r="Q17" s="13" t="s">
        <v>25</v>
      </c>
      <c r="R17" s="13" t="s">
        <v>109</v>
      </c>
      <c r="T17" s="125"/>
      <c r="W17" s="14" t="s">
        <v>80</v>
      </c>
      <c r="X17" s="13" t="s">
        <v>110</v>
      </c>
      <c r="Y17" s="13" t="s">
        <v>111</v>
      </c>
      <c r="Z17" s="13">
        <v>0</v>
      </c>
      <c r="AA17" s="13">
        <v>60</v>
      </c>
      <c r="AB17" s="13" t="s">
        <v>95</v>
      </c>
      <c r="AC17" s="19"/>
      <c r="AE17" s="125"/>
      <c r="AF17" s="15"/>
      <c r="AG17" s="15"/>
      <c r="AH17" s="6" t="s">
        <v>107</v>
      </c>
      <c r="AI17" s="20">
        <v>0.85416666666666663</v>
      </c>
      <c r="AJ17" s="20">
        <v>0.91666666666666663</v>
      </c>
      <c r="AK17" s="6">
        <v>0</v>
      </c>
      <c r="AL17" s="6">
        <v>90</v>
      </c>
      <c r="AM17" s="6" t="s">
        <v>25</v>
      </c>
      <c r="AN17" s="25"/>
      <c r="AP17" s="125"/>
      <c r="AQ17" s="15"/>
      <c r="AR17" s="15"/>
    </row>
    <row r="18" spans="1:44" ht="15.75" customHeight="1" x14ac:dyDescent="0.2">
      <c r="A18" s="14" t="s">
        <v>112</v>
      </c>
      <c r="B18" s="12">
        <v>0.45833333333333331</v>
      </c>
      <c r="C18" s="12">
        <v>0.54166666666666663</v>
      </c>
      <c r="D18" s="13">
        <v>90</v>
      </c>
      <c r="E18" s="13">
        <v>30</v>
      </c>
      <c r="F18" s="13" t="s">
        <v>23</v>
      </c>
      <c r="G18" s="13" t="s">
        <v>113</v>
      </c>
      <c r="I18" s="125"/>
      <c r="L18" s="14" t="s">
        <v>97</v>
      </c>
      <c r="M18" s="12">
        <v>0.52083333333333337</v>
      </c>
      <c r="N18" s="12">
        <v>0.54166666666666663</v>
      </c>
      <c r="O18" s="13">
        <v>0</v>
      </c>
      <c r="P18" s="13">
        <v>30</v>
      </c>
      <c r="Q18" s="13" t="s">
        <v>23</v>
      </c>
      <c r="R18" s="19"/>
      <c r="T18" s="125"/>
      <c r="W18" s="14" t="s">
        <v>80</v>
      </c>
      <c r="X18" s="12">
        <v>0.875</v>
      </c>
      <c r="Y18" s="12">
        <v>0.91666666666666663</v>
      </c>
      <c r="Z18" s="13">
        <v>0</v>
      </c>
      <c r="AA18" s="13">
        <v>60</v>
      </c>
      <c r="AB18" s="13" t="s">
        <v>23</v>
      </c>
      <c r="AC18" s="19"/>
      <c r="AE18" s="125"/>
      <c r="AF18" s="15"/>
      <c r="AG18" s="15"/>
      <c r="AH18" s="6" t="s">
        <v>112</v>
      </c>
      <c r="AI18" s="20">
        <v>0.625</v>
      </c>
      <c r="AJ18" s="20">
        <v>0.73958333333333337</v>
      </c>
      <c r="AK18" s="6">
        <v>25</v>
      </c>
      <c r="AL18" s="6">
        <v>140</v>
      </c>
      <c r="AM18" s="6" t="s">
        <v>89</v>
      </c>
      <c r="AN18" s="6" t="s">
        <v>114</v>
      </c>
      <c r="AP18" s="125"/>
      <c r="AQ18" s="15"/>
      <c r="AR18" s="15"/>
    </row>
    <row r="19" spans="1:44" ht="15.75" customHeight="1" x14ac:dyDescent="0.2">
      <c r="A19" s="14" t="s">
        <v>112</v>
      </c>
      <c r="B19" s="12">
        <v>0.625</v>
      </c>
      <c r="C19" s="12">
        <v>0.66666666666666663</v>
      </c>
      <c r="D19" s="13">
        <v>0</v>
      </c>
      <c r="E19" s="13">
        <v>60</v>
      </c>
      <c r="F19" s="13" t="s">
        <v>25</v>
      </c>
      <c r="G19" s="19"/>
      <c r="I19" s="125"/>
      <c r="L19" s="14" t="s">
        <v>107</v>
      </c>
      <c r="M19" s="12">
        <v>0.45833333333333331</v>
      </c>
      <c r="N19" s="12">
        <v>0.54166666666666663</v>
      </c>
      <c r="O19" s="13">
        <v>0</v>
      </c>
      <c r="P19" s="13">
        <v>120</v>
      </c>
      <c r="Q19" s="13" t="s">
        <v>25</v>
      </c>
      <c r="R19" s="19"/>
      <c r="T19" s="125"/>
      <c r="W19" s="14" t="s">
        <v>86</v>
      </c>
      <c r="X19" s="12">
        <v>0.29166666666666669</v>
      </c>
      <c r="Y19" s="12">
        <v>0.375</v>
      </c>
      <c r="Z19" s="13">
        <v>0</v>
      </c>
      <c r="AA19" s="13">
        <v>120</v>
      </c>
      <c r="AB19" s="13" t="s">
        <v>25</v>
      </c>
      <c r="AC19" s="19"/>
      <c r="AE19" s="125"/>
      <c r="AF19" s="15"/>
      <c r="AG19" s="15"/>
      <c r="AH19" s="6" t="s">
        <v>115</v>
      </c>
      <c r="AI19" s="20">
        <v>0.66666666666666663</v>
      </c>
      <c r="AJ19" s="20">
        <v>0.73958333333333337</v>
      </c>
      <c r="AK19" s="6">
        <v>0</v>
      </c>
      <c r="AL19" s="6">
        <v>105</v>
      </c>
      <c r="AM19" s="6" t="s">
        <v>24</v>
      </c>
      <c r="AN19" s="6" t="s">
        <v>116</v>
      </c>
      <c r="AP19" s="125"/>
      <c r="AQ19" s="15"/>
      <c r="AR19" s="15"/>
    </row>
    <row r="20" spans="1:44" ht="15.75" customHeight="1" x14ac:dyDescent="0.2">
      <c r="A20" s="14" t="s">
        <v>115</v>
      </c>
      <c r="B20" s="12">
        <v>0.375</v>
      </c>
      <c r="C20" s="12">
        <v>0.45833333333333331</v>
      </c>
      <c r="D20" s="13">
        <v>25</v>
      </c>
      <c r="E20" s="13">
        <v>95</v>
      </c>
      <c r="F20" s="13" t="s">
        <v>25</v>
      </c>
      <c r="G20" s="13" t="s">
        <v>117</v>
      </c>
      <c r="I20" s="125"/>
      <c r="L20" s="14" t="s">
        <v>107</v>
      </c>
      <c r="M20" s="12">
        <v>0.83333333333333337</v>
      </c>
      <c r="N20" s="12">
        <v>0.91666666666666663</v>
      </c>
      <c r="O20" s="13">
        <v>60</v>
      </c>
      <c r="P20" s="13">
        <v>60</v>
      </c>
      <c r="Q20" s="13" t="s">
        <v>25</v>
      </c>
      <c r="R20" s="13" t="s">
        <v>104</v>
      </c>
      <c r="T20" s="125"/>
      <c r="W20" s="14" t="s">
        <v>86</v>
      </c>
      <c r="X20" s="12">
        <v>0.58333333333333337</v>
      </c>
      <c r="Y20" s="12">
        <v>0.64583333333333337</v>
      </c>
      <c r="Z20" s="13">
        <v>20</v>
      </c>
      <c r="AA20" s="13">
        <v>70</v>
      </c>
      <c r="AB20" s="13" t="s">
        <v>25</v>
      </c>
      <c r="AC20" s="13" t="s">
        <v>28</v>
      </c>
      <c r="AE20" s="125"/>
      <c r="AF20" s="15"/>
      <c r="AG20" s="15"/>
      <c r="AH20" s="6" t="s">
        <v>115</v>
      </c>
      <c r="AI20" s="20">
        <v>0.85416666666666663</v>
      </c>
      <c r="AJ20" s="20">
        <v>0.9375</v>
      </c>
      <c r="AK20" s="6">
        <v>15</v>
      </c>
      <c r="AL20" s="6">
        <v>105</v>
      </c>
      <c r="AM20" s="6" t="s">
        <v>25</v>
      </c>
      <c r="AN20" s="6" t="s">
        <v>118</v>
      </c>
      <c r="AP20" s="125"/>
      <c r="AQ20" s="15"/>
      <c r="AR20" s="15"/>
    </row>
    <row r="21" spans="1:44" ht="15.75" customHeight="1" x14ac:dyDescent="0.2">
      <c r="A21" s="14" t="s">
        <v>115</v>
      </c>
      <c r="B21" s="12">
        <v>0.875</v>
      </c>
      <c r="C21" s="12">
        <v>0.91666666666666663</v>
      </c>
      <c r="D21" s="13">
        <v>20</v>
      </c>
      <c r="E21" s="13">
        <v>40</v>
      </c>
      <c r="F21" s="13" t="s">
        <v>23</v>
      </c>
      <c r="G21" s="13" t="s">
        <v>119</v>
      </c>
      <c r="I21" s="126"/>
      <c r="L21" s="14" t="s">
        <v>112</v>
      </c>
      <c r="M21" s="12">
        <v>0.75</v>
      </c>
      <c r="N21" s="12">
        <v>0.91666666666666663</v>
      </c>
      <c r="O21" s="13">
        <v>60</v>
      </c>
      <c r="P21" s="13">
        <v>180</v>
      </c>
      <c r="Q21" s="13" t="s">
        <v>25</v>
      </c>
      <c r="R21" s="13" t="s">
        <v>120</v>
      </c>
      <c r="T21" s="126"/>
      <c r="W21" s="14" t="s">
        <v>86</v>
      </c>
      <c r="X21" s="12">
        <v>0.89583333333333337</v>
      </c>
      <c r="Y21" s="12">
        <v>0.91666666666666663</v>
      </c>
      <c r="Z21" s="13">
        <v>0</v>
      </c>
      <c r="AA21" s="13">
        <v>30</v>
      </c>
      <c r="AB21" s="13" t="s">
        <v>23</v>
      </c>
      <c r="AC21" s="19"/>
      <c r="AE21" s="126"/>
      <c r="AF21" s="15"/>
      <c r="AG21" s="15"/>
      <c r="AH21" s="6"/>
      <c r="AI21" s="28"/>
      <c r="AJ21" s="28"/>
      <c r="AK21" s="25"/>
      <c r="AL21" s="25"/>
      <c r="AM21" s="25"/>
      <c r="AN21" s="25"/>
      <c r="AP21" s="126"/>
      <c r="AQ21" s="15"/>
      <c r="AR21" s="15"/>
    </row>
    <row r="22" spans="1:44" ht="15.75" customHeight="1" x14ac:dyDescent="0.2">
      <c r="A22" s="29"/>
      <c r="B22" s="29"/>
      <c r="C22" s="29"/>
      <c r="D22" s="30">
        <f t="shared" ref="D22:E22" si="0">SUM(D9:D21)</f>
        <v>290</v>
      </c>
      <c r="E22" s="31">
        <f t="shared" si="0"/>
        <v>1150</v>
      </c>
      <c r="F22" s="29"/>
      <c r="G22" s="29"/>
      <c r="L22" s="27" t="s">
        <v>115</v>
      </c>
      <c r="M22" s="32">
        <v>0.375</v>
      </c>
      <c r="N22" s="32">
        <v>0.5</v>
      </c>
      <c r="O22" s="27">
        <v>20</v>
      </c>
      <c r="P22" s="27">
        <v>160</v>
      </c>
      <c r="Q22" s="27" t="s">
        <v>25</v>
      </c>
      <c r="R22" s="27" t="s">
        <v>26</v>
      </c>
      <c r="W22" s="27" t="s">
        <v>97</v>
      </c>
      <c r="X22" s="32">
        <v>0.25</v>
      </c>
      <c r="Y22" s="32">
        <v>0.375</v>
      </c>
      <c r="Z22" s="27">
        <v>50</v>
      </c>
      <c r="AA22" s="27">
        <v>130</v>
      </c>
      <c r="AB22" s="27" t="s">
        <v>25</v>
      </c>
      <c r="AC22" s="27" t="s">
        <v>121</v>
      </c>
      <c r="AK22" s="63">
        <f t="shared" ref="AK22:AL22" si="1">SUM(AK9:AK20)</f>
        <v>290</v>
      </c>
      <c r="AL22" s="64">
        <f t="shared" si="1"/>
        <v>1735</v>
      </c>
    </row>
    <row r="23" spans="1:44" ht="15.75" customHeight="1" x14ac:dyDescent="0.2">
      <c r="A23" s="33"/>
      <c r="B23" s="130" t="s">
        <v>29</v>
      </c>
      <c r="C23" s="131"/>
      <c r="D23" s="131"/>
      <c r="E23" s="131"/>
      <c r="F23" s="34" t="s">
        <v>23</v>
      </c>
      <c r="G23" s="4">
        <v>340</v>
      </c>
      <c r="H23" s="33"/>
      <c r="I23" s="33"/>
      <c r="L23" s="27" t="s">
        <v>115</v>
      </c>
      <c r="M23" s="32">
        <v>0.875</v>
      </c>
      <c r="N23" s="32">
        <v>0.91666666666666663</v>
      </c>
      <c r="O23" s="27">
        <v>0</v>
      </c>
      <c r="P23" s="27">
        <v>60</v>
      </c>
      <c r="Q23" s="27" t="s">
        <v>23</v>
      </c>
      <c r="R23" s="35"/>
      <c r="W23" s="27" t="s">
        <v>97</v>
      </c>
      <c r="X23" s="32">
        <v>0.58333333333333337</v>
      </c>
      <c r="Y23" s="32">
        <v>0.625</v>
      </c>
      <c r="Z23" s="27">
        <v>0</v>
      </c>
      <c r="AA23" s="27">
        <v>60</v>
      </c>
      <c r="AB23" s="27" t="s">
        <v>25</v>
      </c>
      <c r="AC23" s="35"/>
      <c r="AI23" s="130" t="s">
        <v>29</v>
      </c>
      <c r="AJ23" s="131"/>
      <c r="AK23" s="131"/>
      <c r="AL23" s="131"/>
      <c r="AM23" s="36" t="s">
        <v>24</v>
      </c>
      <c r="AN23" s="29">
        <f>SUMIF(AM9:AM20,"Análisis",AL9:AL20)</f>
        <v>855</v>
      </c>
    </row>
    <row r="24" spans="1:44" ht="15.75" customHeight="1" x14ac:dyDescent="0.25">
      <c r="A24" s="37"/>
      <c r="B24" s="132" t="s">
        <v>30</v>
      </c>
      <c r="C24" s="123"/>
      <c r="D24" s="123"/>
      <c r="E24" s="121"/>
      <c r="F24" s="34" t="s">
        <v>25</v>
      </c>
      <c r="G24" s="4">
        <v>750</v>
      </c>
      <c r="H24" s="33"/>
      <c r="I24" s="33"/>
      <c r="L24" s="29"/>
      <c r="M24" s="29"/>
      <c r="N24" s="29"/>
      <c r="O24" s="30">
        <f t="shared" ref="O24:P24" si="2">SUM(O9:O23)</f>
        <v>280</v>
      </c>
      <c r="P24" s="31">
        <f t="shared" si="2"/>
        <v>1640</v>
      </c>
      <c r="Q24" s="29"/>
      <c r="R24" s="29"/>
      <c r="W24" s="27" t="s">
        <v>107</v>
      </c>
      <c r="X24" s="32">
        <v>0.375</v>
      </c>
      <c r="Y24" s="32">
        <v>0.41666666666666669</v>
      </c>
      <c r="Z24" s="27">
        <v>30</v>
      </c>
      <c r="AA24" s="27">
        <v>30</v>
      </c>
      <c r="AB24" s="27" t="s">
        <v>25</v>
      </c>
      <c r="AC24" s="27" t="s">
        <v>122</v>
      </c>
      <c r="AI24" s="132" t="s">
        <v>30</v>
      </c>
      <c r="AJ24" s="123"/>
      <c r="AK24" s="123"/>
      <c r="AL24" s="121"/>
      <c r="AM24" s="36" t="s">
        <v>25</v>
      </c>
      <c r="AN24" s="29">
        <f>SUMIF(AM9:AM20,"Diseño",AL9:AL20)</f>
        <v>520</v>
      </c>
    </row>
    <row r="25" spans="1:44" ht="15.75" customHeight="1" x14ac:dyDescent="0.2">
      <c r="A25" s="33"/>
      <c r="B25" s="129" t="s">
        <v>31</v>
      </c>
      <c r="C25" s="121"/>
      <c r="D25" s="38">
        <v>0</v>
      </c>
      <c r="E25" s="39" t="s">
        <v>32</v>
      </c>
      <c r="F25" s="34" t="s">
        <v>89</v>
      </c>
      <c r="G25" s="4">
        <v>60</v>
      </c>
      <c r="H25" s="33"/>
      <c r="I25" s="33"/>
      <c r="Q25" s="36" t="s">
        <v>23</v>
      </c>
      <c r="R25" s="4">
        <v>420</v>
      </c>
      <c r="W25" s="27" t="s">
        <v>107</v>
      </c>
      <c r="X25" s="32">
        <v>0.75</v>
      </c>
      <c r="Y25" s="32">
        <v>0.79166666666666663</v>
      </c>
      <c r="Z25" s="27">
        <v>20</v>
      </c>
      <c r="AA25" s="27">
        <v>40</v>
      </c>
      <c r="AB25" s="27" t="s">
        <v>25</v>
      </c>
      <c r="AC25" s="27" t="s">
        <v>85</v>
      </c>
      <c r="AI25" s="129" t="s">
        <v>31</v>
      </c>
      <c r="AJ25" s="121"/>
      <c r="AK25" s="38">
        <v>0</v>
      </c>
      <c r="AL25" s="39" t="s">
        <v>32</v>
      </c>
      <c r="AM25" s="36" t="s">
        <v>89</v>
      </c>
      <c r="AN25" s="29">
        <f>SUMIF(AM9:AM20,"Programación",AL9:AL20)</f>
        <v>360</v>
      </c>
    </row>
    <row r="26" spans="1:44" ht="15.75" customHeight="1" x14ac:dyDescent="0.2">
      <c r="A26" s="40"/>
      <c r="B26" s="129" t="s">
        <v>33</v>
      </c>
      <c r="C26" s="121"/>
      <c r="D26" s="38">
        <v>0</v>
      </c>
      <c r="E26" s="41" t="s">
        <v>32</v>
      </c>
      <c r="F26" s="40"/>
      <c r="G26" s="42"/>
      <c r="H26" s="33"/>
      <c r="I26" s="33"/>
      <c r="M26" s="132" t="s">
        <v>30</v>
      </c>
      <c r="N26" s="123"/>
      <c r="O26" s="123"/>
      <c r="P26" s="121"/>
      <c r="Q26" s="36" t="s">
        <v>25</v>
      </c>
      <c r="R26" s="4">
        <v>1160</v>
      </c>
      <c r="W26" s="27" t="s">
        <v>112</v>
      </c>
      <c r="X26" s="32">
        <v>0.33333333333333331</v>
      </c>
      <c r="Y26" s="32">
        <v>0.41666666666666669</v>
      </c>
      <c r="Z26" s="27">
        <v>25</v>
      </c>
      <c r="AA26" s="27">
        <v>35</v>
      </c>
      <c r="AB26" s="27" t="s">
        <v>25</v>
      </c>
      <c r="AC26" s="27" t="s">
        <v>123</v>
      </c>
      <c r="AI26" s="129" t="s">
        <v>33</v>
      </c>
      <c r="AJ26" s="121"/>
      <c r="AK26" s="38">
        <v>0</v>
      </c>
      <c r="AL26" s="39" t="s">
        <v>32</v>
      </c>
    </row>
    <row r="27" spans="1:44" ht="15.75" customHeight="1" x14ac:dyDescent="0.2">
      <c r="A27" s="40"/>
      <c r="B27" s="133" t="s">
        <v>34</v>
      </c>
      <c r="C27" s="121"/>
      <c r="D27" s="43">
        <v>60</v>
      </c>
      <c r="E27" s="41" t="s">
        <v>32</v>
      </c>
      <c r="F27" s="40"/>
      <c r="G27" s="44"/>
      <c r="H27" s="33"/>
      <c r="I27" s="33"/>
      <c r="M27" s="129" t="s">
        <v>31</v>
      </c>
      <c r="N27" s="121"/>
      <c r="O27" s="38">
        <v>0</v>
      </c>
      <c r="P27" s="39" t="s">
        <v>32</v>
      </c>
      <c r="Q27" s="36" t="s">
        <v>89</v>
      </c>
      <c r="R27" s="4">
        <v>60</v>
      </c>
      <c r="W27" s="27" t="s">
        <v>115</v>
      </c>
      <c r="X27" s="32">
        <v>0.25</v>
      </c>
      <c r="Y27" s="32">
        <v>0.29166666666666669</v>
      </c>
      <c r="Z27" s="27">
        <v>20</v>
      </c>
      <c r="AA27" s="27">
        <v>40</v>
      </c>
      <c r="AB27" s="27" t="s">
        <v>25</v>
      </c>
      <c r="AC27" s="27" t="s">
        <v>27</v>
      </c>
      <c r="AI27" s="133" t="s">
        <v>34</v>
      </c>
      <c r="AJ27" s="121"/>
      <c r="AK27" s="43">
        <v>60</v>
      </c>
      <c r="AL27" s="39" t="s">
        <v>32</v>
      </c>
    </row>
    <row r="28" spans="1:44" ht="15.75" customHeight="1" x14ac:dyDescent="0.2">
      <c r="A28" s="40"/>
      <c r="B28" s="133" t="s">
        <v>35</v>
      </c>
      <c r="C28" s="121"/>
      <c r="D28" s="43">
        <v>0</v>
      </c>
      <c r="E28" s="41" t="s">
        <v>32</v>
      </c>
      <c r="F28" s="40"/>
      <c r="G28" s="44"/>
      <c r="H28" s="33"/>
      <c r="I28" s="33"/>
      <c r="M28" s="129" t="s">
        <v>33</v>
      </c>
      <c r="N28" s="121"/>
      <c r="O28" s="38">
        <v>0</v>
      </c>
      <c r="P28" s="39" t="s">
        <v>32</v>
      </c>
      <c r="W28" s="27" t="s">
        <v>115</v>
      </c>
      <c r="X28" s="32">
        <v>0.625</v>
      </c>
      <c r="Y28" s="32">
        <v>0.66666666666666663</v>
      </c>
      <c r="Z28" s="27">
        <v>0</v>
      </c>
      <c r="AA28" s="27">
        <v>60</v>
      </c>
      <c r="AB28" s="27" t="s">
        <v>25</v>
      </c>
      <c r="AC28" s="35"/>
      <c r="AI28" s="133" t="s">
        <v>35</v>
      </c>
      <c r="AJ28" s="121"/>
      <c r="AK28" s="43">
        <v>0</v>
      </c>
      <c r="AL28" s="39" t="s">
        <v>32</v>
      </c>
    </row>
    <row r="29" spans="1:44" ht="15.75" customHeight="1" x14ac:dyDescent="0.2">
      <c r="A29" s="33"/>
      <c r="B29" s="133" t="s">
        <v>36</v>
      </c>
      <c r="C29" s="121"/>
      <c r="D29" s="43">
        <v>0</v>
      </c>
      <c r="E29" s="39" t="s">
        <v>32</v>
      </c>
      <c r="F29" s="33"/>
      <c r="G29" s="33"/>
      <c r="H29" s="33"/>
      <c r="I29" s="33"/>
      <c r="M29" s="133" t="s">
        <v>34</v>
      </c>
      <c r="N29" s="121"/>
      <c r="O29" s="43">
        <v>60</v>
      </c>
      <c r="P29" s="39" t="s">
        <v>32</v>
      </c>
      <c r="W29" s="45"/>
      <c r="X29" s="45"/>
      <c r="Y29" s="45"/>
      <c r="Z29" s="30">
        <f t="shared" ref="Z29:AA29" si="3">SUM(Z9:Z28)</f>
        <v>295</v>
      </c>
      <c r="AA29" s="31">
        <f t="shared" si="3"/>
        <v>1205</v>
      </c>
      <c r="AB29" s="45"/>
      <c r="AC29" s="45"/>
      <c r="AI29" s="133" t="s">
        <v>36</v>
      </c>
      <c r="AJ29" s="121"/>
      <c r="AK29" s="43">
        <v>0</v>
      </c>
      <c r="AL29" s="39" t="s">
        <v>32</v>
      </c>
    </row>
    <row r="30" spans="1:44" ht="15.75" customHeight="1" x14ac:dyDescent="0.2">
      <c r="A30" s="46"/>
      <c r="B30" s="134" t="s">
        <v>37</v>
      </c>
      <c r="C30" s="123"/>
      <c r="D30" s="123"/>
      <c r="E30" s="121"/>
      <c r="F30" s="11"/>
      <c r="G30" s="11"/>
      <c r="H30" s="33"/>
      <c r="I30" s="11"/>
      <c r="M30" s="133" t="s">
        <v>35</v>
      </c>
      <c r="N30" s="121"/>
      <c r="O30" s="43">
        <v>0</v>
      </c>
      <c r="P30" s="39" t="s">
        <v>32</v>
      </c>
      <c r="AI30" s="134" t="s">
        <v>37</v>
      </c>
      <c r="AJ30" s="123"/>
      <c r="AK30" s="123"/>
      <c r="AL30" s="121"/>
    </row>
    <row r="31" spans="1:44" ht="15.75" customHeight="1" x14ac:dyDescent="0.2">
      <c r="A31" s="47"/>
      <c r="B31" s="135" t="s">
        <v>38</v>
      </c>
      <c r="C31" s="121"/>
      <c r="D31" s="43">
        <v>360</v>
      </c>
      <c r="E31" s="41" t="s">
        <v>32</v>
      </c>
      <c r="F31" s="48"/>
      <c r="G31" s="48"/>
      <c r="H31" s="33"/>
      <c r="I31" s="49"/>
      <c r="M31" s="133" t="s">
        <v>36</v>
      </c>
      <c r="N31" s="121"/>
      <c r="O31" s="43">
        <v>0</v>
      </c>
      <c r="P31" s="39" t="s">
        <v>32</v>
      </c>
      <c r="AI31" s="133" t="s">
        <v>38</v>
      </c>
      <c r="AJ31" s="121"/>
      <c r="AK31" s="43">
        <v>240</v>
      </c>
      <c r="AL31" s="39" t="s">
        <v>32</v>
      </c>
    </row>
    <row r="32" spans="1:44" ht="15.75" customHeight="1" x14ac:dyDescent="0.2">
      <c r="A32" s="47"/>
      <c r="B32" s="135" t="s">
        <v>39</v>
      </c>
      <c r="C32" s="121"/>
      <c r="D32" s="43">
        <v>180</v>
      </c>
      <c r="E32" s="41" t="s">
        <v>32</v>
      </c>
      <c r="F32" s="48"/>
      <c r="G32" s="48"/>
      <c r="H32" s="33"/>
      <c r="I32" s="49"/>
      <c r="M32" s="134" t="s">
        <v>37</v>
      </c>
      <c r="N32" s="123"/>
      <c r="O32" s="123"/>
      <c r="P32" s="121"/>
      <c r="X32" s="130" t="s">
        <v>29</v>
      </c>
      <c r="Y32" s="131"/>
      <c r="Z32" s="131"/>
      <c r="AA32" s="131"/>
      <c r="AB32" s="36" t="s">
        <v>23</v>
      </c>
      <c r="AC32" s="4">
        <v>250</v>
      </c>
      <c r="AI32" s="133" t="s">
        <v>39</v>
      </c>
      <c r="AJ32" s="121"/>
      <c r="AK32" s="43">
        <v>420</v>
      </c>
      <c r="AL32" s="39" t="s">
        <v>32</v>
      </c>
    </row>
    <row r="33" spans="1:38" ht="15.75" customHeight="1" x14ac:dyDescent="0.2">
      <c r="A33" s="47"/>
      <c r="B33" s="135" t="s">
        <v>40</v>
      </c>
      <c r="C33" s="121"/>
      <c r="D33" s="43">
        <v>120</v>
      </c>
      <c r="E33" s="41" t="s">
        <v>32</v>
      </c>
      <c r="F33" s="48"/>
      <c r="G33" s="48"/>
      <c r="H33" s="33"/>
      <c r="I33" s="49"/>
      <c r="M33" s="133" t="s">
        <v>38</v>
      </c>
      <c r="N33" s="121"/>
      <c r="O33" s="43">
        <v>480</v>
      </c>
      <c r="P33" s="39" t="s">
        <v>32</v>
      </c>
      <c r="X33" s="132" t="s">
        <v>30</v>
      </c>
      <c r="Y33" s="123"/>
      <c r="Z33" s="123"/>
      <c r="AA33" s="121"/>
      <c r="AB33" s="36" t="s">
        <v>25</v>
      </c>
      <c r="AC33" s="4">
        <v>955</v>
      </c>
      <c r="AI33" s="133" t="s">
        <v>40</v>
      </c>
      <c r="AJ33" s="121"/>
      <c r="AK33" s="43">
        <v>190</v>
      </c>
      <c r="AL33" s="39" t="s">
        <v>32</v>
      </c>
    </row>
    <row r="34" spans="1:38" ht="15.75" customHeight="1" x14ac:dyDescent="0.2">
      <c r="A34" s="47"/>
      <c r="B34" s="135" t="s">
        <v>41</v>
      </c>
      <c r="C34" s="121"/>
      <c r="D34" s="43">
        <v>180</v>
      </c>
      <c r="E34" s="41" t="s">
        <v>32</v>
      </c>
      <c r="F34" s="48"/>
      <c r="G34" s="48"/>
      <c r="H34" s="33"/>
      <c r="I34" s="49"/>
      <c r="M34" s="133" t="s">
        <v>39</v>
      </c>
      <c r="N34" s="121"/>
      <c r="O34" s="43">
        <v>240</v>
      </c>
      <c r="P34" s="39" t="s">
        <v>32</v>
      </c>
      <c r="X34" s="129" t="s">
        <v>31</v>
      </c>
      <c r="Y34" s="121"/>
      <c r="Z34" s="38">
        <v>0</v>
      </c>
      <c r="AA34" s="39" t="s">
        <v>32</v>
      </c>
      <c r="AB34" s="36" t="s">
        <v>89</v>
      </c>
      <c r="AC34" s="4">
        <v>60</v>
      </c>
      <c r="AI34" s="133" t="s">
        <v>41</v>
      </c>
      <c r="AJ34" s="121"/>
      <c r="AK34" s="43">
        <v>240</v>
      </c>
      <c r="AL34" s="39" t="s">
        <v>32</v>
      </c>
    </row>
    <row r="35" spans="1:38" ht="15.75" customHeight="1" x14ac:dyDescent="0.2">
      <c r="A35" s="47"/>
      <c r="B35" s="135" t="s">
        <v>42</v>
      </c>
      <c r="C35" s="121"/>
      <c r="D35" s="43">
        <v>180</v>
      </c>
      <c r="E35" s="41" t="s">
        <v>32</v>
      </c>
      <c r="F35" s="48"/>
      <c r="G35" s="48"/>
      <c r="H35" s="33"/>
      <c r="I35" s="49"/>
      <c r="M35" s="133" t="s">
        <v>40</v>
      </c>
      <c r="N35" s="121"/>
      <c r="O35" s="43">
        <v>180</v>
      </c>
      <c r="P35" s="39" t="s">
        <v>32</v>
      </c>
      <c r="X35" s="129" t="s">
        <v>33</v>
      </c>
      <c r="Y35" s="121"/>
      <c r="Z35" s="38">
        <v>0</v>
      </c>
      <c r="AA35" s="39" t="s">
        <v>32</v>
      </c>
      <c r="AI35" s="133" t="s">
        <v>42</v>
      </c>
      <c r="AJ35" s="121"/>
      <c r="AK35" s="43">
        <v>400</v>
      </c>
      <c r="AL35" s="39" t="s">
        <v>32</v>
      </c>
    </row>
    <row r="36" spans="1:38" ht="15.75" customHeight="1" x14ac:dyDescent="0.2">
      <c r="A36" s="47"/>
      <c r="B36" s="50"/>
      <c r="C36" s="51" t="s">
        <v>43</v>
      </c>
      <c r="D36" s="43">
        <v>180</v>
      </c>
      <c r="E36" s="52" t="s">
        <v>32</v>
      </c>
      <c r="F36" s="48"/>
      <c r="G36" s="48"/>
      <c r="H36" s="33"/>
      <c r="I36" s="49"/>
      <c r="M36" s="133" t="s">
        <v>41</v>
      </c>
      <c r="N36" s="121"/>
      <c r="O36" s="43">
        <v>240</v>
      </c>
      <c r="P36" s="39" t="s">
        <v>32</v>
      </c>
      <c r="X36" s="133" t="s">
        <v>34</v>
      </c>
      <c r="Y36" s="121"/>
      <c r="Z36" s="43">
        <v>60</v>
      </c>
      <c r="AA36" s="39" t="s">
        <v>32</v>
      </c>
      <c r="AI36" s="53"/>
      <c r="AJ36" s="51" t="s">
        <v>44</v>
      </c>
      <c r="AK36" s="43">
        <v>190</v>
      </c>
      <c r="AL36" s="52" t="s">
        <v>32</v>
      </c>
    </row>
    <row r="37" spans="1:38" ht="15.75" customHeight="1" x14ac:dyDescent="0.2">
      <c r="A37" s="47"/>
      <c r="B37" s="50"/>
      <c r="C37" s="51" t="s">
        <v>45</v>
      </c>
      <c r="D37" s="43">
        <v>180</v>
      </c>
      <c r="E37" s="52" t="s">
        <v>32</v>
      </c>
      <c r="F37" s="48"/>
      <c r="G37" s="48"/>
      <c r="H37" s="33"/>
      <c r="I37" s="49"/>
      <c r="M37" s="133" t="s">
        <v>42</v>
      </c>
      <c r="N37" s="121"/>
      <c r="O37" s="43">
        <v>240</v>
      </c>
      <c r="P37" s="39" t="s">
        <v>32</v>
      </c>
      <c r="X37" s="133" t="s">
        <v>35</v>
      </c>
      <c r="Y37" s="121"/>
      <c r="Z37" s="43">
        <v>0</v>
      </c>
      <c r="AA37" s="39" t="s">
        <v>32</v>
      </c>
      <c r="AI37" s="53"/>
      <c r="AJ37" s="51" t="s">
        <v>45</v>
      </c>
      <c r="AK37" s="43">
        <v>190</v>
      </c>
      <c r="AL37" s="52" t="s">
        <v>32</v>
      </c>
    </row>
    <row r="38" spans="1:38" ht="15.75" customHeight="1" x14ac:dyDescent="0.2">
      <c r="A38" s="47"/>
      <c r="B38" s="54"/>
      <c r="C38" s="55"/>
      <c r="D38" s="56">
        <f>SUM(D25:D29) + SUM(D31:D37)</f>
        <v>1440</v>
      </c>
      <c r="E38" s="41" t="s">
        <v>32</v>
      </c>
      <c r="F38" s="57"/>
      <c r="G38" s="48"/>
      <c r="H38" s="33"/>
      <c r="I38" s="49"/>
      <c r="M38" s="53"/>
      <c r="N38" s="51" t="s">
        <v>43</v>
      </c>
      <c r="O38" s="43">
        <v>240</v>
      </c>
      <c r="P38" s="39" t="s">
        <v>32</v>
      </c>
      <c r="X38" s="133" t="s">
        <v>36</v>
      </c>
      <c r="Y38" s="121"/>
      <c r="Z38" s="43">
        <v>0</v>
      </c>
      <c r="AA38" s="39" t="s">
        <v>32</v>
      </c>
      <c r="AI38" s="58"/>
      <c r="AJ38" s="39"/>
      <c r="AK38" s="59">
        <f>SUM(AK25:AK29) + SUM(AK31:AK37)</f>
        <v>1930</v>
      </c>
      <c r="AL38" s="39" t="s">
        <v>32</v>
      </c>
    </row>
    <row r="39" spans="1:38" ht="15.75" customHeight="1" x14ac:dyDescent="0.2">
      <c r="A39" s="47"/>
      <c r="B39" s="60"/>
      <c r="C39" s="60"/>
      <c r="D39" s="48"/>
      <c r="E39" s="48"/>
      <c r="F39" s="48"/>
      <c r="G39" s="48"/>
      <c r="H39" s="33"/>
      <c r="I39" s="49"/>
      <c r="M39" s="53"/>
      <c r="N39" s="51" t="s">
        <v>45</v>
      </c>
      <c r="O39" s="43">
        <v>240</v>
      </c>
      <c r="P39" s="39" t="s">
        <v>32</v>
      </c>
      <c r="X39" s="134" t="s">
        <v>37</v>
      </c>
      <c r="Y39" s="123"/>
      <c r="Z39" s="123"/>
      <c r="AA39" s="121"/>
    </row>
    <row r="40" spans="1:38" ht="15.75" customHeight="1" x14ac:dyDescent="0.2">
      <c r="A40" s="47"/>
      <c r="B40" s="48"/>
      <c r="C40" s="48"/>
      <c r="D40" s="48"/>
      <c r="E40" s="48"/>
      <c r="F40" s="48"/>
      <c r="G40" s="48"/>
      <c r="H40" s="33"/>
      <c r="I40" s="49"/>
      <c r="M40" s="58"/>
      <c r="N40" s="39"/>
      <c r="O40" s="59">
        <f>SUM(O27:O31) + SUM(O33:O39)</f>
        <v>1920</v>
      </c>
      <c r="P40" s="39" t="s">
        <v>32</v>
      </c>
      <c r="X40" s="133" t="s">
        <v>38</v>
      </c>
      <c r="Y40" s="121"/>
      <c r="Z40" s="43">
        <v>360</v>
      </c>
      <c r="AA40" s="39" t="s">
        <v>32</v>
      </c>
    </row>
    <row r="41" spans="1:38" ht="15.75" customHeight="1" x14ac:dyDescent="0.2">
      <c r="A41" s="47"/>
      <c r="B41" s="48"/>
      <c r="C41" s="48"/>
      <c r="D41" s="48"/>
      <c r="E41" s="48"/>
      <c r="F41" s="48"/>
      <c r="G41" s="48"/>
      <c r="H41" s="33"/>
      <c r="I41" s="49"/>
      <c r="X41" s="133" t="s">
        <v>39</v>
      </c>
      <c r="Y41" s="121"/>
      <c r="Z41" s="43">
        <v>240</v>
      </c>
      <c r="AA41" s="39" t="s">
        <v>32</v>
      </c>
    </row>
    <row r="42" spans="1:38" ht="15.75" customHeight="1" x14ac:dyDescent="0.2">
      <c r="A42" s="48"/>
      <c r="B42" s="48"/>
      <c r="C42" s="48"/>
      <c r="D42" s="61"/>
      <c r="E42" s="61"/>
      <c r="F42" s="61"/>
      <c r="G42" s="48"/>
      <c r="H42" s="33"/>
      <c r="I42" s="49"/>
      <c r="X42" s="133" t="s">
        <v>40</v>
      </c>
      <c r="Y42" s="121"/>
      <c r="Z42" s="43">
        <v>180</v>
      </c>
      <c r="AA42" s="39" t="s">
        <v>32</v>
      </c>
    </row>
    <row r="43" spans="1:38" ht="15.75" customHeight="1" x14ac:dyDescent="0.2">
      <c r="A43" s="48"/>
      <c r="B43" s="48"/>
      <c r="C43" s="48"/>
      <c r="D43" s="48"/>
      <c r="E43" s="48"/>
      <c r="F43" s="48"/>
      <c r="G43" s="48"/>
      <c r="H43" s="33"/>
      <c r="I43" s="49"/>
      <c r="X43" s="133" t="s">
        <v>41</v>
      </c>
      <c r="Y43" s="121"/>
      <c r="Z43" s="43">
        <v>240</v>
      </c>
      <c r="AA43" s="39" t="s">
        <v>32</v>
      </c>
    </row>
    <row r="44" spans="1:38" ht="15.75" customHeight="1" x14ac:dyDescent="0.2">
      <c r="A44" s="48"/>
      <c r="B44" s="48"/>
      <c r="C44" s="48"/>
      <c r="D44" s="48"/>
      <c r="E44" s="48"/>
      <c r="F44" s="48"/>
      <c r="G44" s="48"/>
      <c r="H44" s="33"/>
      <c r="I44" s="49"/>
      <c r="X44" s="133" t="s">
        <v>42</v>
      </c>
      <c r="Y44" s="121"/>
      <c r="Z44" s="43">
        <v>240</v>
      </c>
      <c r="AA44" s="39" t="s">
        <v>32</v>
      </c>
    </row>
    <row r="45" spans="1:38" ht="15.75" customHeight="1" x14ac:dyDescent="0.2">
      <c r="A45" s="48"/>
      <c r="B45" s="48"/>
      <c r="C45" s="48"/>
      <c r="D45" s="48"/>
      <c r="E45" s="48"/>
      <c r="F45" s="48"/>
      <c r="G45" s="48"/>
      <c r="H45" s="33"/>
      <c r="I45" s="49"/>
      <c r="X45" s="53"/>
      <c r="Y45" s="51" t="s">
        <v>43</v>
      </c>
      <c r="Z45" s="43">
        <v>120</v>
      </c>
      <c r="AA45" s="39" t="s">
        <v>32</v>
      </c>
    </row>
    <row r="46" spans="1:38" ht="15.75" customHeight="1" x14ac:dyDescent="0.2">
      <c r="A46" s="33"/>
      <c r="B46" s="33"/>
      <c r="C46" s="33"/>
      <c r="D46" s="33"/>
      <c r="E46" s="33"/>
      <c r="F46" s="33"/>
      <c r="G46" s="33"/>
      <c r="H46" s="33"/>
      <c r="I46" s="33"/>
      <c r="X46" s="53"/>
      <c r="Y46" s="51" t="s">
        <v>45</v>
      </c>
      <c r="Z46" s="43">
        <v>120</v>
      </c>
      <c r="AA46" s="39" t="s">
        <v>32</v>
      </c>
    </row>
    <row r="47" spans="1:38" ht="15.75" customHeight="1" x14ac:dyDescent="0.2">
      <c r="A47" s="33"/>
      <c r="B47" s="33"/>
      <c r="C47" s="33"/>
      <c r="D47" s="33"/>
      <c r="E47" s="33"/>
      <c r="F47" s="33"/>
      <c r="G47" s="33"/>
      <c r="H47" s="33"/>
      <c r="I47" s="33"/>
      <c r="X47" s="58"/>
      <c r="Y47" s="39"/>
      <c r="Z47" s="59">
        <f>SUM(Z34:Z38) + SUM(Z40:Z46)</f>
        <v>1560</v>
      </c>
      <c r="AA47" s="39" t="s">
        <v>32</v>
      </c>
    </row>
    <row r="48" spans="1:38" ht="15.75" customHeight="1" x14ac:dyDescent="0.2">
      <c r="A48" s="33"/>
      <c r="B48" s="33"/>
      <c r="C48" s="33"/>
      <c r="D48" s="33"/>
      <c r="E48" s="33"/>
      <c r="F48" s="33"/>
      <c r="G48" s="33"/>
      <c r="H48" s="33"/>
      <c r="I48" s="33"/>
    </row>
    <row r="49" spans="1:42" ht="15.75" customHeight="1" x14ac:dyDescent="0.2">
      <c r="A49" s="46"/>
      <c r="B49" s="11"/>
      <c r="C49" s="11"/>
      <c r="D49" s="11"/>
      <c r="E49" s="11"/>
      <c r="F49" s="11"/>
      <c r="G49" s="11"/>
      <c r="H49" s="33"/>
      <c r="I49" s="11"/>
    </row>
    <row r="50" spans="1:42" ht="15.75" customHeight="1" x14ac:dyDescent="0.25">
      <c r="A50" s="1" t="s">
        <v>0</v>
      </c>
      <c r="E50" s="137" t="s">
        <v>124</v>
      </c>
      <c r="F50" s="121"/>
      <c r="L50" s="1" t="s">
        <v>0</v>
      </c>
      <c r="P50" s="137" t="s">
        <v>124</v>
      </c>
      <c r="Q50" s="121"/>
      <c r="W50" s="1" t="s">
        <v>0</v>
      </c>
      <c r="AA50" s="137" t="s">
        <v>124</v>
      </c>
      <c r="AB50" s="121"/>
      <c r="AH50" s="1" t="s">
        <v>0</v>
      </c>
      <c r="AL50" s="137" t="s">
        <v>124</v>
      </c>
      <c r="AM50" s="121"/>
    </row>
    <row r="51" spans="1:42" ht="15.75" customHeight="1" x14ac:dyDescent="0.2"/>
    <row r="52" spans="1:42" ht="15.75" customHeight="1" x14ac:dyDescent="0.2">
      <c r="A52" s="2" t="s">
        <v>1</v>
      </c>
      <c r="B52" s="127" t="s">
        <v>2</v>
      </c>
      <c r="C52" s="123"/>
      <c r="D52" s="123"/>
      <c r="E52" s="121"/>
      <c r="F52" s="2" t="s">
        <v>3</v>
      </c>
      <c r="G52" s="3" t="s">
        <v>125</v>
      </c>
      <c r="I52" s="4" t="s">
        <v>49</v>
      </c>
      <c r="L52" s="2" t="s">
        <v>1</v>
      </c>
      <c r="M52" s="122" t="s">
        <v>4</v>
      </c>
      <c r="N52" s="123"/>
      <c r="O52" s="123"/>
      <c r="P52" s="121"/>
      <c r="Q52" s="2" t="s">
        <v>3</v>
      </c>
      <c r="R52" s="3" t="s">
        <v>125</v>
      </c>
      <c r="T52" s="7" t="s">
        <v>10</v>
      </c>
      <c r="W52" s="2" t="s">
        <v>1</v>
      </c>
      <c r="X52" s="122" t="s">
        <v>5</v>
      </c>
      <c r="Y52" s="123"/>
      <c r="Z52" s="123"/>
      <c r="AA52" s="121"/>
      <c r="AB52" s="2" t="s">
        <v>3</v>
      </c>
      <c r="AC52" s="3" t="s">
        <v>125</v>
      </c>
      <c r="AE52" s="7" t="s">
        <v>126</v>
      </c>
      <c r="AH52" s="2" t="s">
        <v>1</v>
      </c>
      <c r="AI52" s="122" t="s">
        <v>6</v>
      </c>
      <c r="AJ52" s="123"/>
      <c r="AK52" s="123"/>
      <c r="AL52" s="121"/>
      <c r="AM52" s="2" t="s">
        <v>3</v>
      </c>
      <c r="AN52" s="3" t="s">
        <v>125</v>
      </c>
    </row>
    <row r="53" spans="1:42" ht="15.75" customHeight="1" x14ac:dyDescent="0.2">
      <c r="A53" s="2" t="s">
        <v>7</v>
      </c>
      <c r="B53" s="122" t="s">
        <v>51</v>
      </c>
      <c r="C53" s="123"/>
      <c r="D53" s="123"/>
      <c r="E53" s="121"/>
      <c r="F53" s="2" t="s">
        <v>8</v>
      </c>
      <c r="G53" s="6" t="s">
        <v>9</v>
      </c>
      <c r="L53" s="2" t="s">
        <v>7</v>
      </c>
      <c r="M53" s="122" t="s">
        <v>51</v>
      </c>
      <c r="N53" s="123"/>
      <c r="O53" s="123"/>
      <c r="P53" s="121"/>
      <c r="Q53" s="2" t="s">
        <v>8</v>
      </c>
      <c r="R53" s="6" t="s">
        <v>9</v>
      </c>
      <c r="W53" s="2" t="s">
        <v>7</v>
      </c>
      <c r="X53" s="122" t="s">
        <v>51</v>
      </c>
      <c r="Y53" s="123"/>
      <c r="Z53" s="123"/>
      <c r="AA53" s="121"/>
      <c r="AB53" s="2" t="s">
        <v>8</v>
      </c>
      <c r="AC53" s="6" t="s">
        <v>9</v>
      </c>
      <c r="AH53" s="2" t="s">
        <v>7</v>
      </c>
      <c r="AI53" s="122" t="s">
        <v>51</v>
      </c>
      <c r="AJ53" s="123"/>
      <c r="AK53" s="123"/>
      <c r="AL53" s="121"/>
      <c r="AM53" s="2" t="s">
        <v>8</v>
      </c>
      <c r="AN53" s="6" t="s">
        <v>9</v>
      </c>
    </row>
    <row r="54" spans="1:42" ht="15.75" customHeight="1" x14ac:dyDescent="0.2">
      <c r="A54" s="2" t="s">
        <v>11</v>
      </c>
      <c r="B54" s="122" t="s">
        <v>12</v>
      </c>
      <c r="C54" s="123"/>
      <c r="D54" s="123"/>
      <c r="E54" s="121"/>
      <c r="F54" s="2" t="s">
        <v>13</v>
      </c>
      <c r="G54" s="6" t="s">
        <v>14</v>
      </c>
      <c r="L54" s="2" t="s">
        <v>11</v>
      </c>
      <c r="M54" s="122" t="s">
        <v>12</v>
      </c>
      <c r="N54" s="123"/>
      <c r="O54" s="123"/>
      <c r="P54" s="121"/>
      <c r="Q54" s="2" t="s">
        <v>13</v>
      </c>
      <c r="R54" s="6" t="s">
        <v>14</v>
      </c>
      <c r="W54" s="2" t="s">
        <v>11</v>
      </c>
      <c r="X54" s="122" t="s">
        <v>12</v>
      </c>
      <c r="Y54" s="123"/>
      <c r="Z54" s="123"/>
      <c r="AA54" s="121"/>
      <c r="AB54" s="2" t="s">
        <v>13</v>
      </c>
      <c r="AC54" s="6" t="s">
        <v>14</v>
      </c>
      <c r="AH54" s="2" t="s">
        <v>11</v>
      </c>
      <c r="AI54" s="122" t="s">
        <v>12</v>
      </c>
      <c r="AJ54" s="123"/>
      <c r="AK54" s="123"/>
      <c r="AL54" s="121"/>
      <c r="AM54" s="2" t="s">
        <v>13</v>
      </c>
      <c r="AN54" s="6" t="s">
        <v>14</v>
      </c>
      <c r="AO54" s="62" t="s">
        <v>52</v>
      </c>
      <c r="AP54" s="7" t="s">
        <v>127</v>
      </c>
    </row>
    <row r="55" spans="1:42" ht="15.75" customHeight="1" x14ac:dyDescent="0.2"/>
    <row r="56" spans="1:42" ht="15.75" customHeight="1" x14ac:dyDescent="0.2">
      <c r="A56" s="8" t="s">
        <v>15</v>
      </c>
      <c r="B56" s="9" t="s">
        <v>16</v>
      </c>
      <c r="C56" s="9" t="s">
        <v>17</v>
      </c>
      <c r="D56" s="9" t="s">
        <v>18</v>
      </c>
      <c r="E56" s="9" t="s">
        <v>19</v>
      </c>
      <c r="F56" s="9" t="s">
        <v>20</v>
      </c>
      <c r="G56" s="9" t="s">
        <v>21</v>
      </c>
      <c r="I56" s="10" t="s">
        <v>22</v>
      </c>
      <c r="L56" s="8" t="s">
        <v>15</v>
      </c>
      <c r="M56" s="9" t="s">
        <v>16</v>
      </c>
      <c r="N56" s="9" t="s">
        <v>17</v>
      </c>
      <c r="O56" s="9" t="s">
        <v>18</v>
      </c>
      <c r="P56" s="9" t="s">
        <v>19</v>
      </c>
      <c r="Q56" s="9" t="s">
        <v>20</v>
      </c>
      <c r="R56" s="9" t="s">
        <v>21</v>
      </c>
      <c r="T56" s="10" t="s">
        <v>22</v>
      </c>
      <c r="W56" s="8" t="s">
        <v>15</v>
      </c>
      <c r="X56" s="9" t="s">
        <v>16</v>
      </c>
      <c r="Y56" s="9" t="s">
        <v>17</v>
      </c>
      <c r="Z56" s="9" t="s">
        <v>18</v>
      </c>
      <c r="AA56" s="9" t="s">
        <v>19</v>
      </c>
      <c r="AB56" s="9" t="s">
        <v>20</v>
      </c>
      <c r="AC56" s="9" t="s">
        <v>21</v>
      </c>
      <c r="AE56" s="10" t="s">
        <v>22</v>
      </c>
      <c r="AH56" s="65" t="s">
        <v>15</v>
      </c>
      <c r="AI56" s="66" t="s">
        <v>16</v>
      </c>
      <c r="AJ56" s="66" t="s">
        <v>17</v>
      </c>
      <c r="AK56" s="66" t="s">
        <v>18</v>
      </c>
      <c r="AL56" s="66" t="s">
        <v>19</v>
      </c>
      <c r="AM56" s="66" t="s">
        <v>20</v>
      </c>
      <c r="AN56" s="66" t="s">
        <v>21</v>
      </c>
      <c r="AP56" s="10" t="s">
        <v>22</v>
      </c>
    </row>
    <row r="57" spans="1:42" ht="15.75" customHeight="1" x14ac:dyDescent="0.2">
      <c r="A57" s="67">
        <v>44670</v>
      </c>
      <c r="B57" s="68">
        <v>0.41666666666666669</v>
      </c>
      <c r="C57" s="68">
        <v>0.47916666666666669</v>
      </c>
      <c r="D57" s="24">
        <v>15</v>
      </c>
      <c r="E57" s="24">
        <v>75</v>
      </c>
      <c r="F57" s="24" t="s">
        <v>23</v>
      </c>
      <c r="G57" s="24" t="s">
        <v>128</v>
      </c>
      <c r="I57" s="128" t="s">
        <v>129</v>
      </c>
      <c r="L57" s="67">
        <v>44670</v>
      </c>
      <c r="M57" s="68">
        <v>0.375</v>
      </c>
      <c r="N57" s="68">
        <v>0.41666666666666669</v>
      </c>
      <c r="O57" s="24">
        <v>15</v>
      </c>
      <c r="P57" s="24">
        <v>45</v>
      </c>
      <c r="Q57" s="24" t="s">
        <v>23</v>
      </c>
      <c r="R57" s="24" t="s">
        <v>130</v>
      </c>
      <c r="T57" s="124" t="s">
        <v>131</v>
      </c>
      <c r="W57" s="67">
        <v>44670</v>
      </c>
      <c r="X57" s="68">
        <v>0.25</v>
      </c>
      <c r="Y57" s="68">
        <v>0.29166666666666669</v>
      </c>
      <c r="Z57" s="24">
        <v>0</v>
      </c>
      <c r="AA57" s="24">
        <v>60</v>
      </c>
      <c r="AB57" s="24" t="s">
        <v>23</v>
      </c>
      <c r="AC57" s="24"/>
      <c r="AE57" s="124" t="s">
        <v>132</v>
      </c>
      <c r="AH57" s="69">
        <v>44670</v>
      </c>
      <c r="AI57" s="70">
        <v>0.66666666666666663</v>
      </c>
      <c r="AJ57" s="70">
        <v>0.91666666666666663</v>
      </c>
      <c r="AK57" s="71">
        <v>60</v>
      </c>
      <c r="AL57" s="71">
        <v>300</v>
      </c>
      <c r="AM57" s="71" t="s">
        <v>25</v>
      </c>
      <c r="AN57" s="72"/>
      <c r="AP57" s="142" t="s">
        <v>133</v>
      </c>
    </row>
    <row r="58" spans="1:42" ht="15.75" customHeight="1" x14ac:dyDescent="0.2">
      <c r="A58" s="67">
        <v>44671</v>
      </c>
      <c r="B58" s="68">
        <v>0.375</v>
      </c>
      <c r="C58" s="68">
        <v>0.5</v>
      </c>
      <c r="D58" s="24">
        <v>45</v>
      </c>
      <c r="E58" s="73">
        <v>135</v>
      </c>
      <c r="F58" s="24" t="s">
        <v>25</v>
      </c>
      <c r="G58" s="24" t="s">
        <v>134</v>
      </c>
      <c r="I58" s="125"/>
      <c r="L58" s="74">
        <v>44670</v>
      </c>
      <c r="M58" s="75">
        <v>0.45833333333333331</v>
      </c>
      <c r="N58" s="75">
        <v>0.52083333333333337</v>
      </c>
      <c r="O58" s="76">
        <v>10</v>
      </c>
      <c r="P58" s="76">
        <v>80</v>
      </c>
      <c r="Q58" s="76" t="s">
        <v>25</v>
      </c>
      <c r="R58" s="76" t="s">
        <v>135</v>
      </c>
      <c r="T58" s="125"/>
      <c r="W58" s="74">
        <v>44671</v>
      </c>
      <c r="X58" s="75">
        <v>0.22916666666666666</v>
      </c>
      <c r="Y58" s="75">
        <v>0.35416666666666669</v>
      </c>
      <c r="Z58" s="76">
        <v>30</v>
      </c>
      <c r="AA58" s="76">
        <v>150</v>
      </c>
      <c r="AB58" s="76" t="s">
        <v>95</v>
      </c>
      <c r="AC58" s="76" t="s">
        <v>27</v>
      </c>
      <c r="AE58" s="125"/>
      <c r="AH58" s="69">
        <v>44671</v>
      </c>
      <c r="AI58" s="70">
        <v>0.66666666666666663</v>
      </c>
      <c r="AJ58" s="70">
        <v>0.83333333333333337</v>
      </c>
      <c r="AK58" s="71">
        <v>30</v>
      </c>
      <c r="AL58" s="71">
        <v>210</v>
      </c>
      <c r="AM58" s="71" t="s">
        <v>24</v>
      </c>
      <c r="AN58" s="71"/>
      <c r="AP58" s="125"/>
    </row>
    <row r="59" spans="1:42" ht="15.75" customHeight="1" x14ac:dyDescent="0.2">
      <c r="A59" s="74">
        <v>44672</v>
      </c>
      <c r="B59" s="75">
        <v>0.38541666666666669</v>
      </c>
      <c r="C59" s="75">
        <v>0.4375</v>
      </c>
      <c r="D59" s="76">
        <v>5</v>
      </c>
      <c r="E59" s="76">
        <v>70</v>
      </c>
      <c r="F59" s="76" t="s">
        <v>95</v>
      </c>
      <c r="G59" s="76" t="s">
        <v>136</v>
      </c>
      <c r="I59" s="125"/>
      <c r="L59" s="74">
        <v>44671</v>
      </c>
      <c r="M59" s="75">
        <v>0.375</v>
      </c>
      <c r="N59" s="75">
        <v>0.54166666666666663</v>
      </c>
      <c r="O59" s="76">
        <v>30</v>
      </c>
      <c r="P59" s="76">
        <v>210</v>
      </c>
      <c r="Q59" s="76" t="s">
        <v>95</v>
      </c>
      <c r="R59" s="76" t="s">
        <v>137</v>
      </c>
      <c r="T59" s="125"/>
      <c r="W59" s="74">
        <v>44672</v>
      </c>
      <c r="X59" s="75">
        <v>0.25</v>
      </c>
      <c r="Y59" s="75">
        <v>0.29166666666666669</v>
      </c>
      <c r="Z59" s="76">
        <v>0</v>
      </c>
      <c r="AA59" s="76">
        <v>60</v>
      </c>
      <c r="AB59" s="76" t="s">
        <v>25</v>
      </c>
      <c r="AC59" s="76"/>
      <c r="AE59" s="125"/>
      <c r="AH59" s="69">
        <v>44672</v>
      </c>
      <c r="AI59" s="70">
        <v>0.66666666666666663</v>
      </c>
      <c r="AJ59" s="70">
        <v>0.83333333333333337</v>
      </c>
      <c r="AK59" s="71">
        <v>50</v>
      </c>
      <c r="AL59" s="71">
        <v>190</v>
      </c>
      <c r="AM59" s="71" t="s">
        <v>25</v>
      </c>
      <c r="AN59" s="71" t="s">
        <v>138</v>
      </c>
      <c r="AP59" s="125"/>
    </row>
    <row r="60" spans="1:42" ht="15.75" customHeight="1" x14ac:dyDescent="0.2">
      <c r="A60" s="67">
        <v>44672</v>
      </c>
      <c r="B60" s="68">
        <v>0.5</v>
      </c>
      <c r="C60" s="68">
        <v>0.58333333333333337</v>
      </c>
      <c r="D60" s="24">
        <v>30</v>
      </c>
      <c r="E60" s="24">
        <v>90</v>
      </c>
      <c r="F60" s="24" t="s">
        <v>95</v>
      </c>
      <c r="G60" s="24" t="s">
        <v>139</v>
      </c>
      <c r="I60" s="125"/>
      <c r="L60" s="77">
        <v>44672</v>
      </c>
      <c r="M60" s="78">
        <v>0.41666666666666669</v>
      </c>
      <c r="N60" s="78">
        <v>0.5</v>
      </c>
      <c r="O60" s="79">
        <v>0</v>
      </c>
      <c r="P60" s="79">
        <v>120</v>
      </c>
      <c r="Q60" s="79" t="s">
        <v>95</v>
      </c>
      <c r="R60" s="80"/>
      <c r="T60" s="125"/>
      <c r="W60" s="77">
        <v>44672</v>
      </c>
      <c r="X60" s="78">
        <v>0.45833333333333331</v>
      </c>
      <c r="Y60" s="78">
        <v>0.54166666666666663</v>
      </c>
      <c r="Z60" s="79">
        <v>20</v>
      </c>
      <c r="AA60" s="79">
        <v>100</v>
      </c>
      <c r="AB60" s="79" t="s">
        <v>95</v>
      </c>
      <c r="AC60" s="79" t="s">
        <v>140</v>
      </c>
      <c r="AE60" s="125"/>
      <c r="AH60" s="69">
        <v>44673</v>
      </c>
      <c r="AI60" s="70">
        <v>0.66666666666666663</v>
      </c>
      <c r="AJ60" s="70">
        <v>0.91666666666666663</v>
      </c>
      <c r="AK60" s="71">
        <v>50</v>
      </c>
      <c r="AL60" s="71">
        <v>310</v>
      </c>
      <c r="AM60" s="71" t="s">
        <v>89</v>
      </c>
      <c r="AN60" s="71"/>
      <c r="AP60" s="125"/>
    </row>
    <row r="61" spans="1:42" ht="15.75" customHeight="1" x14ac:dyDescent="0.2">
      <c r="A61" s="74">
        <v>44673</v>
      </c>
      <c r="B61" s="75">
        <v>0.35416666666666669</v>
      </c>
      <c r="C61" s="75">
        <v>0.375</v>
      </c>
      <c r="D61" s="76">
        <v>0</v>
      </c>
      <c r="E61" s="76">
        <v>30</v>
      </c>
      <c r="F61" s="76" t="s">
        <v>23</v>
      </c>
      <c r="G61" s="76"/>
      <c r="I61" s="125"/>
      <c r="L61" s="74">
        <v>44672</v>
      </c>
      <c r="M61" s="75">
        <v>0.54166666666666663</v>
      </c>
      <c r="N61" s="75">
        <v>0.60416666666666663</v>
      </c>
      <c r="O61" s="76">
        <v>15</v>
      </c>
      <c r="P61" s="76">
        <v>75</v>
      </c>
      <c r="Q61" s="76" t="s">
        <v>95</v>
      </c>
      <c r="R61" s="76" t="s">
        <v>141</v>
      </c>
      <c r="T61" s="125"/>
      <c r="W61" s="74">
        <v>44673</v>
      </c>
      <c r="X61" s="75">
        <v>0.29166666666666669</v>
      </c>
      <c r="Y61" s="75">
        <v>0.375</v>
      </c>
      <c r="Z61" s="76">
        <v>20</v>
      </c>
      <c r="AA61" s="76">
        <v>100</v>
      </c>
      <c r="AB61" s="76" t="s">
        <v>25</v>
      </c>
      <c r="AC61" s="76" t="s">
        <v>27</v>
      </c>
      <c r="AE61" s="125"/>
      <c r="AH61" s="69">
        <v>44674</v>
      </c>
      <c r="AI61" s="70">
        <v>0.5</v>
      </c>
      <c r="AJ61" s="70">
        <v>0.55208333333333337</v>
      </c>
      <c r="AK61" s="71">
        <v>0</v>
      </c>
      <c r="AL61" s="71">
        <v>75</v>
      </c>
      <c r="AM61" s="71" t="s">
        <v>24</v>
      </c>
      <c r="AN61" s="71"/>
      <c r="AP61" s="125"/>
    </row>
    <row r="62" spans="1:42" ht="15.75" customHeight="1" x14ac:dyDescent="0.2">
      <c r="A62" s="77">
        <v>44673</v>
      </c>
      <c r="B62" s="78">
        <v>0.41666666666666669</v>
      </c>
      <c r="C62" s="78">
        <v>0.48958333333333331</v>
      </c>
      <c r="D62" s="79">
        <v>25</v>
      </c>
      <c r="E62" s="79">
        <v>80</v>
      </c>
      <c r="F62" s="79" t="s">
        <v>95</v>
      </c>
      <c r="G62" s="79" t="s">
        <v>142</v>
      </c>
      <c r="I62" s="125"/>
      <c r="L62" s="77">
        <v>44672</v>
      </c>
      <c r="M62" s="78">
        <v>0.625</v>
      </c>
      <c r="N62" s="78">
        <v>0.64583333333333337</v>
      </c>
      <c r="O62" s="79">
        <v>0</v>
      </c>
      <c r="P62" s="79">
        <v>30</v>
      </c>
      <c r="Q62" s="79" t="s">
        <v>23</v>
      </c>
      <c r="R62" s="79"/>
      <c r="T62" s="125"/>
      <c r="W62" s="77">
        <v>44673</v>
      </c>
      <c r="X62" s="78">
        <v>0.375</v>
      </c>
      <c r="Y62" s="78">
        <v>0.41666666666666669</v>
      </c>
      <c r="Z62" s="79">
        <v>10</v>
      </c>
      <c r="AA62" s="79">
        <v>50</v>
      </c>
      <c r="AB62" s="79" t="s">
        <v>23</v>
      </c>
      <c r="AC62" s="79" t="s">
        <v>140</v>
      </c>
      <c r="AE62" s="125"/>
      <c r="AH62" s="69">
        <v>44674</v>
      </c>
      <c r="AI62" s="70">
        <v>0.72916666666666663</v>
      </c>
      <c r="AJ62" s="70">
        <v>0.8125</v>
      </c>
      <c r="AK62" s="71">
        <v>25</v>
      </c>
      <c r="AL62" s="71">
        <v>95</v>
      </c>
      <c r="AM62" s="71" t="s">
        <v>25</v>
      </c>
      <c r="AN62" s="71"/>
      <c r="AP62" s="125"/>
    </row>
    <row r="63" spans="1:42" ht="15.75" customHeight="1" x14ac:dyDescent="0.2">
      <c r="A63" s="74">
        <v>44674</v>
      </c>
      <c r="B63" s="75">
        <v>0.5</v>
      </c>
      <c r="C63" s="75">
        <v>0.54166666666666663</v>
      </c>
      <c r="D63" s="76">
        <v>5</v>
      </c>
      <c r="E63" s="76">
        <v>55</v>
      </c>
      <c r="F63" s="76" t="s">
        <v>25</v>
      </c>
      <c r="G63" s="76" t="s">
        <v>143</v>
      </c>
      <c r="I63" s="125"/>
      <c r="L63" s="74">
        <v>44673</v>
      </c>
      <c r="M63" s="75">
        <v>0.375</v>
      </c>
      <c r="N63" s="75">
        <v>0.45833333333333331</v>
      </c>
      <c r="O63" s="76">
        <v>30</v>
      </c>
      <c r="P63" s="76">
        <v>90</v>
      </c>
      <c r="Q63" s="76" t="s">
        <v>95</v>
      </c>
      <c r="R63" s="81" t="s">
        <v>144</v>
      </c>
      <c r="T63" s="125"/>
      <c r="W63" s="74">
        <v>44674</v>
      </c>
      <c r="X63" s="75">
        <v>0.375</v>
      </c>
      <c r="Y63" s="75">
        <v>0.45833333333333331</v>
      </c>
      <c r="Z63" s="76">
        <v>20</v>
      </c>
      <c r="AA63" s="76">
        <v>100</v>
      </c>
      <c r="AB63" s="76" t="s">
        <v>95</v>
      </c>
      <c r="AC63" s="76" t="s">
        <v>102</v>
      </c>
      <c r="AE63" s="125"/>
      <c r="AH63" s="69">
        <v>44675</v>
      </c>
      <c r="AI63" s="70">
        <v>0.5</v>
      </c>
      <c r="AJ63" s="70">
        <v>0.5625</v>
      </c>
      <c r="AK63" s="71">
        <v>0</v>
      </c>
      <c r="AL63" s="71">
        <v>90</v>
      </c>
      <c r="AM63" s="71" t="s">
        <v>89</v>
      </c>
      <c r="AN63" s="71"/>
      <c r="AP63" s="125"/>
    </row>
    <row r="64" spans="1:42" ht="15.75" customHeight="1" x14ac:dyDescent="0.2">
      <c r="A64" s="77">
        <v>44674</v>
      </c>
      <c r="B64" s="78">
        <v>0.58333333333333337</v>
      </c>
      <c r="C64" s="78">
        <v>0.625</v>
      </c>
      <c r="D64" s="79">
        <v>15</v>
      </c>
      <c r="E64" s="79">
        <v>105</v>
      </c>
      <c r="F64" s="79" t="s">
        <v>95</v>
      </c>
      <c r="G64" s="79" t="s">
        <v>128</v>
      </c>
      <c r="I64" s="125"/>
      <c r="L64" s="77">
        <v>44674</v>
      </c>
      <c r="M64" s="78">
        <v>0.45833333333333331</v>
      </c>
      <c r="N64" s="78">
        <v>0.625</v>
      </c>
      <c r="O64" s="79">
        <v>45</v>
      </c>
      <c r="P64" s="79">
        <v>195</v>
      </c>
      <c r="Q64" s="79" t="s">
        <v>95</v>
      </c>
      <c r="R64" s="79" t="s">
        <v>104</v>
      </c>
      <c r="T64" s="125"/>
      <c r="W64" s="77">
        <v>44674</v>
      </c>
      <c r="X64" s="78">
        <v>0.875</v>
      </c>
      <c r="Y64" s="78">
        <v>0.95833333333333337</v>
      </c>
      <c r="Z64" s="79">
        <v>30</v>
      </c>
      <c r="AA64" s="79">
        <v>90</v>
      </c>
      <c r="AB64" s="79" t="s">
        <v>95</v>
      </c>
      <c r="AC64" s="79" t="s">
        <v>85</v>
      </c>
      <c r="AE64" s="125"/>
      <c r="AH64" s="69">
        <v>44675</v>
      </c>
      <c r="AI64" s="70">
        <v>0.76041666666666663</v>
      </c>
      <c r="AJ64" s="70">
        <v>0.85416666666666663</v>
      </c>
      <c r="AK64" s="71">
        <v>30</v>
      </c>
      <c r="AL64" s="71">
        <v>105</v>
      </c>
      <c r="AM64" s="71" t="s">
        <v>25</v>
      </c>
      <c r="AN64" s="71"/>
      <c r="AP64" s="125"/>
    </row>
    <row r="65" spans="1:42" ht="15.75" customHeight="1" x14ac:dyDescent="0.2">
      <c r="A65" s="77">
        <v>44674</v>
      </c>
      <c r="B65" s="78">
        <v>0.75</v>
      </c>
      <c r="C65" s="78">
        <v>0.8125</v>
      </c>
      <c r="D65" s="79">
        <v>30</v>
      </c>
      <c r="E65" s="79">
        <v>60</v>
      </c>
      <c r="F65" s="79" t="s">
        <v>95</v>
      </c>
      <c r="G65" s="79" t="s">
        <v>145</v>
      </c>
      <c r="I65" s="125"/>
      <c r="L65" s="77">
        <v>44675</v>
      </c>
      <c r="M65" s="78">
        <v>0.375</v>
      </c>
      <c r="N65" s="78">
        <v>0.5</v>
      </c>
      <c r="O65" s="79">
        <v>30</v>
      </c>
      <c r="P65" s="79">
        <v>150</v>
      </c>
      <c r="Q65" s="79" t="s">
        <v>95</v>
      </c>
      <c r="R65" s="79" t="s">
        <v>146</v>
      </c>
      <c r="T65" s="125"/>
      <c r="W65" s="77">
        <v>44675</v>
      </c>
      <c r="X65" s="78">
        <v>0.375</v>
      </c>
      <c r="Y65" s="78">
        <v>0.5</v>
      </c>
      <c r="Z65" s="79">
        <v>30</v>
      </c>
      <c r="AA65" s="79">
        <v>150</v>
      </c>
      <c r="AB65" s="79" t="s">
        <v>95</v>
      </c>
      <c r="AC65" s="79" t="s">
        <v>147</v>
      </c>
      <c r="AE65" s="125"/>
      <c r="AH65" s="69">
        <v>44676</v>
      </c>
      <c r="AI65" s="70">
        <v>0.66666666666666663</v>
      </c>
      <c r="AJ65" s="70">
        <v>0.83333333333333337</v>
      </c>
      <c r="AK65" s="71">
        <v>45</v>
      </c>
      <c r="AL65" s="71">
        <v>195</v>
      </c>
      <c r="AM65" s="71" t="s">
        <v>25</v>
      </c>
      <c r="AN65" s="71" t="s">
        <v>148</v>
      </c>
      <c r="AP65" s="125"/>
    </row>
    <row r="66" spans="1:42" ht="15.75" customHeight="1" x14ac:dyDescent="0.2">
      <c r="A66" s="77">
        <v>44675</v>
      </c>
      <c r="B66" s="78">
        <v>0.625</v>
      </c>
      <c r="C66" s="78">
        <v>0.70833333333333337</v>
      </c>
      <c r="D66" s="79">
        <v>25</v>
      </c>
      <c r="E66" s="79">
        <v>95</v>
      </c>
      <c r="F66" s="79" t="s">
        <v>95</v>
      </c>
      <c r="G66" s="79" t="s">
        <v>149</v>
      </c>
      <c r="I66" s="125"/>
      <c r="L66" s="77">
        <v>44675</v>
      </c>
      <c r="M66" s="78">
        <v>0.875</v>
      </c>
      <c r="N66" s="78">
        <v>0.91666666666666663</v>
      </c>
      <c r="O66" s="79">
        <v>0</v>
      </c>
      <c r="P66" s="79">
        <v>60</v>
      </c>
      <c r="Q66" s="79" t="s">
        <v>25</v>
      </c>
      <c r="R66" s="79"/>
      <c r="T66" s="125"/>
      <c r="W66" s="77">
        <v>44675</v>
      </c>
      <c r="X66" s="78">
        <v>0.79166666666666663</v>
      </c>
      <c r="Y66" s="78">
        <v>0.83333333333333337</v>
      </c>
      <c r="Z66" s="79">
        <v>10</v>
      </c>
      <c r="AA66" s="79">
        <v>50</v>
      </c>
      <c r="AB66" s="79" t="s">
        <v>25</v>
      </c>
      <c r="AC66" s="79" t="s">
        <v>150</v>
      </c>
      <c r="AE66" s="125"/>
      <c r="AH66" s="69">
        <v>44677</v>
      </c>
      <c r="AI66" s="70">
        <v>0.66666666666666663</v>
      </c>
      <c r="AJ66" s="70">
        <v>0.83333333333333337</v>
      </c>
      <c r="AK66" s="71">
        <v>20</v>
      </c>
      <c r="AL66" s="71">
        <v>220</v>
      </c>
      <c r="AM66" s="71" t="s">
        <v>24</v>
      </c>
      <c r="AN66" s="71" t="s">
        <v>151</v>
      </c>
      <c r="AP66" s="125"/>
    </row>
    <row r="67" spans="1:42" ht="15.75" customHeight="1" x14ac:dyDescent="0.2">
      <c r="A67" s="77">
        <v>44676</v>
      </c>
      <c r="B67" s="78">
        <v>0.33333333333333331</v>
      </c>
      <c r="C67" s="78">
        <v>0.36458333333333331</v>
      </c>
      <c r="D67" s="79">
        <v>5</v>
      </c>
      <c r="E67" s="79">
        <v>40</v>
      </c>
      <c r="F67" s="79" t="s">
        <v>25</v>
      </c>
      <c r="G67" s="79" t="s">
        <v>152</v>
      </c>
      <c r="I67" s="125"/>
      <c r="L67" s="77">
        <v>44676</v>
      </c>
      <c r="M67" s="78">
        <v>0.375</v>
      </c>
      <c r="N67" s="78">
        <v>0.41666666666666669</v>
      </c>
      <c r="O67" s="79">
        <v>10</v>
      </c>
      <c r="P67" s="79">
        <v>50</v>
      </c>
      <c r="Q67" s="79" t="s">
        <v>23</v>
      </c>
      <c r="R67" s="79" t="s">
        <v>153</v>
      </c>
      <c r="T67" s="125"/>
      <c r="W67" s="77">
        <v>44676</v>
      </c>
      <c r="X67" s="78">
        <v>0.25</v>
      </c>
      <c r="Y67" s="78">
        <v>0.29166666666666669</v>
      </c>
      <c r="Z67" s="79">
        <v>0</v>
      </c>
      <c r="AA67" s="79">
        <v>60</v>
      </c>
      <c r="AB67" s="79" t="s">
        <v>23</v>
      </c>
      <c r="AC67" s="79"/>
      <c r="AE67" s="125"/>
      <c r="AH67" s="69">
        <v>44677</v>
      </c>
      <c r="AI67" s="70">
        <v>0.84375</v>
      </c>
      <c r="AJ67" s="70">
        <v>0.91319444444444442</v>
      </c>
      <c r="AK67" s="71">
        <v>35</v>
      </c>
      <c r="AL67" s="71">
        <v>65</v>
      </c>
      <c r="AM67" s="71" t="s">
        <v>89</v>
      </c>
      <c r="AN67" s="72"/>
      <c r="AP67" s="125"/>
    </row>
    <row r="68" spans="1:42" ht="15.75" customHeight="1" x14ac:dyDescent="0.2">
      <c r="A68" s="77">
        <v>44676</v>
      </c>
      <c r="B68" s="78">
        <v>0.375</v>
      </c>
      <c r="C68" s="78">
        <v>0.45833333333333331</v>
      </c>
      <c r="D68" s="79">
        <v>0</v>
      </c>
      <c r="E68" s="79">
        <v>120</v>
      </c>
      <c r="F68" s="79" t="s">
        <v>95</v>
      </c>
      <c r="G68" s="79"/>
      <c r="I68" s="125"/>
      <c r="L68" s="77">
        <v>44676</v>
      </c>
      <c r="M68" s="78">
        <v>0.41666666666666669</v>
      </c>
      <c r="N68" s="78">
        <v>0.5</v>
      </c>
      <c r="O68" s="79">
        <v>0</v>
      </c>
      <c r="P68" s="79">
        <v>120</v>
      </c>
      <c r="Q68" s="79" t="s">
        <v>95</v>
      </c>
      <c r="R68" s="79"/>
      <c r="T68" s="125"/>
      <c r="W68" s="74">
        <v>44676</v>
      </c>
      <c r="X68" s="75">
        <v>0.45833333333333331</v>
      </c>
      <c r="Y68" s="75">
        <v>0.54166666666666663</v>
      </c>
      <c r="Z68" s="76">
        <v>10</v>
      </c>
      <c r="AA68" s="76">
        <v>110</v>
      </c>
      <c r="AB68" s="76" t="s">
        <v>95</v>
      </c>
      <c r="AC68" s="76" t="s">
        <v>154</v>
      </c>
      <c r="AE68" s="125"/>
      <c r="AH68" s="69">
        <v>44678</v>
      </c>
      <c r="AI68" s="70">
        <v>0.66666666666666663</v>
      </c>
      <c r="AJ68" s="70">
        <v>0.83333333333333337</v>
      </c>
      <c r="AK68" s="71">
        <v>45</v>
      </c>
      <c r="AL68" s="71">
        <v>195</v>
      </c>
      <c r="AM68" s="71" t="s">
        <v>89</v>
      </c>
      <c r="AN68" s="72"/>
      <c r="AP68" s="125"/>
    </row>
    <row r="69" spans="1:42" ht="15.75" customHeight="1" x14ac:dyDescent="0.2">
      <c r="A69" s="67">
        <v>44677</v>
      </c>
      <c r="B69" s="68">
        <v>0.45833333333333331</v>
      </c>
      <c r="C69" s="68">
        <v>0.47916666666666669</v>
      </c>
      <c r="D69" s="24">
        <v>10</v>
      </c>
      <c r="E69" s="24">
        <v>20</v>
      </c>
      <c r="F69" s="24" t="s">
        <v>25</v>
      </c>
      <c r="G69" s="24" t="s">
        <v>155</v>
      </c>
      <c r="I69" s="125"/>
      <c r="L69" s="67">
        <v>44676</v>
      </c>
      <c r="M69" s="68">
        <v>0.54166666666666663</v>
      </c>
      <c r="N69" s="68">
        <v>0.58333333333333337</v>
      </c>
      <c r="O69" s="24">
        <v>15</v>
      </c>
      <c r="P69" s="24">
        <v>45</v>
      </c>
      <c r="Q69" s="24" t="s">
        <v>95</v>
      </c>
      <c r="R69" s="24" t="s">
        <v>156</v>
      </c>
      <c r="T69" s="125"/>
      <c r="W69" s="67">
        <v>44677</v>
      </c>
      <c r="X69" s="68">
        <v>0.25</v>
      </c>
      <c r="Y69" s="68">
        <v>0.29166666666666669</v>
      </c>
      <c r="Z69" s="24">
        <v>0</v>
      </c>
      <c r="AA69" s="24">
        <v>60</v>
      </c>
      <c r="AB69" s="24" t="s">
        <v>23</v>
      </c>
      <c r="AC69" s="24"/>
      <c r="AE69" s="125"/>
      <c r="AH69" s="69">
        <v>44679</v>
      </c>
      <c r="AI69" s="70">
        <v>0.66666666666666663</v>
      </c>
      <c r="AJ69" s="70">
        <v>0.83333333333333337</v>
      </c>
      <c r="AK69" s="71">
        <v>30</v>
      </c>
      <c r="AL69" s="71">
        <v>210</v>
      </c>
      <c r="AM69" s="71" t="s">
        <v>25</v>
      </c>
      <c r="AN69" s="71"/>
      <c r="AP69" s="125"/>
    </row>
    <row r="70" spans="1:42" ht="15.75" customHeight="1" x14ac:dyDescent="0.2">
      <c r="A70" s="67">
        <v>44677</v>
      </c>
      <c r="B70" s="68">
        <v>0.5</v>
      </c>
      <c r="C70" s="68">
        <v>0.625</v>
      </c>
      <c r="D70" s="24">
        <v>45</v>
      </c>
      <c r="E70" s="24">
        <v>135</v>
      </c>
      <c r="F70" s="24" t="s">
        <v>95</v>
      </c>
      <c r="G70" s="24" t="s">
        <v>157</v>
      </c>
      <c r="I70" s="125"/>
      <c r="L70" s="67">
        <v>44676</v>
      </c>
      <c r="M70" s="68">
        <v>0.875</v>
      </c>
      <c r="N70" s="68">
        <v>0.91666666666666663</v>
      </c>
      <c r="O70" s="24">
        <v>0</v>
      </c>
      <c r="P70" s="24">
        <v>60</v>
      </c>
      <c r="Q70" s="24" t="s">
        <v>95</v>
      </c>
      <c r="R70" s="24"/>
      <c r="T70" s="125"/>
      <c r="W70" s="67">
        <v>44677</v>
      </c>
      <c r="X70" s="68">
        <v>0.33333333333333331</v>
      </c>
      <c r="Y70" s="68">
        <v>0.375</v>
      </c>
      <c r="Z70" s="24">
        <v>0</v>
      </c>
      <c r="AA70" s="24">
        <v>60</v>
      </c>
      <c r="AB70" s="24" t="s">
        <v>25</v>
      </c>
      <c r="AC70" s="24"/>
      <c r="AE70" s="125"/>
      <c r="AH70" s="69">
        <v>44680</v>
      </c>
      <c r="AI70" s="70">
        <v>0.66666666666666663</v>
      </c>
      <c r="AJ70" s="70">
        <v>0.75</v>
      </c>
      <c r="AK70" s="71">
        <v>15</v>
      </c>
      <c r="AL70" s="71">
        <v>105</v>
      </c>
      <c r="AM70" s="71" t="s">
        <v>25</v>
      </c>
      <c r="AN70" s="71"/>
      <c r="AP70" s="125"/>
    </row>
    <row r="71" spans="1:42" ht="15.75" customHeight="1" x14ac:dyDescent="0.2">
      <c r="A71" s="74">
        <v>44678</v>
      </c>
      <c r="B71" s="75">
        <v>0.36458333333333331</v>
      </c>
      <c r="C71" s="75">
        <v>0.38541666666666669</v>
      </c>
      <c r="D71" s="76">
        <v>0</v>
      </c>
      <c r="E71" s="76">
        <v>30</v>
      </c>
      <c r="F71" s="76" t="s">
        <v>23</v>
      </c>
      <c r="G71" s="76"/>
      <c r="I71" s="125"/>
      <c r="L71" s="74">
        <v>44677</v>
      </c>
      <c r="M71" s="75">
        <v>0.375</v>
      </c>
      <c r="N71" s="75">
        <v>0.41666666666666669</v>
      </c>
      <c r="O71" s="76">
        <v>5</v>
      </c>
      <c r="P71" s="76">
        <v>55</v>
      </c>
      <c r="Q71" s="76" t="s">
        <v>25</v>
      </c>
      <c r="R71" s="76" t="s">
        <v>158</v>
      </c>
      <c r="T71" s="125"/>
      <c r="W71" s="74">
        <v>44678</v>
      </c>
      <c r="X71" s="75">
        <v>0.29166666666666669</v>
      </c>
      <c r="Y71" s="75">
        <v>0.41666666666666669</v>
      </c>
      <c r="Z71" s="76">
        <v>30</v>
      </c>
      <c r="AA71" s="76">
        <v>150</v>
      </c>
      <c r="AB71" s="76" t="s">
        <v>95</v>
      </c>
      <c r="AC71" s="76" t="s">
        <v>27</v>
      </c>
      <c r="AE71" s="125"/>
      <c r="AH71" s="69">
        <v>44680</v>
      </c>
      <c r="AI71" s="70">
        <v>0.77083333333333337</v>
      </c>
      <c r="AJ71" s="70">
        <v>0.90972222222222221</v>
      </c>
      <c r="AK71" s="71">
        <v>10</v>
      </c>
      <c r="AL71" s="71">
        <v>190</v>
      </c>
      <c r="AM71" s="71" t="s">
        <v>89</v>
      </c>
      <c r="AN71" s="71"/>
      <c r="AP71" s="125"/>
    </row>
    <row r="72" spans="1:42" ht="15.75" customHeight="1" x14ac:dyDescent="0.2">
      <c r="A72" s="77">
        <v>44678</v>
      </c>
      <c r="B72" s="78">
        <v>0.38541666666666669</v>
      </c>
      <c r="C72" s="78">
        <v>0.44791666666666669</v>
      </c>
      <c r="D72" s="79">
        <v>5</v>
      </c>
      <c r="E72" s="79">
        <v>85</v>
      </c>
      <c r="F72" s="79" t="s">
        <v>95</v>
      </c>
      <c r="G72" s="79" t="s">
        <v>152</v>
      </c>
      <c r="I72" s="125"/>
      <c r="L72" s="77">
        <v>44677</v>
      </c>
      <c r="M72" s="78">
        <v>0.54166666666666663</v>
      </c>
      <c r="N72" s="78">
        <v>0.58333333333333337</v>
      </c>
      <c r="O72" s="79">
        <v>0</v>
      </c>
      <c r="P72" s="79">
        <v>60</v>
      </c>
      <c r="Q72" s="79" t="s">
        <v>95</v>
      </c>
      <c r="R72" s="79"/>
      <c r="T72" s="125"/>
      <c r="W72" s="74">
        <v>44678</v>
      </c>
      <c r="X72" s="75">
        <v>0.875</v>
      </c>
      <c r="Y72" s="75">
        <v>0.91666666666666663</v>
      </c>
      <c r="Z72" s="76">
        <v>20</v>
      </c>
      <c r="AA72" s="76">
        <v>40</v>
      </c>
      <c r="AB72" s="76" t="s">
        <v>25</v>
      </c>
      <c r="AC72" s="76" t="s">
        <v>85</v>
      </c>
      <c r="AE72" s="125"/>
      <c r="AH72" s="69">
        <v>44681</v>
      </c>
      <c r="AI72" s="70">
        <v>0.74652777777777779</v>
      </c>
      <c r="AJ72" s="70">
        <v>0.77777777777777779</v>
      </c>
      <c r="AK72" s="71">
        <v>0</v>
      </c>
      <c r="AL72" s="71">
        <v>45</v>
      </c>
      <c r="AM72" s="71" t="s">
        <v>25</v>
      </c>
      <c r="AN72" s="71"/>
      <c r="AP72" s="125"/>
    </row>
    <row r="73" spans="1:42" ht="15.75" customHeight="1" x14ac:dyDescent="0.2">
      <c r="A73" s="77">
        <v>44678</v>
      </c>
      <c r="B73" s="78">
        <v>0.5</v>
      </c>
      <c r="C73" s="78">
        <v>0.52777777777777779</v>
      </c>
      <c r="D73" s="79">
        <v>0</v>
      </c>
      <c r="E73" s="79">
        <v>40</v>
      </c>
      <c r="F73" s="79" t="s">
        <v>159</v>
      </c>
      <c r="G73" s="79"/>
      <c r="I73" s="125"/>
      <c r="L73" s="77">
        <v>44677</v>
      </c>
      <c r="M73" s="78">
        <v>0.64583333333333337</v>
      </c>
      <c r="N73" s="78">
        <v>0.66666666666666663</v>
      </c>
      <c r="O73" s="79">
        <v>0</v>
      </c>
      <c r="P73" s="79">
        <v>30</v>
      </c>
      <c r="Q73" s="79" t="s">
        <v>23</v>
      </c>
      <c r="R73" s="79"/>
      <c r="T73" s="126"/>
      <c r="W73" s="77">
        <v>44679</v>
      </c>
      <c r="X73" s="78">
        <v>0.22916666666666666</v>
      </c>
      <c r="Y73" s="78">
        <v>0.3125</v>
      </c>
      <c r="Z73" s="79">
        <v>20</v>
      </c>
      <c r="AA73" s="79">
        <v>100</v>
      </c>
      <c r="AB73" s="79" t="s">
        <v>95</v>
      </c>
      <c r="AC73" s="79" t="s">
        <v>27</v>
      </c>
      <c r="AE73" s="126"/>
      <c r="AH73" s="69">
        <v>44681</v>
      </c>
      <c r="AI73" s="70">
        <v>0.78125</v>
      </c>
      <c r="AJ73" s="70">
        <v>0.80902777777777779</v>
      </c>
      <c r="AK73" s="71">
        <v>15</v>
      </c>
      <c r="AL73" s="71">
        <v>35</v>
      </c>
      <c r="AM73" s="71" t="s">
        <v>160</v>
      </c>
      <c r="AN73" s="71" t="s">
        <v>161</v>
      </c>
      <c r="AP73" s="126"/>
    </row>
    <row r="74" spans="1:42" ht="15.75" customHeight="1" x14ac:dyDescent="0.2">
      <c r="A74" s="77">
        <v>44679</v>
      </c>
      <c r="B74" s="78">
        <v>0.47916666666666669</v>
      </c>
      <c r="C74" s="78">
        <v>0.57638888888888884</v>
      </c>
      <c r="D74" s="79">
        <v>20</v>
      </c>
      <c r="E74" s="79">
        <v>120</v>
      </c>
      <c r="F74" s="79" t="s">
        <v>160</v>
      </c>
      <c r="G74" s="79" t="s">
        <v>162</v>
      </c>
      <c r="I74" s="125"/>
      <c r="L74" s="77">
        <v>44678</v>
      </c>
      <c r="M74" s="78">
        <v>0.375</v>
      </c>
      <c r="N74" s="78">
        <v>0.45833333333333331</v>
      </c>
      <c r="O74" s="79">
        <v>20</v>
      </c>
      <c r="P74" s="79">
        <v>100</v>
      </c>
      <c r="Q74" s="79" t="s">
        <v>95</v>
      </c>
      <c r="R74" s="79" t="s">
        <v>163</v>
      </c>
      <c r="W74" s="74">
        <v>44679</v>
      </c>
      <c r="X74" s="75">
        <v>0.375</v>
      </c>
      <c r="Y74" s="75">
        <v>0.41666666666666669</v>
      </c>
      <c r="Z74" s="76">
        <v>0</v>
      </c>
      <c r="AA74" s="76">
        <v>60</v>
      </c>
      <c r="AB74" s="76" t="s">
        <v>23</v>
      </c>
      <c r="AC74" s="76"/>
      <c r="AH74" s="69">
        <v>44682</v>
      </c>
      <c r="AI74" s="82">
        <v>0.8125</v>
      </c>
      <c r="AJ74" s="82">
        <v>0.82986111111111116</v>
      </c>
      <c r="AK74" s="83">
        <v>0</v>
      </c>
      <c r="AL74" s="83">
        <v>25</v>
      </c>
      <c r="AM74" s="83" t="s">
        <v>89</v>
      </c>
      <c r="AN74" s="84"/>
    </row>
    <row r="75" spans="1:42" ht="15.75" customHeight="1" x14ac:dyDescent="0.2">
      <c r="A75" s="74">
        <v>44679</v>
      </c>
      <c r="B75" s="75">
        <v>0.64583333333333337</v>
      </c>
      <c r="C75" s="75">
        <v>0.16666666666666666</v>
      </c>
      <c r="D75" s="76">
        <v>5</v>
      </c>
      <c r="E75" s="76">
        <v>25</v>
      </c>
      <c r="F75" s="76" t="s">
        <v>25</v>
      </c>
      <c r="G75" s="76" t="s">
        <v>136</v>
      </c>
      <c r="I75" s="125"/>
      <c r="L75" s="74">
        <v>44678</v>
      </c>
      <c r="M75" s="75">
        <v>0.45833333333333331</v>
      </c>
      <c r="N75" s="75">
        <v>0.5</v>
      </c>
      <c r="O75" s="76">
        <v>0</v>
      </c>
      <c r="P75" s="76">
        <v>60</v>
      </c>
      <c r="Q75" s="76" t="s">
        <v>23</v>
      </c>
      <c r="R75" s="76"/>
      <c r="W75" s="77">
        <v>44680</v>
      </c>
      <c r="X75" s="78">
        <v>0.25</v>
      </c>
      <c r="Y75" s="78">
        <v>0.375</v>
      </c>
      <c r="Z75" s="79">
        <v>30</v>
      </c>
      <c r="AA75" s="79">
        <v>150</v>
      </c>
      <c r="AB75" s="79" t="s">
        <v>95</v>
      </c>
      <c r="AC75" s="79" t="s">
        <v>164</v>
      </c>
      <c r="AH75" s="69">
        <v>44682</v>
      </c>
      <c r="AI75" s="82">
        <v>0.83680555555555558</v>
      </c>
      <c r="AJ75" s="82">
        <v>0.87152777777777779</v>
      </c>
      <c r="AK75" s="83">
        <v>10</v>
      </c>
      <c r="AL75" s="83">
        <v>40</v>
      </c>
      <c r="AM75" s="83" t="s">
        <v>25</v>
      </c>
      <c r="AN75" s="84"/>
    </row>
    <row r="76" spans="1:42" ht="15.75" customHeight="1" x14ac:dyDescent="0.2">
      <c r="A76" s="77">
        <v>44680</v>
      </c>
      <c r="B76" s="78">
        <v>0.54166666666666663</v>
      </c>
      <c r="C76" s="78">
        <v>0.59027777777777779</v>
      </c>
      <c r="D76" s="79">
        <v>10</v>
      </c>
      <c r="E76" s="79">
        <v>60</v>
      </c>
      <c r="F76" s="79" t="s">
        <v>95</v>
      </c>
      <c r="G76" s="79" t="s">
        <v>165</v>
      </c>
      <c r="I76" s="125"/>
      <c r="L76" s="77">
        <v>44678</v>
      </c>
      <c r="M76" s="78">
        <v>0.5</v>
      </c>
      <c r="N76" s="78">
        <v>0.54166666666666663</v>
      </c>
      <c r="O76" s="79">
        <v>10</v>
      </c>
      <c r="P76" s="79">
        <v>50</v>
      </c>
      <c r="Q76" s="79" t="s">
        <v>95</v>
      </c>
      <c r="R76" s="79" t="s">
        <v>166</v>
      </c>
      <c r="W76" s="74">
        <v>44681</v>
      </c>
      <c r="X76" s="75">
        <v>0.39583333333333331</v>
      </c>
      <c r="Y76" s="75">
        <v>0.5</v>
      </c>
      <c r="Z76" s="76">
        <v>30</v>
      </c>
      <c r="AA76" s="76">
        <v>120</v>
      </c>
      <c r="AB76" s="76" t="s">
        <v>95</v>
      </c>
      <c r="AC76" s="76" t="s">
        <v>27</v>
      </c>
      <c r="AH76" s="69">
        <v>44683</v>
      </c>
      <c r="AI76" s="82">
        <v>0.66666666666666663</v>
      </c>
      <c r="AJ76" s="82">
        <v>0.74305555555555558</v>
      </c>
      <c r="AK76" s="83">
        <v>0</v>
      </c>
      <c r="AL76" s="83">
        <v>110</v>
      </c>
      <c r="AM76" s="83" t="s">
        <v>89</v>
      </c>
      <c r="AN76" s="84"/>
    </row>
    <row r="77" spans="1:42" ht="15.75" customHeight="1" x14ac:dyDescent="0.2">
      <c r="A77" s="67">
        <v>44681</v>
      </c>
      <c r="B77" s="68">
        <v>0.42708333333333331</v>
      </c>
      <c r="C77" s="68">
        <v>0.53819444444444442</v>
      </c>
      <c r="D77" s="24">
        <v>35</v>
      </c>
      <c r="E77" s="24">
        <v>125</v>
      </c>
      <c r="F77" s="24" t="s">
        <v>95</v>
      </c>
      <c r="G77" s="24" t="s">
        <v>28</v>
      </c>
      <c r="I77" s="125"/>
      <c r="L77" s="74">
        <v>44679</v>
      </c>
      <c r="M77" s="75">
        <v>0.375</v>
      </c>
      <c r="N77" s="75">
        <v>0.41666666666666669</v>
      </c>
      <c r="O77" s="76">
        <v>0</v>
      </c>
      <c r="P77" s="76">
        <v>60</v>
      </c>
      <c r="Q77" s="76" t="s">
        <v>25</v>
      </c>
      <c r="R77" s="76"/>
      <c r="W77" s="77">
        <v>44681</v>
      </c>
      <c r="X77" s="78">
        <v>0.54166666666666663</v>
      </c>
      <c r="Y77" s="78">
        <v>0.58333333333333337</v>
      </c>
      <c r="Z77" s="79">
        <v>0</v>
      </c>
      <c r="AA77" s="79">
        <v>60</v>
      </c>
      <c r="AB77" s="79" t="s">
        <v>95</v>
      </c>
      <c r="AC77" s="79"/>
      <c r="AH77" s="69">
        <v>44683</v>
      </c>
      <c r="AI77" s="82">
        <v>0.75</v>
      </c>
      <c r="AJ77" s="82">
        <v>0.82986111111111116</v>
      </c>
      <c r="AK77" s="83">
        <v>5</v>
      </c>
      <c r="AL77" s="83">
        <v>110</v>
      </c>
      <c r="AM77" s="83" t="s">
        <v>24</v>
      </c>
      <c r="AN77" s="83"/>
    </row>
    <row r="78" spans="1:42" ht="15.75" customHeight="1" x14ac:dyDescent="0.2">
      <c r="A78" s="67">
        <v>44681</v>
      </c>
      <c r="B78" s="68">
        <v>0.58333333333333337</v>
      </c>
      <c r="C78" s="68">
        <v>0.66666666666666663</v>
      </c>
      <c r="D78" s="24">
        <v>65</v>
      </c>
      <c r="E78" s="24">
        <v>55</v>
      </c>
      <c r="F78" s="24" t="s">
        <v>95</v>
      </c>
      <c r="G78" s="24" t="s">
        <v>167</v>
      </c>
      <c r="I78" s="125"/>
      <c r="L78" s="77">
        <v>44679</v>
      </c>
      <c r="M78" s="78">
        <v>0.41666666666666669</v>
      </c>
      <c r="N78" s="78">
        <v>0.45833333333333331</v>
      </c>
      <c r="O78" s="79">
        <v>20</v>
      </c>
      <c r="P78" s="79">
        <v>40</v>
      </c>
      <c r="Q78" s="79" t="s">
        <v>23</v>
      </c>
      <c r="R78" s="79" t="s">
        <v>163</v>
      </c>
      <c r="W78" s="74">
        <v>44682</v>
      </c>
      <c r="X78" s="75">
        <v>0.41666666666666669</v>
      </c>
      <c r="Y78" s="75">
        <v>0.54166666666666663</v>
      </c>
      <c r="Z78" s="76">
        <v>30</v>
      </c>
      <c r="AA78" s="76">
        <v>150</v>
      </c>
      <c r="AB78" s="76" t="s">
        <v>95</v>
      </c>
      <c r="AC78" s="76" t="s">
        <v>28</v>
      </c>
      <c r="AH78" s="69">
        <v>44684</v>
      </c>
      <c r="AI78" s="82">
        <v>0.66666666666666663</v>
      </c>
      <c r="AJ78" s="82">
        <v>0.82638888888888884</v>
      </c>
      <c r="AK78" s="83">
        <v>25</v>
      </c>
      <c r="AL78" s="83">
        <v>205</v>
      </c>
      <c r="AM78" s="83" t="s">
        <v>25</v>
      </c>
      <c r="AN78" s="83"/>
    </row>
    <row r="79" spans="1:42" ht="15.75" customHeight="1" x14ac:dyDescent="0.2">
      <c r="A79" s="74">
        <v>44682</v>
      </c>
      <c r="B79" s="75">
        <v>0.72916666666666663</v>
      </c>
      <c r="C79" s="75">
        <v>0.80902777777777779</v>
      </c>
      <c r="D79" s="76">
        <v>40</v>
      </c>
      <c r="E79" s="76">
        <v>75</v>
      </c>
      <c r="F79" s="76" t="s">
        <v>95</v>
      </c>
      <c r="G79" s="76" t="s">
        <v>168</v>
      </c>
      <c r="I79" s="125"/>
      <c r="L79" s="74">
        <v>44679</v>
      </c>
      <c r="M79" s="75">
        <v>0.45833333333333331</v>
      </c>
      <c r="N79" s="75">
        <v>0.52083333333333337</v>
      </c>
      <c r="O79" s="76">
        <v>0</v>
      </c>
      <c r="P79" s="76">
        <v>90</v>
      </c>
      <c r="Q79" s="76" t="s">
        <v>95</v>
      </c>
      <c r="R79" s="76"/>
      <c r="W79" s="77">
        <v>44682</v>
      </c>
      <c r="X79" s="78">
        <v>0.66666666666666663</v>
      </c>
      <c r="Y79" s="78">
        <v>0.70833333333333337</v>
      </c>
      <c r="Z79" s="79">
        <v>30</v>
      </c>
      <c r="AA79" s="79">
        <v>30</v>
      </c>
      <c r="AB79" s="79" t="s">
        <v>95</v>
      </c>
      <c r="AC79" s="79" t="s">
        <v>147</v>
      </c>
      <c r="AH79" s="69">
        <v>44684</v>
      </c>
      <c r="AI79" s="82">
        <v>0.83333333333333337</v>
      </c>
      <c r="AJ79" s="82">
        <v>0.91319444444444442</v>
      </c>
      <c r="AK79" s="83">
        <v>10</v>
      </c>
      <c r="AL79" s="83">
        <v>105</v>
      </c>
      <c r="AM79" s="83" t="s">
        <v>89</v>
      </c>
      <c r="AN79" s="83"/>
    </row>
    <row r="80" spans="1:42" ht="15.75" customHeight="1" x14ac:dyDescent="0.2">
      <c r="A80" s="77">
        <v>44683</v>
      </c>
      <c r="B80" s="78">
        <v>0.33333333333333331</v>
      </c>
      <c r="C80" s="78">
        <v>0.37152777777777779</v>
      </c>
      <c r="D80" s="79">
        <v>5</v>
      </c>
      <c r="E80" s="79">
        <v>45</v>
      </c>
      <c r="F80" s="79" t="s">
        <v>159</v>
      </c>
      <c r="G80" s="79" t="s">
        <v>136</v>
      </c>
      <c r="I80" s="125"/>
      <c r="L80" s="77">
        <v>44679</v>
      </c>
      <c r="M80" s="78">
        <v>0.52083333333333337</v>
      </c>
      <c r="N80" s="78">
        <v>0.54166666666666663</v>
      </c>
      <c r="O80" s="79">
        <v>0</v>
      </c>
      <c r="P80" s="79">
        <v>30</v>
      </c>
      <c r="Q80" s="79" t="s">
        <v>23</v>
      </c>
      <c r="R80" s="79"/>
      <c r="W80" s="77">
        <v>44683</v>
      </c>
      <c r="X80" s="78">
        <v>0.25</v>
      </c>
      <c r="Y80" s="78">
        <v>0.33333333333333331</v>
      </c>
      <c r="Z80" s="79">
        <v>30</v>
      </c>
      <c r="AA80" s="79">
        <v>90</v>
      </c>
      <c r="AB80" s="79" t="s">
        <v>95</v>
      </c>
      <c r="AC80" s="79" t="s">
        <v>27</v>
      </c>
      <c r="AH80" s="69">
        <v>44685</v>
      </c>
      <c r="AI80" s="82">
        <v>0.47916666666666669</v>
      </c>
      <c r="AJ80" s="82">
        <v>0.49652777777777779</v>
      </c>
      <c r="AK80" s="83">
        <v>0</v>
      </c>
      <c r="AL80" s="83">
        <v>25</v>
      </c>
      <c r="AM80" s="83" t="s">
        <v>160</v>
      </c>
      <c r="AN80" s="83" t="s">
        <v>169</v>
      </c>
    </row>
    <row r="81" spans="1:40" ht="15.75" customHeight="1" x14ac:dyDescent="0.2">
      <c r="A81" s="77">
        <v>44683</v>
      </c>
      <c r="B81" s="78">
        <v>0.38541666666666669</v>
      </c>
      <c r="C81" s="78">
        <v>0.41666666666666669</v>
      </c>
      <c r="D81" s="79">
        <v>0</v>
      </c>
      <c r="E81" s="79">
        <v>45</v>
      </c>
      <c r="F81" s="79" t="s">
        <v>25</v>
      </c>
      <c r="G81" s="79"/>
      <c r="I81" s="125"/>
      <c r="L81" s="77">
        <v>44680</v>
      </c>
      <c r="M81" s="78">
        <v>0.375</v>
      </c>
      <c r="N81" s="78">
        <v>0.41666666666666669</v>
      </c>
      <c r="O81" s="79">
        <v>0</v>
      </c>
      <c r="P81" s="79">
        <v>60</v>
      </c>
      <c r="Q81" s="79" t="s">
        <v>95</v>
      </c>
      <c r="R81" s="79"/>
      <c r="W81" s="77">
        <v>44683</v>
      </c>
      <c r="X81" s="78">
        <v>0.54166666666666663</v>
      </c>
      <c r="Y81" s="78">
        <v>0.58333333333333337</v>
      </c>
      <c r="Z81" s="79">
        <v>0</v>
      </c>
      <c r="AA81" s="79">
        <v>60</v>
      </c>
      <c r="AB81" s="79" t="s">
        <v>25</v>
      </c>
      <c r="AC81" s="79"/>
      <c r="AH81" s="69">
        <v>44685</v>
      </c>
      <c r="AI81" s="82">
        <v>0.66666666666666663</v>
      </c>
      <c r="AJ81" s="82">
        <v>0.83333333333333337</v>
      </c>
      <c r="AK81" s="83">
        <v>35</v>
      </c>
      <c r="AL81" s="83">
        <v>205</v>
      </c>
      <c r="AM81" s="83" t="s">
        <v>89</v>
      </c>
      <c r="AN81" s="84"/>
    </row>
    <row r="82" spans="1:40" ht="15.75" customHeight="1" x14ac:dyDescent="0.2">
      <c r="A82" s="77">
        <v>44683</v>
      </c>
      <c r="B82" s="78">
        <v>0.5</v>
      </c>
      <c r="C82" s="78">
        <v>0.56944444444444442</v>
      </c>
      <c r="D82" s="79">
        <v>15</v>
      </c>
      <c r="E82" s="79">
        <v>85</v>
      </c>
      <c r="F82" s="79" t="s">
        <v>95</v>
      </c>
      <c r="G82" s="79" t="s">
        <v>128</v>
      </c>
      <c r="I82" s="125"/>
      <c r="L82" s="77">
        <v>44680</v>
      </c>
      <c r="M82" s="78">
        <v>0.45833333333333331</v>
      </c>
      <c r="N82" s="78">
        <v>0.5</v>
      </c>
      <c r="O82" s="79">
        <v>0</v>
      </c>
      <c r="P82" s="79">
        <v>60</v>
      </c>
      <c r="Q82" s="79" t="s">
        <v>95</v>
      </c>
      <c r="R82" s="79"/>
      <c r="W82" s="77">
        <v>44684</v>
      </c>
      <c r="X82" s="78">
        <v>0.25</v>
      </c>
      <c r="Y82" s="78">
        <v>0.29166666666666669</v>
      </c>
      <c r="Z82" s="79">
        <v>0</v>
      </c>
      <c r="AA82" s="79">
        <v>60</v>
      </c>
      <c r="AB82" s="79" t="s">
        <v>95</v>
      </c>
      <c r="AC82" s="79"/>
      <c r="AH82" s="69">
        <v>44686</v>
      </c>
      <c r="AI82" s="82">
        <v>0.66666666666666663</v>
      </c>
      <c r="AJ82" s="82">
        <v>0.83333333333333337</v>
      </c>
      <c r="AK82" s="83">
        <v>30</v>
      </c>
      <c r="AL82" s="83">
        <v>210</v>
      </c>
      <c r="AM82" s="83" t="s">
        <v>25</v>
      </c>
      <c r="AN82" s="84"/>
    </row>
    <row r="83" spans="1:40" ht="15.75" customHeight="1" x14ac:dyDescent="0.2">
      <c r="A83" s="77">
        <v>44684</v>
      </c>
      <c r="B83" s="78">
        <v>0.36805555555555558</v>
      </c>
      <c r="C83" s="78">
        <v>0.5</v>
      </c>
      <c r="D83" s="79">
        <v>10</v>
      </c>
      <c r="E83" s="79">
        <v>190</v>
      </c>
      <c r="F83" s="79" t="s">
        <v>95</v>
      </c>
      <c r="G83" s="79" t="s">
        <v>170</v>
      </c>
      <c r="I83" s="125"/>
      <c r="L83" s="77">
        <v>44681</v>
      </c>
      <c r="M83" s="78">
        <v>0.45833333333333331</v>
      </c>
      <c r="N83" s="78">
        <v>0.54166666666666663</v>
      </c>
      <c r="O83" s="79">
        <v>30</v>
      </c>
      <c r="P83" s="79">
        <v>90</v>
      </c>
      <c r="Q83" s="79" t="s">
        <v>95</v>
      </c>
      <c r="R83" s="79" t="s">
        <v>171</v>
      </c>
      <c r="W83" s="77">
        <v>44684</v>
      </c>
      <c r="X83" s="78">
        <v>0.33333333333333331</v>
      </c>
      <c r="Y83" s="78">
        <v>0.375</v>
      </c>
      <c r="Z83" s="79">
        <v>0</v>
      </c>
      <c r="AA83" s="79">
        <v>60</v>
      </c>
      <c r="AB83" s="79" t="s">
        <v>95</v>
      </c>
      <c r="AC83" s="80"/>
      <c r="AH83" s="69">
        <v>44687</v>
      </c>
      <c r="AI83" s="82">
        <v>0.45833333333333331</v>
      </c>
      <c r="AJ83" s="82">
        <v>0.52083333333333337</v>
      </c>
      <c r="AK83" s="83">
        <v>10</v>
      </c>
      <c r="AL83" s="83">
        <v>80</v>
      </c>
      <c r="AM83" s="83" t="s">
        <v>89</v>
      </c>
      <c r="AN83" s="84"/>
    </row>
    <row r="84" spans="1:40" ht="15.75" customHeight="1" x14ac:dyDescent="0.2">
      <c r="A84" s="77">
        <v>44684</v>
      </c>
      <c r="B84" s="78">
        <v>0.50347222222222221</v>
      </c>
      <c r="C84" s="78">
        <v>0.52777777777777779</v>
      </c>
      <c r="D84" s="79">
        <v>0</v>
      </c>
      <c r="E84" s="79">
        <v>35</v>
      </c>
      <c r="F84" s="79" t="s">
        <v>23</v>
      </c>
      <c r="G84" s="80"/>
      <c r="I84" s="125"/>
      <c r="L84" s="77">
        <v>44681</v>
      </c>
      <c r="M84" s="78">
        <v>0.54166666666666663</v>
      </c>
      <c r="N84" s="78">
        <v>0.58333333333333337</v>
      </c>
      <c r="O84" s="79">
        <v>30</v>
      </c>
      <c r="P84" s="79">
        <v>30</v>
      </c>
      <c r="Q84" s="79" t="s">
        <v>25</v>
      </c>
      <c r="R84" s="79" t="s">
        <v>172</v>
      </c>
      <c r="W84" s="77">
        <v>44684</v>
      </c>
      <c r="X84" s="78">
        <v>0.375</v>
      </c>
      <c r="Y84" s="78">
        <v>0.41666666666666669</v>
      </c>
      <c r="Z84" s="79">
        <v>0</v>
      </c>
      <c r="AA84" s="79">
        <v>60</v>
      </c>
      <c r="AB84" s="79" t="s">
        <v>23</v>
      </c>
      <c r="AC84" s="79"/>
      <c r="AH84" s="85">
        <v>44687</v>
      </c>
      <c r="AI84" s="86">
        <v>0.66666666666666663</v>
      </c>
      <c r="AJ84" s="86">
        <v>0.75</v>
      </c>
      <c r="AK84" s="87">
        <v>10</v>
      </c>
      <c r="AL84" s="87">
        <v>50</v>
      </c>
      <c r="AM84" s="87" t="s">
        <v>160</v>
      </c>
      <c r="AN84" s="88"/>
    </row>
    <row r="85" spans="1:40" ht="15.75" customHeight="1" x14ac:dyDescent="0.2">
      <c r="A85" s="77">
        <v>44684</v>
      </c>
      <c r="B85" s="78">
        <v>0.54166666666666663</v>
      </c>
      <c r="C85" s="78">
        <v>0.55555555555555558</v>
      </c>
      <c r="D85" s="79">
        <v>0</v>
      </c>
      <c r="E85" s="79">
        <v>20</v>
      </c>
      <c r="F85" s="79" t="s">
        <v>23</v>
      </c>
      <c r="G85" s="79"/>
      <c r="I85" s="125"/>
      <c r="L85" s="77">
        <v>44681</v>
      </c>
      <c r="M85" s="78">
        <v>0.70833333333333337</v>
      </c>
      <c r="N85" s="78">
        <v>0.75</v>
      </c>
      <c r="O85" s="79">
        <v>0</v>
      </c>
      <c r="P85" s="79">
        <v>60</v>
      </c>
      <c r="Q85" s="79" t="s">
        <v>95</v>
      </c>
      <c r="R85" s="79"/>
      <c r="W85" s="74">
        <v>44684</v>
      </c>
      <c r="X85" s="75">
        <v>0.54166666666666663</v>
      </c>
      <c r="Y85" s="75">
        <v>0.58333333333333337</v>
      </c>
      <c r="Z85" s="76">
        <v>0</v>
      </c>
      <c r="AA85" s="76">
        <v>60</v>
      </c>
      <c r="AB85" s="76" t="s">
        <v>95</v>
      </c>
      <c r="AC85" s="76"/>
      <c r="AH85" s="85">
        <v>44687</v>
      </c>
      <c r="AI85" s="86">
        <v>0.76041666666666663</v>
      </c>
      <c r="AJ85" s="86">
        <v>0.91666666666666663</v>
      </c>
      <c r="AK85" s="87">
        <v>40</v>
      </c>
      <c r="AL85" s="87">
        <v>215</v>
      </c>
      <c r="AM85" s="87" t="s">
        <v>89</v>
      </c>
      <c r="AN85" s="88"/>
    </row>
    <row r="86" spans="1:40" ht="15.75" customHeight="1" x14ac:dyDescent="0.2">
      <c r="A86" s="77">
        <v>44684</v>
      </c>
      <c r="B86" s="78">
        <v>0.55555555555555558</v>
      </c>
      <c r="C86" s="78">
        <v>0.5625</v>
      </c>
      <c r="D86" s="79">
        <v>0</v>
      </c>
      <c r="E86" s="79">
        <v>10</v>
      </c>
      <c r="F86" s="79" t="s">
        <v>25</v>
      </c>
      <c r="G86" s="79"/>
      <c r="I86" s="125"/>
      <c r="L86" s="77">
        <v>44682</v>
      </c>
      <c r="M86" s="78">
        <v>0.375</v>
      </c>
      <c r="N86" s="78">
        <v>0.41666666666666669</v>
      </c>
      <c r="O86" s="79">
        <v>0</v>
      </c>
      <c r="P86" s="79">
        <v>60</v>
      </c>
      <c r="Q86" s="79" t="s">
        <v>23</v>
      </c>
      <c r="R86" s="79"/>
      <c r="W86" s="77">
        <v>44685</v>
      </c>
      <c r="X86" s="78">
        <v>0.29166666666666669</v>
      </c>
      <c r="Y86" s="78">
        <v>0.375</v>
      </c>
      <c r="Z86" s="79">
        <v>30</v>
      </c>
      <c r="AA86" s="79">
        <v>90</v>
      </c>
      <c r="AB86" s="79" t="s">
        <v>95</v>
      </c>
      <c r="AC86" s="79" t="s">
        <v>27</v>
      </c>
      <c r="AK86" s="63">
        <f t="shared" ref="AK86:AL86" si="4">SUM(AK57:AK85)</f>
        <v>635</v>
      </c>
      <c r="AL86" s="64">
        <f t="shared" si="4"/>
        <v>4015</v>
      </c>
    </row>
    <row r="87" spans="1:40" ht="15.75" customHeight="1" x14ac:dyDescent="0.2">
      <c r="A87" s="77">
        <v>44684</v>
      </c>
      <c r="B87" s="78">
        <v>0.5625</v>
      </c>
      <c r="C87" s="78">
        <v>0.61805555555555558</v>
      </c>
      <c r="D87" s="79">
        <v>35</v>
      </c>
      <c r="E87" s="79">
        <v>45</v>
      </c>
      <c r="F87" s="79" t="s">
        <v>95</v>
      </c>
      <c r="G87" s="79" t="s">
        <v>173</v>
      </c>
      <c r="H87" s="33"/>
      <c r="I87" s="125"/>
      <c r="L87" s="77">
        <v>44682</v>
      </c>
      <c r="M87" s="78">
        <v>0.41666666666666669</v>
      </c>
      <c r="N87" s="78">
        <v>0.45833333333333331</v>
      </c>
      <c r="O87" s="79">
        <v>20</v>
      </c>
      <c r="P87" s="79">
        <v>40</v>
      </c>
      <c r="Q87" s="79" t="s">
        <v>25</v>
      </c>
      <c r="R87" s="79" t="s">
        <v>163</v>
      </c>
      <c r="W87" s="77">
        <v>44685</v>
      </c>
      <c r="X87" s="78">
        <v>0.54166666666666663</v>
      </c>
      <c r="Y87" s="78">
        <v>0.58333333333333337</v>
      </c>
      <c r="Z87" s="79">
        <v>10</v>
      </c>
      <c r="AA87" s="79">
        <v>50</v>
      </c>
      <c r="AB87" s="79" t="s">
        <v>95</v>
      </c>
      <c r="AC87" s="79" t="s">
        <v>174</v>
      </c>
      <c r="AI87" s="140"/>
      <c r="AJ87" s="131"/>
      <c r="AK87" s="131"/>
      <c r="AL87" s="131"/>
      <c r="AM87" s="36" t="s">
        <v>24</v>
      </c>
      <c r="AN87" s="29">
        <f>SUMIF(AM57:AM85,"Análisis",AL57:AL85)</f>
        <v>615</v>
      </c>
    </row>
    <row r="88" spans="1:40" ht="15.75" customHeight="1" x14ac:dyDescent="0.2">
      <c r="A88" s="77">
        <v>44685</v>
      </c>
      <c r="B88" s="78">
        <v>0.33333333333333331</v>
      </c>
      <c r="C88" s="78">
        <v>0.40625</v>
      </c>
      <c r="D88" s="79">
        <v>10</v>
      </c>
      <c r="E88" s="79">
        <v>95</v>
      </c>
      <c r="F88" s="79" t="s">
        <v>95</v>
      </c>
      <c r="G88" s="79" t="s">
        <v>152</v>
      </c>
      <c r="H88" s="33"/>
      <c r="I88" s="125"/>
      <c r="L88" s="77">
        <v>44682</v>
      </c>
      <c r="M88" s="78">
        <v>0.45833333333333331</v>
      </c>
      <c r="N88" s="78">
        <v>0.52083333333333337</v>
      </c>
      <c r="O88" s="79">
        <v>0</v>
      </c>
      <c r="P88" s="79">
        <v>90</v>
      </c>
      <c r="Q88" s="79" t="s">
        <v>95</v>
      </c>
      <c r="R88" s="79"/>
      <c r="W88" s="74">
        <v>44685</v>
      </c>
      <c r="X88" s="75">
        <v>0.875</v>
      </c>
      <c r="Y88" s="75">
        <v>0.91666666666666663</v>
      </c>
      <c r="Z88" s="76">
        <v>20</v>
      </c>
      <c r="AA88" s="76">
        <v>40</v>
      </c>
      <c r="AB88" s="76" t="s">
        <v>25</v>
      </c>
      <c r="AC88" s="76" t="s">
        <v>85</v>
      </c>
      <c r="AI88" s="141"/>
      <c r="AJ88" s="131"/>
      <c r="AK88" s="89"/>
      <c r="AL88" s="58"/>
      <c r="AM88" s="36" t="s">
        <v>25</v>
      </c>
      <c r="AN88" s="29">
        <f>SUMIF(AM57:AM85,"Diseño",AL57:AL85)</f>
        <v>1700</v>
      </c>
    </row>
    <row r="89" spans="1:40" ht="15.75" customHeight="1" x14ac:dyDescent="0.2">
      <c r="A89" s="77">
        <v>44685</v>
      </c>
      <c r="B89" s="78">
        <v>0.41666666666666669</v>
      </c>
      <c r="C89" s="78">
        <v>0.44444444444444442</v>
      </c>
      <c r="D89" s="79">
        <v>5</v>
      </c>
      <c r="E89" s="79">
        <v>35</v>
      </c>
      <c r="F89" s="79" t="s">
        <v>23</v>
      </c>
      <c r="G89" s="79" t="s">
        <v>136</v>
      </c>
      <c r="H89" s="33"/>
      <c r="I89" s="125"/>
      <c r="L89" s="77">
        <v>44682</v>
      </c>
      <c r="M89" s="78">
        <v>0.79166666666666663</v>
      </c>
      <c r="N89" s="78">
        <v>0.8125</v>
      </c>
      <c r="O89" s="79">
        <v>0</v>
      </c>
      <c r="P89" s="79">
        <v>30</v>
      </c>
      <c r="Q89" s="79" t="s">
        <v>23</v>
      </c>
      <c r="R89" s="79"/>
      <c r="W89" s="74">
        <v>44686</v>
      </c>
      <c r="X89" s="75">
        <v>0.29166666666666669</v>
      </c>
      <c r="Y89" s="75">
        <v>0.45833333333333331</v>
      </c>
      <c r="Z89" s="76">
        <v>30</v>
      </c>
      <c r="AA89" s="76">
        <v>210</v>
      </c>
      <c r="AB89" s="76" t="s">
        <v>95</v>
      </c>
      <c r="AC89" s="76" t="s">
        <v>27</v>
      </c>
      <c r="AI89" s="134" t="s">
        <v>30</v>
      </c>
      <c r="AJ89" s="123"/>
      <c r="AK89" s="123"/>
      <c r="AL89" s="121"/>
      <c r="AM89" s="36" t="s">
        <v>89</v>
      </c>
      <c r="AN89" s="29">
        <f>SUMIF(AM57:AM85,"Programación",AL57:AL85)</f>
        <v>1590</v>
      </c>
    </row>
    <row r="90" spans="1:40" ht="15.75" customHeight="1" x14ac:dyDescent="0.2">
      <c r="A90" s="77">
        <v>44685</v>
      </c>
      <c r="B90" s="78">
        <v>0.44444444444444442</v>
      </c>
      <c r="C90" s="78">
        <v>0.45833333333333331</v>
      </c>
      <c r="D90" s="79">
        <v>0</v>
      </c>
      <c r="E90" s="79">
        <v>20</v>
      </c>
      <c r="F90" s="79" t="s">
        <v>25</v>
      </c>
      <c r="G90" s="79"/>
      <c r="H90" s="33"/>
      <c r="I90" s="125"/>
      <c r="L90" s="77">
        <v>44683</v>
      </c>
      <c r="M90" s="78">
        <v>0.375</v>
      </c>
      <c r="N90" s="78">
        <v>0.45833333333333331</v>
      </c>
      <c r="O90" s="79">
        <v>0</v>
      </c>
      <c r="P90" s="79">
        <v>120</v>
      </c>
      <c r="Q90" s="79" t="s">
        <v>95</v>
      </c>
      <c r="R90" s="79"/>
      <c r="W90" s="77">
        <v>44687</v>
      </c>
      <c r="X90" s="78">
        <v>0.29166666666666669</v>
      </c>
      <c r="Y90" s="78">
        <v>0.375</v>
      </c>
      <c r="Z90" s="79">
        <v>20</v>
      </c>
      <c r="AA90" s="79">
        <v>100</v>
      </c>
      <c r="AB90" s="79" t="s">
        <v>95</v>
      </c>
      <c r="AC90" s="79" t="s">
        <v>27</v>
      </c>
      <c r="AI90" s="143" t="s">
        <v>31</v>
      </c>
      <c r="AJ90" s="144"/>
      <c r="AK90" s="90">
        <v>240</v>
      </c>
      <c r="AL90" s="91"/>
      <c r="AM90" s="92" t="s">
        <v>160</v>
      </c>
      <c r="AN90" s="29">
        <f>SUMIF(AM57:AM85,"Pruebas",AL57:AL85)</f>
        <v>110</v>
      </c>
    </row>
    <row r="91" spans="1:40" ht="15.75" customHeight="1" x14ac:dyDescent="0.2">
      <c r="A91" s="77">
        <v>44685</v>
      </c>
      <c r="B91" s="78">
        <v>0.46527777777777779</v>
      </c>
      <c r="C91" s="78">
        <v>0.51388888888888884</v>
      </c>
      <c r="D91" s="79">
        <v>5</v>
      </c>
      <c r="E91" s="79">
        <v>65</v>
      </c>
      <c r="F91" s="79" t="s">
        <v>95</v>
      </c>
      <c r="G91" s="79" t="s">
        <v>175</v>
      </c>
      <c r="H91" s="33"/>
      <c r="I91" s="125"/>
      <c r="L91" s="77">
        <v>44683</v>
      </c>
      <c r="M91" s="78">
        <v>0.5</v>
      </c>
      <c r="N91" s="78">
        <v>0.54166666666666663</v>
      </c>
      <c r="O91" s="79">
        <v>0</v>
      </c>
      <c r="P91" s="79">
        <v>60</v>
      </c>
      <c r="Q91" s="79" t="s">
        <v>95</v>
      </c>
      <c r="R91" s="79"/>
      <c r="W91" s="77">
        <v>44687</v>
      </c>
      <c r="X91" s="78">
        <v>0.54166666666666663</v>
      </c>
      <c r="Y91" s="78">
        <v>0.58333333333333337</v>
      </c>
      <c r="Z91" s="79">
        <v>20</v>
      </c>
      <c r="AA91" s="79">
        <v>40</v>
      </c>
      <c r="AB91" s="79" t="s">
        <v>23</v>
      </c>
      <c r="AC91" s="79" t="s">
        <v>102</v>
      </c>
      <c r="AI91" s="143" t="s">
        <v>33</v>
      </c>
      <c r="AJ91" s="144"/>
      <c r="AK91" s="90">
        <v>360</v>
      </c>
      <c r="AL91" s="91" t="s">
        <v>32</v>
      </c>
    </row>
    <row r="92" spans="1:40" ht="15.75" customHeight="1" x14ac:dyDescent="0.2">
      <c r="A92" s="77">
        <v>44685</v>
      </c>
      <c r="B92" s="78">
        <v>0.52083333333333337</v>
      </c>
      <c r="C92" s="78">
        <v>0.54166666666666663</v>
      </c>
      <c r="D92" s="79">
        <v>0</v>
      </c>
      <c r="E92" s="79">
        <v>30</v>
      </c>
      <c r="F92" s="79" t="s">
        <v>25</v>
      </c>
      <c r="G92" s="79"/>
      <c r="H92" s="33"/>
      <c r="I92" s="125"/>
      <c r="L92" s="77">
        <v>44683</v>
      </c>
      <c r="M92" s="78">
        <v>0.875</v>
      </c>
      <c r="N92" s="78">
        <v>0.91666666666666663</v>
      </c>
      <c r="O92" s="79">
        <v>10</v>
      </c>
      <c r="P92" s="79">
        <v>50</v>
      </c>
      <c r="Q92" s="79" t="s">
        <v>95</v>
      </c>
      <c r="R92" s="79" t="s">
        <v>176</v>
      </c>
      <c r="W92" s="74">
        <v>44687</v>
      </c>
      <c r="X92" s="28">
        <v>0.625</v>
      </c>
      <c r="Y92" s="28">
        <v>0.66666666666666663</v>
      </c>
      <c r="Z92" s="93">
        <v>0</v>
      </c>
      <c r="AA92" s="93">
        <v>60</v>
      </c>
      <c r="AB92" s="93" t="s">
        <v>95</v>
      </c>
      <c r="AC92" s="94"/>
      <c r="AI92" s="145" t="s">
        <v>34</v>
      </c>
      <c r="AJ92" s="144"/>
      <c r="AK92" s="95">
        <v>240</v>
      </c>
      <c r="AL92" s="91" t="s">
        <v>32</v>
      </c>
    </row>
    <row r="93" spans="1:40" ht="15.75" customHeight="1" x14ac:dyDescent="0.2">
      <c r="A93" s="77">
        <v>44685</v>
      </c>
      <c r="B93" s="78">
        <v>0.54166666666666663</v>
      </c>
      <c r="C93" s="78">
        <v>0.60416666666666663</v>
      </c>
      <c r="D93" s="79">
        <v>35</v>
      </c>
      <c r="E93" s="79">
        <v>55</v>
      </c>
      <c r="F93" s="79" t="s">
        <v>95</v>
      </c>
      <c r="G93" s="79" t="s">
        <v>173</v>
      </c>
      <c r="H93" s="33"/>
      <c r="I93" s="126"/>
      <c r="L93" s="77">
        <v>44684</v>
      </c>
      <c r="M93" s="78">
        <v>0.375</v>
      </c>
      <c r="N93" s="78">
        <v>0.45833333333333331</v>
      </c>
      <c r="O93" s="79">
        <v>0</v>
      </c>
      <c r="P93" s="79">
        <v>120</v>
      </c>
      <c r="Q93" s="79" t="s">
        <v>95</v>
      </c>
      <c r="R93" s="79"/>
      <c r="W93" s="96"/>
      <c r="X93" s="97"/>
      <c r="Y93" s="97"/>
      <c r="Z93" s="21"/>
      <c r="AA93" s="21"/>
      <c r="AB93" s="21"/>
      <c r="AC93" s="21"/>
      <c r="AI93" s="143" t="s">
        <v>35</v>
      </c>
      <c r="AJ93" s="144"/>
      <c r="AK93" s="98">
        <v>240</v>
      </c>
      <c r="AL93" s="91"/>
    </row>
    <row r="94" spans="1:40" ht="15.75" customHeight="1" x14ac:dyDescent="0.2">
      <c r="A94" s="77">
        <v>44685</v>
      </c>
      <c r="B94" s="78">
        <v>0.61111111111111116</v>
      </c>
      <c r="C94" s="78">
        <v>0.66666666666666663</v>
      </c>
      <c r="D94" s="79">
        <v>45</v>
      </c>
      <c r="E94" s="79">
        <v>35</v>
      </c>
      <c r="F94" s="79" t="s">
        <v>160</v>
      </c>
      <c r="G94" s="79" t="s">
        <v>177</v>
      </c>
      <c r="H94" s="33"/>
      <c r="I94" s="49"/>
      <c r="L94" s="77">
        <v>44685</v>
      </c>
      <c r="M94" s="78">
        <v>0.375</v>
      </c>
      <c r="N94" s="78">
        <v>0.41666666666666669</v>
      </c>
      <c r="O94" s="79">
        <v>20</v>
      </c>
      <c r="P94" s="79">
        <v>40</v>
      </c>
      <c r="Q94" s="79" t="s">
        <v>25</v>
      </c>
      <c r="R94" s="79" t="s">
        <v>178</v>
      </c>
      <c r="W94" s="96"/>
      <c r="X94" s="99"/>
      <c r="Y94" s="99"/>
      <c r="Z94" s="100">
        <f t="shared" ref="Z94:AA94" si="5">SUM(Z57:Z92)</f>
        <v>530</v>
      </c>
      <c r="AA94" s="101">
        <f t="shared" si="5"/>
        <v>3040</v>
      </c>
      <c r="AB94" s="102"/>
      <c r="AC94" s="102"/>
      <c r="AI94" s="145" t="s">
        <v>36</v>
      </c>
      <c r="AJ94" s="144"/>
      <c r="AK94" s="95">
        <v>360</v>
      </c>
      <c r="AL94" s="91" t="s">
        <v>32</v>
      </c>
    </row>
    <row r="95" spans="1:40" ht="15.75" customHeight="1" x14ac:dyDescent="0.2">
      <c r="A95" s="77">
        <v>44685</v>
      </c>
      <c r="B95" s="78">
        <v>0.875</v>
      </c>
      <c r="C95" s="78">
        <v>0</v>
      </c>
      <c r="D95" s="79">
        <v>40</v>
      </c>
      <c r="E95" s="79">
        <v>140</v>
      </c>
      <c r="F95" s="79" t="s">
        <v>95</v>
      </c>
      <c r="G95" s="79" t="s">
        <v>179</v>
      </c>
      <c r="H95" s="33"/>
      <c r="I95" s="49"/>
      <c r="L95" s="77">
        <v>44685</v>
      </c>
      <c r="M95" s="78">
        <v>0.41666666666666669</v>
      </c>
      <c r="N95" s="78">
        <v>0.4375</v>
      </c>
      <c r="O95" s="79">
        <v>0</v>
      </c>
      <c r="P95" s="79">
        <v>30</v>
      </c>
      <c r="Q95" s="79" t="s">
        <v>23</v>
      </c>
      <c r="R95" s="79"/>
      <c r="W95" s="96"/>
      <c r="X95" s="99"/>
      <c r="Y95" s="99"/>
      <c r="Z95" s="102"/>
      <c r="AA95" s="102"/>
      <c r="AB95" s="102"/>
      <c r="AC95" s="102"/>
      <c r="AI95" s="146" t="s">
        <v>37</v>
      </c>
      <c r="AJ95" s="147"/>
      <c r="AK95" s="147"/>
      <c r="AL95" s="144"/>
    </row>
    <row r="96" spans="1:40" ht="15.75" customHeight="1" x14ac:dyDescent="0.2">
      <c r="A96" s="77">
        <v>44686</v>
      </c>
      <c r="B96" s="78">
        <v>0.33333333333333331</v>
      </c>
      <c r="C96" s="78">
        <v>0.35416666666666669</v>
      </c>
      <c r="D96" s="79">
        <v>5</v>
      </c>
      <c r="E96" s="79">
        <v>25</v>
      </c>
      <c r="F96" s="79" t="s">
        <v>25</v>
      </c>
      <c r="G96" s="79" t="s">
        <v>136</v>
      </c>
      <c r="H96" s="33"/>
      <c r="I96" s="49"/>
      <c r="L96" s="77">
        <v>44685</v>
      </c>
      <c r="M96" s="78">
        <v>0.4375</v>
      </c>
      <c r="N96" s="78">
        <v>0.45833333333333331</v>
      </c>
      <c r="O96" s="79">
        <v>0</v>
      </c>
      <c r="P96" s="79">
        <v>30</v>
      </c>
      <c r="Q96" s="79" t="s">
        <v>25</v>
      </c>
      <c r="R96" s="79"/>
      <c r="W96" s="96"/>
      <c r="X96" s="99"/>
      <c r="Y96" s="99"/>
      <c r="Z96" s="102"/>
      <c r="AA96" s="102"/>
      <c r="AB96" s="102"/>
      <c r="AC96" s="102"/>
      <c r="AI96" s="145" t="s">
        <v>38</v>
      </c>
      <c r="AJ96" s="144"/>
      <c r="AK96" s="95">
        <v>180</v>
      </c>
      <c r="AL96" s="91" t="s">
        <v>32</v>
      </c>
    </row>
    <row r="97" spans="1:38" ht="15.75" customHeight="1" x14ac:dyDescent="0.2">
      <c r="A97" s="77">
        <v>44686</v>
      </c>
      <c r="B97" s="78">
        <v>0.35416666666666669</v>
      </c>
      <c r="C97" s="78">
        <v>0.5625</v>
      </c>
      <c r="D97" s="79">
        <v>30</v>
      </c>
      <c r="E97" s="79">
        <v>270</v>
      </c>
      <c r="F97" s="79" t="s">
        <v>95</v>
      </c>
      <c r="G97" s="103" t="s">
        <v>27</v>
      </c>
      <c r="H97" s="33"/>
      <c r="I97" s="49"/>
      <c r="L97" s="77">
        <v>44685</v>
      </c>
      <c r="M97" s="78">
        <v>0.45833333333333331</v>
      </c>
      <c r="N97" s="78">
        <v>0.54166666666666663</v>
      </c>
      <c r="O97" s="79">
        <v>15</v>
      </c>
      <c r="P97" s="79">
        <v>120</v>
      </c>
      <c r="Q97" s="79" t="s">
        <v>95</v>
      </c>
      <c r="R97" s="79" t="s">
        <v>180</v>
      </c>
      <c r="W97" s="96"/>
      <c r="X97" s="148" t="s">
        <v>29</v>
      </c>
      <c r="Y97" s="147"/>
      <c r="Z97" s="147"/>
      <c r="AA97" s="147"/>
      <c r="AB97" s="104" t="s">
        <v>23</v>
      </c>
      <c r="AC97" s="105">
        <f>SUMIF(AB57:AB92,"Analisis",AA57:AA92)</f>
        <v>390</v>
      </c>
      <c r="AI97" s="145" t="s">
        <v>39</v>
      </c>
      <c r="AJ97" s="144"/>
      <c r="AK97" s="95">
        <v>180</v>
      </c>
      <c r="AL97" s="91" t="s">
        <v>32</v>
      </c>
    </row>
    <row r="98" spans="1:38" ht="15.75" customHeight="1" x14ac:dyDescent="0.2">
      <c r="A98" s="77">
        <v>44687</v>
      </c>
      <c r="B98" s="78">
        <v>0.41666666666666669</v>
      </c>
      <c r="C98" s="78">
        <v>0.44097222222222221</v>
      </c>
      <c r="D98" s="79">
        <v>5</v>
      </c>
      <c r="E98" s="79">
        <v>30</v>
      </c>
      <c r="F98" s="79" t="s">
        <v>25</v>
      </c>
      <c r="G98" s="79" t="s">
        <v>181</v>
      </c>
      <c r="H98" s="33"/>
      <c r="I98" s="49"/>
      <c r="L98" s="77">
        <v>44686</v>
      </c>
      <c r="M98" s="78">
        <v>0.375</v>
      </c>
      <c r="N98" s="78">
        <v>0.41666666666666669</v>
      </c>
      <c r="O98" s="79">
        <v>0</v>
      </c>
      <c r="P98" s="79">
        <v>60</v>
      </c>
      <c r="Q98" s="79" t="s">
        <v>95</v>
      </c>
      <c r="R98" s="79"/>
      <c r="W98" s="96"/>
      <c r="X98" s="146" t="s">
        <v>30</v>
      </c>
      <c r="Y98" s="147"/>
      <c r="Z98" s="147"/>
      <c r="AA98" s="144"/>
      <c r="AB98" s="104" t="s">
        <v>25</v>
      </c>
      <c r="AC98" s="106">
        <f>SUMIF(AB57:AB92,"Diseño",AA57:AA92)</f>
        <v>410</v>
      </c>
      <c r="AI98" s="145" t="s">
        <v>41</v>
      </c>
      <c r="AJ98" s="144"/>
      <c r="AK98" s="95">
        <v>180</v>
      </c>
      <c r="AL98" s="107" t="s">
        <v>32</v>
      </c>
    </row>
    <row r="99" spans="1:38" ht="15.75" customHeight="1" x14ac:dyDescent="0.2">
      <c r="A99" s="77">
        <v>44687</v>
      </c>
      <c r="B99" s="78">
        <v>0.44097222222222221</v>
      </c>
      <c r="C99" s="78">
        <v>0.4548611111111111</v>
      </c>
      <c r="D99" s="79">
        <v>0</v>
      </c>
      <c r="E99" s="79">
        <v>20</v>
      </c>
      <c r="F99" s="79" t="s">
        <v>23</v>
      </c>
      <c r="G99" s="80"/>
      <c r="H99" s="33"/>
      <c r="I99" s="49"/>
      <c r="L99" s="77">
        <v>44686</v>
      </c>
      <c r="M99" s="78">
        <v>0.41666666666666669</v>
      </c>
      <c r="N99" s="78">
        <v>0.4375</v>
      </c>
      <c r="O99" s="79">
        <v>0</v>
      </c>
      <c r="P99" s="79">
        <v>30</v>
      </c>
      <c r="Q99" s="79" t="s">
        <v>25</v>
      </c>
      <c r="R99" s="79"/>
      <c r="W99" s="96"/>
      <c r="X99" s="149" t="s">
        <v>31</v>
      </c>
      <c r="Y99" s="144"/>
      <c r="Z99" s="90">
        <v>240</v>
      </c>
      <c r="AA99" s="107" t="s">
        <v>32</v>
      </c>
      <c r="AB99" s="104" t="s">
        <v>89</v>
      </c>
      <c r="AC99" s="106">
        <f>SUMIF(AB57:AB92,"Programacion",AA57:AA92)</f>
        <v>2240</v>
      </c>
      <c r="AI99" s="145" t="s">
        <v>42</v>
      </c>
      <c r="AJ99" s="144"/>
      <c r="AK99" s="95">
        <v>180</v>
      </c>
      <c r="AL99" s="107" t="s">
        <v>32</v>
      </c>
    </row>
    <row r="100" spans="1:38" ht="15.75" customHeight="1" x14ac:dyDescent="0.2">
      <c r="A100" s="77">
        <v>44687</v>
      </c>
      <c r="B100" s="78">
        <v>0.4548611111111111</v>
      </c>
      <c r="C100" s="78">
        <v>0.51388888888888884</v>
      </c>
      <c r="D100" s="79">
        <v>15</v>
      </c>
      <c r="E100" s="79">
        <v>65</v>
      </c>
      <c r="F100" s="79" t="s">
        <v>95</v>
      </c>
      <c r="G100" s="79" t="s">
        <v>139</v>
      </c>
      <c r="H100" s="33"/>
      <c r="I100" s="49"/>
      <c r="L100" s="77">
        <v>44686</v>
      </c>
      <c r="M100" s="78">
        <v>0.5</v>
      </c>
      <c r="N100" s="78">
        <v>0.58333333333333337</v>
      </c>
      <c r="O100" s="79">
        <v>30</v>
      </c>
      <c r="P100" s="79">
        <v>90</v>
      </c>
      <c r="Q100" s="79" t="s">
        <v>95</v>
      </c>
      <c r="R100" s="79" t="s">
        <v>182</v>
      </c>
      <c r="W100" s="96"/>
      <c r="X100" s="149" t="s">
        <v>33</v>
      </c>
      <c r="Y100" s="144"/>
      <c r="Z100" s="90">
        <v>360</v>
      </c>
      <c r="AA100" s="107" t="s">
        <v>32</v>
      </c>
      <c r="AB100" s="102"/>
      <c r="AC100" s="102"/>
      <c r="AI100" s="108"/>
      <c r="AJ100" s="109" t="s">
        <v>44</v>
      </c>
      <c r="AK100" s="95">
        <v>180</v>
      </c>
      <c r="AL100" s="107" t="s">
        <v>32</v>
      </c>
    </row>
    <row r="101" spans="1:38" ht="15.75" customHeight="1" x14ac:dyDescent="0.2">
      <c r="A101" s="77">
        <v>44687</v>
      </c>
      <c r="B101" s="78">
        <v>0.52083333333333337</v>
      </c>
      <c r="C101" s="78">
        <v>0.54513888888888884</v>
      </c>
      <c r="D101" s="79">
        <v>0</v>
      </c>
      <c r="E101" s="79">
        <v>35</v>
      </c>
      <c r="F101" s="79" t="s">
        <v>159</v>
      </c>
      <c r="G101" s="80"/>
      <c r="H101" s="33"/>
      <c r="I101" s="49"/>
      <c r="L101" s="77">
        <v>44686</v>
      </c>
      <c r="M101" s="78">
        <v>0.64583333333333337</v>
      </c>
      <c r="N101" s="78">
        <v>0.66666666666666663</v>
      </c>
      <c r="O101" s="79">
        <v>0</v>
      </c>
      <c r="P101" s="79">
        <v>30</v>
      </c>
      <c r="Q101" s="79" t="s">
        <v>25</v>
      </c>
      <c r="R101" s="79"/>
      <c r="W101" s="96"/>
      <c r="X101" s="150" t="s">
        <v>34</v>
      </c>
      <c r="Y101" s="144"/>
      <c r="Z101" s="95">
        <v>240</v>
      </c>
      <c r="AA101" s="107" t="s">
        <v>32</v>
      </c>
      <c r="AB101" s="102"/>
      <c r="AC101" s="102"/>
      <c r="AI101" s="108"/>
      <c r="AJ101" s="110"/>
      <c r="AK101" s="98"/>
      <c r="AL101" s="91"/>
    </row>
    <row r="102" spans="1:38" ht="15.75" customHeight="1" x14ac:dyDescent="0.2">
      <c r="A102" s="74">
        <v>44687</v>
      </c>
      <c r="B102" s="28">
        <v>0.55208333333333337</v>
      </c>
      <c r="C102" s="28">
        <v>0.59375</v>
      </c>
      <c r="D102" s="93">
        <v>5</v>
      </c>
      <c r="E102" s="93">
        <v>55</v>
      </c>
      <c r="F102" s="93" t="s">
        <v>95</v>
      </c>
      <c r="G102" s="93" t="s">
        <v>136</v>
      </c>
      <c r="H102" s="33"/>
      <c r="I102" s="33"/>
      <c r="L102" s="77">
        <v>44687</v>
      </c>
      <c r="M102" s="78">
        <v>0.375</v>
      </c>
      <c r="N102" s="78">
        <v>0.45833333333333331</v>
      </c>
      <c r="O102" s="79">
        <v>0</v>
      </c>
      <c r="P102" s="79">
        <v>120</v>
      </c>
      <c r="Q102" s="79" t="s">
        <v>95</v>
      </c>
      <c r="R102" s="79"/>
      <c r="W102" s="96"/>
      <c r="X102" s="150" t="s">
        <v>35</v>
      </c>
      <c r="Y102" s="144"/>
      <c r="Z102" s="95">
        <v>240</v>
      </c>
      <c r="AA102" s="107" t="s">
        <v>32</v>
      </c>
      <c r="AB102" s="102"/>
      <c r="AC102" s="102"/>
      <c r="AI102" s="108"/>
      <c r="AJ102" s="110" t="s">
        <v>45</v>
      </c>
      <c r="AK102" s="98">
        <v>180</v>
      </c>
      <c r="AL102" s="91" t="s">
        <v>32</v>
      </c>
    </row>
    <row r="103" spans="1:38" ht="15.75" customHeight="1" x14ac:dyDescent="0.2">
      <c r="A103" s="96"/>
      <c r="B103" s="97"/>
      <c r="C103" s="97"/>
      <c r="D103" s="21"/>
      <c r="E103" s="21"/>
      <c r="F103" s="21"/>
      <c r="G103" s="21"/>
      <c r="H103" s="33"/>
      <c r="I103" s="33"/>
      <c r="L103" s="77">
        <v>44687</v>
      </c>
      <c r="M103" s="78">
        <v>0.45833333333333331</v>
      </c>
      <c r="N103" s="78">
        <v>0.5</v>
      </c>
      <c r="O103" s="79">
        <v>0</v>
      </c>
      <c r="P103" s="79">
        <v>60</v>
      </c>
      <c r="Q103" s="79" t="s">
        <v>23</v>
      </c>
      <c r="R103" s="79"/>
      <c r="W103" s="96"/>
      <c r="X103" s="150" t="s">
        <v>36</v>
      </c>
      <c r="Y103" s="144"/>
      <c r="Z103" s="95">
        <v>360</v>
      </c>
      <c r="AA103" s="107" t="s">
        <v>32</v>
      </c>
      <c r="AB103" s="102"/>
      <c r="AC103" s="102"/>
      <c r="AI103" s="108"/>
      <c r="AJ103" s="91"/>
      <c r="AK103" s="98">
        <f>SUM(AK91:AK94) + SUM(AK96:AK102)</f>
        <v>2280</v>
      </c>
      <c r="AL103" s="91" t="s">
        <v>32</v>
      </c>
    </row>
    <row r="104" spans="1:38" ht="15.75" customHeight="1" x14ac:dyDescent="0.2">
      <c r="A104" s="96"/>
      <c r="B104" s="99"/>
      <c r="C104" s="99"/>
      <c r="D104" s="100">
        <f t="shared" ref="D104:E104" si="6">SUM(D57:D102)</f>
        <v>700</v>
      </c>
      <c r="E104" s="101">
        <f t="shared" si="6"/>
        <v>3175</v>
      </c>
      <c r="F104" s="102"/>
      <c r="G104" s="102"/>
      <c r="H104" s="33"/>
      <c r="I104" s="33"/>
      <c r="L104" s="74">
        <v>44687</v>
      </c>
      <c r="M104" s="28">
        <v>0.625</v>
      </c>
      <c r="N104" s="28">
        <v>0.66666666666666663</v>
      </c>
      <c r="O104" s="93">
        <v>0</v>
      </c>
      <c r="P104" s="93">
        <v>60</v>
      </c>
      <c r="Q104" s="93" t="s">
        <v>95</v>
      </c>
      <c r="R104" s="93"/>
      <c r="W104" s="96"/>
      <c r="X104" s="146" t="s">
        <v>37</v>
      </c>
      <c r="Y104" s="147"/>
      <c r="Z104" s="147"/>
      <c r="AA104" s="144"/>
      <c r="AB104" s="102"/>
      <c r="AC104" s="102"/>
    </row>
    <row r="105" spans="1:38" ht="15.75" customHeight="1" x14ac:dyDescent="0.2">
      <c r="A105" s="96"/>
      <c r="B105" s="99"/>
      <c r="C105" s="99"/>
      <c r="D105" s="102"/>
      <c r="E105" s="102"/>
      <c r="F105" s="102"/>
      <c r="G105" s="102"/>
      <c r="H105" s="33"/>
      <c r="I105" s="33"/>
      <c r="L105" s="96"/>
      <c r="M105" s="97"/>
      <c r="N105" s="97"/>
      <c r="O105" s="21"/>
      <c r="P105" s="21"/>
      <c r="Q105" s="21"/>
      <c r="R105" s="21"/>
      <c r="W105" s="96"/>
      <c r="X105" s="150" t="s">
        <v>38</v>
      </c>
      <c r="Y105" s="144"/>
      <c r="Z105" s="95">
        <v>240</v>
      </c>
      <c r="AA105" s="107" t="s">
        <v>32</v>
      </c>
      <c r="AB105" s="102"/>
      <c r="AC105" s="102"/>
    </row>
    <row r="106" spans="1:38" ht="15.75" customHeight="1" x14ac:dyDescent="0.2">
      <c r="A106" s="96"/>
      <c r="B106" s="99"/>
      <c r="C106" s="99"/>
      <c r="D106" s="102"/>
      <c r="E106" s="102"/>
      <c r="F106" s="102"/>
      <c r="G106" s="102"/>
      <c r="H106" s="33"/>
      <c r="I106" s="33"/>
      <c r="L106" s="96"/>
      <c r="M106" s="111"/>
      <c r="N106" s="111"/>
      <c r="O106" s="112">
        <f t="shared" ref="O106:P106" si="7">SUM(O57:O104)</f>
        <v>410</v>
      </c>
      <c r="P106" s="113">
        <f t="shared" si="7"/>
        <v>3445</v>
      </c>
      <c r="Q106" s="104" t="s">
        <v>23</v>
      </c>
      <c r="R106" s="106">
        <f>SUMIF(Q57:Q104,"Analisis",P57:P104)</f>
        <v>465</v>
      </c>
      <c r="W106" s="96"/>
      <c r="X106" s="150" t="s">
        <v>39</v>
      </c>
      <c r="Y106" s="144"/>
      <c r="Z106" s="95">
        <v>240</v>
      </c>
      <c r="AA106" s="107" t="s">
        <v>32</v>
      </c>
      <c r="AB106" s="102"/>
      <c r="AC106" s="102"/>
    </row>
    <row r="107" spans="1:38" ht="15.75" customHeight="1" x14ac:dyDescent="0.2">
      <c r="A107" s="96"/>
      <c r="B107" s="148" t="s">
        <v>29</v>
      </c>
      <c r="C107" s="147"/>
      <c r="D107" s="147"/>
      <c r="E107" s="147"/>
      <c r="F107" s="104" t="s">
        <v>23</v>
      </c>
      <c r="G107" s="106">
        <f>SUMIF(F57:F102,"Analisis",E57:E102)</f>
        <v>245</v>
      </c>
      <c r="H107" s="33"/>
      <c r="I107" s="33"/>
      <c r="L107" s="96"/>
      <c r="M107" s="146" t="s">
        <v>30</v>
      </c>
      <c r="N107" s="147"/>
      <c r="O107" s="147"/>
      <c r="P107" s="144"/>
      <c r="Q107" s="104" t="s">
        <v>25</v>
      </c>
      <c r="R107" s="106">
        <f>SUMIF(Q57:Q104,"Diseño",P57:P104)</f>
        <v>455</v>
      </c>
      <c r="W107" s="96"/>
      <c r="X107" s="150" t="s">
        <v>40</v>
      </c>
      <c r="Y107" s="144"/>
      <c r="Z107" s="95">
        <v>240</v>
      </c>
      <c r="AA107" s="107" t="s">
        <v>32</v>
      </c>
      <c r="AB107" s="102"/>
      <c r="AC107" s="102"/>
    </row>
    <row r="108" spans="1:38" ht="15.75" customHeight="1" x14ac:dyDescent="0.2">
      <c r="A108" s="96"/>
      <c r="B108" s="146" t="s">
        <v>30</v>
      </c>
      <c r="C108" s="147"/>
      <c r="D108" s="147"/>
      <c r="E108" s="144"/>
      <c r="F108" s="104" t="s">
        <v>25</v>
      </c>
      <c r="G108" s="106">
        <f>SUMIF(F57:F102,"Diseño",E57:E102)</f>
        <v>435</v>
      </c>
      <c r="H108" s="33"/>
      <c r="I108" s="33"/>
      <c r="L108" s="96"/>
      <c r="M108" s="149" t="s">
        <v>31</v>
      </c>
      <c r="N108" s="144"/>
      <c r="O108" s="90">
        <v>240</v>
      </c>
      <c r="P108" s="107" t="s">
        <v>32</v>
      </c>
      <c r="Q108" s="104" t="s">
        <v>89</v>
      </c>
      <c r="R108" s="106">
        <f>SUMIF(Q57:Q104,"Programacion",P57:P104)</f>
        <v>2525</v>
      </c>
      <c r="W108" s="96"/>
      <c r="X108" s="150" t="s">
        <v>41</v>
      </c>
      <c r="Y108" s="144"/>
      <c r="Z108" s="95">
        <v>240</v>
      </c>
      <c r="AA108" s="107" t="s">
        <v>32</v>
      </c>
      <c r="AB108" s="102"/>
      <c r="AC108" s="102"/>
    </row>
    <row r="109" spans="1:38" ht="15.75" customHeight="1" x14ac:dyDescent="0.2">
      <c r="A109" s="96"/>
      <c r="B109" s="149" t="s">
        <v>31</v>
      </c>
      <c r="C109" s="144"/>
      <c r="D109" s="90">
        <v>240</v>
      </c>
      <c r="E109" s="107" t="s">
        <v>32</v>
      </c>
      <c r="F109" s="104" t="s">
        <v>89</v>
      </c>
      <c r="G109" s="106">
        <f>SUMIF(F57:F102,"Programacion",E57:E102)</f>
        <v>2220</v>
      </c>
      <c r="H109" s="33"/>
      <c r="I109" s="33"/>
      <c r="L109" s="96"/>
      <c r="M109" s="150" t="s">
        <v>34</v>
      </c>
      <c r="N109" s="144"/>
      <c r="O109" s="95">
        <v>240</v>
      </c>
      <c r="P109" s="107" t="s">
        <v>32</v>
      </c>
      <c r="Q109" s="102"/>
      <c r="R109" s="102"/>
      <c r="W109" s="96"/>
      <c r="X109" s="150" t="s">
        <v>42</v>
      </c>
      <c r="Y109" s="144"/>
      <c r="Z109" s="95">
        <v>240</v>
      </c>
      <c r="AA109" s="107" t="s">
        <v>32</v>
      </c>
      <c r="AB109" s="102"/>
      <c r="AC109" s="102"/>
    </row>
    <row r="110" spans="1:38" ht="15.75" customHeight="1" x14ac:dyDescent="0.2">
      <c r="A110" s="96"/>
      <c r="B110" s="149" t="s">
        <v>33</v>
      </c>
      <c r="C110" s="144"/>
      <c r="D110" s="90">
        <v>360</v>
      </c>
      <c r="E110" s="107" t="s">
        <v>32</v>
      </c>
      <c r="F110" s="104" t="s">
        <v>159</v>
      </c>
      <c r="G110" s="114">
        <f>SUMIF(F57:F102,"Compilacion",E57:E102)</f>
        <v>120</v>
      </c>
      <c r="H110" s="33"/>
      <c r="I110" s="33"/>
      <c r="L110" s="96"/>
      <c r="M110" s="150" t="s">
        <v>35</v>
      </c>
      <c r="N110" s="144"/>
      <c r="O110" s="95">
        <v>240</v>
      </c>
      <c r="P110" s="107" t="s">
        <v>32</v>
      </c>
      <c r="Q110" s="102"/>
      <c r="R110" s="102"/>
      <c r="W110" s="96"/>
      <c r="X110" s="115"/>
      <c r="Y110" s="116" t="s">
        <v>43</v>
      </c>
      <c r="Z110" s="95">
        <v>240</v>
      </c>
      <c r="AA110" s="107" t="s">
        <v>32</v>
      </c>
      <c r="AB110" s="102"/>
      <c r="AC110" s="102"/>
    </row>
    <row r="111" spans="1:38" ht="15.75" customHeight="1" x14ac:dyDescent="0.2">
      <c r="A111" s="96"/>
      <c r="B111" s="150" t="s">
        <v>34</v>
      </c>
      <c r="C111" s="144"/>
      <c r="D111" s="95">
        <v>240</v>
      </c>
      <c r="E111" s="107" t="s">
        <v>32</v>
      </c>
      <c r="F111" s="104" t="s">
        <v>160</v>
      </c>
      <c r="G111" s="106">
        <f>SUMIF(F57:F102,"Pruebas",E57:E102)</f>
        <v>155</v>
      </c>
      <c r="H111" s="33"/>
      <c r="I111" s="33"/>
      <c r="L111" s="96"/>
      <c r="M111" s="150" t="s">
        <v>36</v>
      </c>
      <c r="N111" s="144"/>
      <c r="O111" s="95">
        <v>360</v>
      </c>
      <c r="P111" s="107" t="s">
        <v>32</v>
      </c>
      <c r="Q111" s="102"/>
      <c r="R111" s="102"/>
      <c r="W111" s="96"/>
      <c r="X111" s="115"/>
      <c r="Y111" s="116" t="s">
        <v>45</v>
      </c>
      <c r="Z111" s="95">
        <v>240</v>
      </c>
      <c r="AA111" s="107" t="s">
        <v>32</v>
      </c>
      <c r="AB111" s="102"/>
      <c r="AC111" s="102"/>
    </row>
    <row r="112" spans="1:38" ht="15.75" customHeight="1" x14ac:dyDescent="0.2">
      <c r="A112" s="96"/>
      <c r="B112" s="150" t="s">
        <v>35</v>
      </c>
      <c r="C112" s="144"/>
      <c r="D112" s="95">
        <v>240</v>
      </c>
      <c r="E112" s="107" t="s">
        <v>32</v>
      </c>
      <c r="F112" s="102"/>
      <c r="G112" s="58"/>
      <c r="H112" s="33"/>
      <c r="I112" s="33"/>
      <c r="L112" s="96"/>
      <c r="M112" s="146" t="s">
        <v>37</v>
      </c>
      <c r="N112" s="147"/>
      <c r="O112" s="147"/>
      <c r="P112" s="144"/>
      <c r="Q112" s="102"/>
      <c r="R112" s="102"/>
      <c r="W112" s="96"/>
      <c r="X112" s="115"/>
      <c r="Y112" s="117"/>
      <c r="Z112" s="95">
        <f>SUM(Z99:Z103) + SUM(Z105:Z111)</f>
        <v>3120</v>
      </c>
      <c r="AA112" s="107" t="s">
        <v>32</v>
      </c>
      <c r="AB112" s="102"/>
      <c r="AC112" s="58"/>
    </row>
    <row r="113" spans="1:29" ht="15.75" customHeight="1" x14ac:dyDescent="0.2">
      <c r="A113" s="96"/>
      <c r="B113" s="150" t="s">
        <v>36</v>
      </c>
      <c r="C113" s="144"/>
      <c r="D113" s="95">
        <v>360</v>
      </c>
      <c r="E113" s="107" t="s">
        <v>32</v>
      </c>
      <c r="F113" s="102"/>
      <c r="G113" s="102"/>
      <c r="H113" s="33"/>
      <c r="I113" s="33"/>
      <c r="L113" s="96"/>
      <c r="M113" s="150" t="s">
        <v>183</v>
      </c>
      <c r="N113" s="144"/>
      <c r="O113" s="95">
        <v>120</v>
      </c>
      <c r="P113" s="107" t="s">
        <v>32</v>
      </c>
      <c r="Q113" s="102"/>
      <c r="R113" s="102"/>
      <c r="W113" s="96"/>
      <c r="X113" s="97"/>
      <c r="Y113" s="97"/>
      <c r="Z113" s="21"/>
      <c r="AA113" s="21"/>
      <c r="AB113" s="21"/>
      <c r="AC113" s="118"/>
    </row>
    <row r="114" spans="1:29" ht="15.75" customHeight="1" x14ac:dyDescent="0.2">
      <c r="A114" s="96"/>
      <c r="B114" s="146" t="s">
        <v>37</v>
      </c>
      <c r="C114" s="147"/>
      <c r="D114" s="147"/>
      <c r="E114" s="144"/>
      <c r="F114" s="102"/>
      <c r="G114" s="58"/>
      <c r="H114" s="33"/>
      <c r="I114" s="11"/>
      <c r="L114" s="96"/>
      <c r="M114" s="150" t="s">
        <v>39</v>
      </c>
      <c r="N114" s="144"/>
      <c r="O114" s="95">
        <v>240</v>
      </c>
      <c r="P114" s="107" t="s">
        <v>32</v>
      </c>
      <c r="Q114" s="102"/>
      <c r="R114" s="102"/>
      <c r="W114" s="45"/>
      <c r="X114" s="45"/>
      <c r="Y114" s="45"/>
      <c r="Z114" s="4"/>
      <c r="AA114" s="4"/>
      <c r="AB114" s="45"/>
    </row>
    <row r="115" spans="1:29" ht="15.75" customHeight="1" x14ac:dyDescent="0.2">
      <c r="A115" s="96"/>
      <c r="B115" s="150" t="s">
        <v>38</v>
      </c>
      <c r="C115" s="144"/>
      <c r="D115" s="95">
        <v>240</v>
      </c>
      <c r="E115" s="107" t="s">
        <v>32</v>
      </c>
      <c r="F115" s="102"/>
      <c r="G115" s="102"/>
      <c r="H115" s="33"/>
      <c r="I115" s="11"/>
      <c r="L115" s="96"/>
      <c r="M115" s="150" t="s">
        <v>40</v>
      </c>
      <c r="N115" s="144"/>
      <c r="O115" s="95">
        <v>240</v>
      </c>
      <c r="P115" s="107" t="s">
        <v>32</v>
      </c>
      <c r="Q115" s="102"/>
      <c r="R115" s="102"/>
      <c r="W115" s="45"/>
      <c r="X115" s="45"/>
      <c r="Y115" s="45"/>
      <c r="Z115" s="4"/>
      <c r="AA115" s="4"/>
      <c r="AB115" s="45"/>
    </row>
    <row r="116" spans="1:29" ht="15.75" customHeight="1" x14ac:dyDescent="0.2">
      <c r="A116" s="45"/>
      <c r="B116" s="145" t="s">
        <v>39</v>
      </c>
      <c r="C116" s="144"/>
      <c r="D116" s="95">
        <v>120</v>
      </c>
      <c r="E116" s="107" t="s">
        <v>32</v>
      </c>
      <c r="F116" s="58"/>
      <c r="G116" s="58"/>
      <c r="H116" s="33"/>
      <c r="I116" s="11"/>
      <c r="L116" s="96"/>
      <c r="M116" s="150" t="s">
        <v>41</v>
      </c>
      <c r="N116" s="144"/>
      <c r="O116" s="95">
        <v>240</v>
      </c>
      <c r="P116" s="107"/>
      <c r="Q116" s="102"/>
      <c r="R116" s="102"/>
      <c r="W116" s="45"/>
      <c r="X116" s="45"/>
      <c r="Y116" s="45"/>
      <c r="Z116" s="4"/>
      <c r="AA116" s="4"/>
      <c r="AB116" s="45"/>
    </row>
    <row r="117" spans="1:29" ht="15.75" customHeight="1" x14ac:dyDescent="0.2">
      <c r="B117" s="145" t="s">
        <v>40</v>
      </c>
      <c r="C117" s="144"/>
      <c r="D117" s="98">
        <v>270</v>
      </c>
      <c r="E117" s="91" t="s">
        <v>32</v>
      </c>
      <c r="F117" s="58"/>
      <c r="G117" s="58"/>
      <c r="H117" s="33"/>
      <c r="I117" s="49"/>
      <c r="L117" s="96"/>
      <c r="M117" s="150" t="s">
        <v>42</v>
      </c>
      <c r="N117" s="144"/>
      <c r="O117" s="95">
        <v>120</v>
      </c>
      <c r="P117" s="107" t="s">
        <v>32</v>
      </c>
      <c r="Q117" s="102"/>
      <c r="R117" s="102"/>
    </row>
    <row r="118" spans="1:29" ht="15.75" customHeight="1" x14ac:dyDescent="0.2">
      <c r="B118" s="145" t="s">
        <v>41</v>
      </c>
      <c r="C118" s="144"/>
      <c r="D118" s="98">
        <v>270</v>
      </c>
      <c r="E118" s="91" t="s">
        <v>32</v>
      </c>
      <c r="F118" s="58"/>
      <c r="G118" s="58"/>
      <c r="H118" s="33"/>
      <c r="I118" s="49"/>
      <c r="M118" s="108"/>
      <c r="N118" s="110" t="s">
        <v>43</v>
      </c>
      <c r="O118" s="98">
        <v>240</v>
      </c>
      <c r="P118" s="91" t="s">
        <v>32</v>
      </c>
      <c r="Q118" s="58"/>
      <c r="R118" s="58"/>
    </row>
    <row r="119" spans="1:29" ht="15.75" customHeight="1" x14ac:dyDescent="0.2">
      <c r="B119" s="145" t="s">
        <v>42</v>
      </c>
      <c r="C119" s="144"/>
      <c r="D119" s="98">
        <v>120</v>
      </c>
      <c r="E119" s="91" t="s">
        <v>32</v>
      </c>
      <c r="F119" s="102"/>
      <c r="G119" s="58"/>
      <c r="H119" s="33"/>
      <c r="I119" s="49"/>
      <c r="M119" s="108"/>
      <c r="N119" s="110" t="s">
        <v>45</v>
      </c>
      <c r="O119" s="95">
        <v>240</v>
      </c>
      <c r="P119" s="107" t="s">
        <v>32</v>
      </c>
      <c r="Q119" s="102"/>
      <c r="R119" s="58"/>
      <c r="X119" s="140"/>
      <c r="Y119" s="131"/>
      <c r="Z119" s="131"/>
      <c r="AA119" s="131"/>
      <c r="AB119" s="36"/>
      <c r="AC119" s="29"/>
    </row>
    <row r="120" spans="1:29" ht="15.75" customHeight="1" x14ac:dyDescent="0.2">
      <c r="B120" s="108"/>
      <c r="C120" s="110" t="s">
        <v>43</v>
      </c>
      <c r="D120" s="98">
        <v>360</v>
      </c>
      <c r="E120" s="91" t="s">
        <v>32</v>
      </c>
      <c r="F120" s="102"/>
      <c r="G120" s="58"/>
      <c r="H120" s="33"/>
      <c r="I120" s="49"/>
      <c r="M120" s="108"/>
      <c r="N120" s="91"/>
      <c r="O120" s="91"/>
      <c r="P120" s="91"/>
      <c r="Q120" s="102"/>
      <c r="R120" s="58"/>
      <c r="X120" s="140"/>
      <c r="Y120" s="131"/>
      <c r="Z120" s="131"/>
      <c r="AA120" s="131"/>
      <c r="AB120" s="36"/>
      <c r="AC120" s="29"/>
    </row>
    <row r="121" spans="1:29" ht="15.75" customHeight="1" x14ac:dyDescent="0.2">
      <c r="B121" s="108"/>
      <c r="C121" s="110" t="s">
        <v>45</v>
      </c>
      <c r="D121" s="95">
        <v>120</v>
      </c>
      <c r="E121" s="91" t="s">
        <v>32</v>
      </c>
      <c r="F121" s="102"/>
      <c r="G121" s="58"/>
      <c r="H121" s="33"/>
      <c r="I121" s="49"/>
      <c r="M121" s="108"/>
      <c r="N121" s="91"/>
      <c r="O121" s="107">
        <f>SUM(O108:O111) + SUM(O113:O119)</f>
        <v>2520</v>
      </c>
      <c r="P121" s="91" t="s">
        <v>32</v>
      </c>
      <c r="Q121" s="102"/>
      <c r="R121" s="58"/>
      <c r="X121" s="141"/>
      <c r="Y121" s="131"/>
      <c r="Z121" s="89"/>
      <c r="AA121" s="58"/>
      <c r="AB121" s="36"/>
      <c r="AC121" s="29"/>
    </row>
    <row r="122" spans="1:29" ht="15.75" customHeight="1" x14ac:dyDescent="0.2">
      <c r="B122" s="108"/>
      <c r="C122" s="91"/>
      <c r="D122" s="95">
        <f>SUM(D109:D113) + SUM(D115:D121)</f>
        <v>2940</v>
      </c>
      <c r="E122" s="91" t="s">
        <v>32</v>
      </c>
      <c r="F122" s="102"/>
      <c r="G122" s="58"/>
      <c r="H122" s="33"/>
      <c r="I122" s="49"/>
      <c r="M122" s="139"/>
      <c r="N122" s="131"/>
      <c r="O122" s="119"/>
      <c r="P122" s="58"/>
      <c r="X122" s="141"/>
      <c r="Y122" s="131"/>
      <c r="Z122" s="89"/>
      <c r="AA122" s="58"/>
    </row>
    <row r="123" spans="1:29" ht="15.75" customHeight="1" x14ac:dyDescent="0.2">
      <c r="B123" s="139"/>
      <c r="C123" s="131"/>
      <c r="D123" s="119"/>
      <c r="E123" s="58"/>
      <c r="G123" s="29"/>
      <c r="H123" s="33"/>
      <c r="I123" s="49"/>
      <c r="M123" s="139"/>
      <c r="N123" s="131"/>
      <c r="O123" s="119"/>
      <c r="P123" s="58"/>
      <c r="X123" s="139"/>
      <c r="Y123" s="131"/>
      <c r="Z123" s="119"/>
      <c r="AA123" s="58"/>
    </row>
    <row r="124" spans="1:29" ht="15.75" customHeight="1" x14ac:dyDescent="0.2">
      <c r="B124" s="139"/>
      <c r="C124" s="131"/>
      <c r="D124" s="119"/>
      <c r="E124" s="58"/>
      <c r="H124" s="33"/>
      <c r="I124" s="49"/>
      <c r="M124" s="139"/>
      <c r="N124" s="131"/>
      <c r="O124" s="119"/>
      <c r="P124" s="58"/>
      <c r="X124" s="139"/>
      <c r="Y124" s="131"/>
      <c r="Z124" s="119"/>
      <c r="AA124" s="58"/>
    </row>
    <row r="125" spans="1:29" ht="15.75" customHeight="1" x14ac:dyDescent="0.2">
      <c r="B125" s="139"/>
      <c r="C125" s="131"/>
      <c r="D125" s="119"/>
      <c r="E125" s="58"/>
      <c r="H125" s="33"/>
      <c r="I125" s="49"/>
      <c r="M125" s="138"/>
      <c r="N125" s="131"/>
      <c r="O125" s="131"/>
      <c r="P125" s="131"/>
      <c r="X125" s="139"/>
      <c r="Y125" s="131"/>
      <c r="Z125" s="119"/>
      <c r="AA125" s="58"/>
    </row>
    <row r="126" spans="1:29" ht="15.75" customHeight="1" x14ac:dyDescent="0.2">
      <c r="B126" s="138"/>
      <c r="C126" s="131"/>
      <c r="D126" s="131"/>
      <c r="E126" s="131"/>
      <c r="H126" s="33"/>
      <c r="I126" s="49"/>
      <c r="M126" s="139"/>
      <c r="N126" s="131"/>
      <c r="O126" s="119"/>
      <c r="P126" s="58"/>
      <c r="X126" s="138"/>
      <c r="Y126" s="131"/>
      <c r="Z126" s="131"/>
      <c r="AA126" s="131"/>
    </row>
    <row r="127" spans="1:29" ht="15.75" customHeight="1" x14ac:dyDescent="0.2">
      <c r="B127" s="139"/>
      <c r="C127" s="131"/>
      <c r="D127" s="119"/>
      <c r="E127" s="58"/>
      <c r="H127" s="33"/>
      <c r="I127" s="49"/>
      <c r="M127" s="139"/>
      <c r="N127" s="131"/>
      <c r="O127" s="119"/>
      <c r="P127" s="58"/>
      <c r="X127" s="139"/>
      <c r="Y127" s="131"/>
      <c r="Z127" s="119"/>
      <c r="AA127" s="58"/>
    </row>
    <row r="128" spans="1:29" ht="15.75" customHeight="1" x14ac:dyDescent="0.2">
      <c r="B128" s="139"/>
      <c r="C128" s="131"/>
      <c r="D128" s="119"/>
      <c r="E128" s="58"/>
      <c r="H128" s="33"/>
      <c r="I128" s="49"/>
      <c r="M128" s="139"/>
      <c r="N128" s="131"/>
      <c r="O128" s="119"/>
      <c r="P128" s="58"/>
      <c r="X128" s="139"/>
      <c r="Y128" s="131"/>
      <c r="Z128" s="119"/>
      <c r="AA128" s="58"/>
    </row>
    <row r="129" spans="2:27" ht="15.75" customHeight="1" x14ac:dyDescent="0.2">
      <c r="B129" s="139"/>
      <c r="C129" s="131"/>
      <c r="D129" s="119"/>
      <c r="E129" s="58"/>
      <c r="H129" s="33"/>
      <c r="I129" s="49"/>
      <c r="M129" s="139"/>
      <c r="N129" s="131"/>
      <c r="O129" s="119"/>
      <c r="P129" s="58"/>
      <c r="X129" s="139"/>
      <c r="Y129" s="131"/>
      <c r="Z129" s="119"/>
      <c r="AA129" s="58"/>
    </row>
    <row r="130" spans="2:27" ht="15.75" customHeight="1" x14ac:dyDescent="0.2">
      <c r="B130" s="139"/>
      <c r="C130" s="131"/>
      <c r="D130" s="119"/>
      <c r="E130" s="58"/>
      <c r="M130" s="139"/>
      <c r="N130" s="131"/>
      <c r="O130" s="119"/>
      <c r="P130" s="58"/>
      <c r="X130" s="139"/>
      <c r="Y130" s="131"/>
      <c r="Z130" s="119"/>
      <c r="AA130" s="58"/>
    </row>
    <row r="131" spans="2:27" ht="15.75" customHeight="1" x14ac:dyDescent="0.2">
      <c r="B131" s="139"/>
      <c r="C131" s="131"/>
      <c r="D131" s="119"/>
      <c r="E131" s="58"/>
      <c r="M131" s="53"/>
      <c r="N131" s="120"/>
      <c r="O131" s="119"/>
      <c r="P131" s="58"/>
      <c r="X131" s="139"/>
      <c r="Y131" s="131"/>
      <c r="Z131" s="119"/>
      <c r="AA131" s="58"/>
    </row>
    <row r="132" spans="2:27" ht="15.75" customHeight="1" x14ac:dyDescent="0.2">
      <c r="B132" s="53"/>
      <c r="C132" s="120"/>
      <c r="D132" s="119"/>
      <c r="E132" s="58"/>
      <c r="M132" s="53"/>
      <c r="N132" s="120"/>
      <c r="O132" s="119"/>
      <c r="P132" s="58"/>
      <c r="X132" s="53"/>
      <c r="Y132" s="120"/>
      <c r="Z132" s="119"/>
      <c r="AA132" s="58"/>
    </row>
    <row r="133" spans="2:27" ht="15.75" customHeight="1" x14ac:dyDescent="0.2">
      <c r="B133" s="53"/>
      <c r="C133" s="120"/>
      <c r="D133" s="119"/>
      <c r="E133" s="58"/>
      <c r="M133" s="58"/>
      <c r="N133" s="58"/>
      <c r="O133" s="105"/>
      <c r="P133" s="58"/>
      <c r="X133" s="53"/>
      <c r="Y133" s="120"/>
      <c r="Z133" s="119"/>
      <c r="AA133" s="58"/>
    </row>
    <row r="134" spans="2:27" ht="15.75" customHeight="1" x14ac:dyDescent="0.2">
      <c r="B134" s="58"/>
      <c r="C134" s="58"/>
      <c r="D134" s="105"/>
      <c r="E134" s="58"/>
      <c r="M134" s="58"/>
      <c r="N134" s="58"/>
      <c r="O134" s="105"/>
      <c r="P134" s="58"/>
      <c r="X134" s="58"/>
      <c r="Y134" s="58"/>
      <c r="Z134" s="105"/>
      <c r="AA134" s="58"/>
    </row>
    <row r="135" spans="2:27" ht="15.75" customHeight="1" x14ac:dyDescent="0.2"/>
    <row r="136" spans="2:27" ht="15.75" customHeight="1" x14ac:dyDescent="0.2"/>
    <row r="137" spans="2:27" ht="15.75" customHeight="1" x14ac:dyDescent="0.2"/>
    <row r="138" spans="2:27" ht="15.75" customHeight="1" x14ac:dyDescent="0.2"/>
    <row r="139" spans="2:27" ht="15.75" customHeight="1" x14ac:dyDescent="0.2"/>
    <row r="140" spans="2:27" ht="15.75" customHeight="1" x14ac:dyDescent="0.2"/>
    <row r="141" spans="2:27" ht="15.75" customHeight="1" x14ac:dyDescent="0.2"/>
    <row r="142" spans="2:27" ht="15.75" customHeight="1" x14ac:dyDescent="0.2"/>
    <row r="143" spans="2:27" ht="15.75" customHeight="1" x14ac:dyDescent="0.2"/>
    <row r="144" spans="2:27"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sheetData>
  <mergeCells count="172">
    <mergeCell ref="B107:E107"/>
    <mergeCell ref="B108:E108"/>
    <mergeCell ref="B119:C119"/>
    <mergeCell ref="M107:P107"/>
    <mergeCell ref="B109:C109"/>
    <mergeCell ref="B110:C110"/>
    <mergeCell ref="B111:C111"/>
    <mergeCell ref="B112:C112"/>
    <mergeCell ref="B113:C113"/>
    <mergeCell ref="B114:E114"/>
    <mergeCell ref="B115:C115"/>
    <mergeCell ref="B116:C116"/>
    <mergeCell ref="B117:C117"/>
    <mergeCell ref="B118:C118"/>
    <mergeCell ref="M108:N108"/>
    <mergeCell ref="M109:N109"/>
    <mergeCell ref="M110:N110"/>
    <mergeCell ref="M111:N111"/>
    <mergeCell ref="B52:E52"/>
    <mergeCell ref="M52:P52"/>
    <mergeCell ref="B53:E53"/>
    <mergeCell ref="M53:P53"/>
    <mergeCell ref="B54:E54"/>
    <mergeCell ref="M54:P54"/>
    <mergeCell ref="E50:F50"/>
    <mergeCell ref="T57:T73"/>
    <mergeCell ref="I57:I93"/>
    <mergeCell ref="M129:N129"/>
    <mergeCell ref="M130:N130"/>
    <mergeCell ref="M112:P112"/>
    <mergeCell ref="M113:N113"/>
    <mergeCell ref="M114:N114"/>
    <mergeCell ref="M115:N115"/>
    <mergeCell ref="M116:N116"/>
    <mergeCell ref="M117:N117"/>
    <mergeCell ref="M122:N122"/>
    <mergeCell ref="M123:N123"/>
    <mergeCell ref="M124:N124"/>
    <mergeCell ref="M125:P125"/>
    <mergeCell ref="M126:N126"/>
    <mergeCell ref="M127:N127"/>
    <mergeCell ref="M128:N128"/>
    <mergeCell ref="B128:C128"/>
    <mergeCell ref="B129:C129"/>
    <mergeCell ref="B130:C130"/>
    <mergeCell ref="B131:C131"/>
    <mergeCell ref="B125:C125"/>
    <mergeCell ref="B126:E126"/>
    <mergeCell ref="B127:C127"/>
    <mergeCell ref="B124:C124"/>
    <mergeCell ref="B123:C123"/>
    <mergeCell ref="AI52:AL52"/>
    <mergeCell ref="AI53:AL53"/>
    <mergeCell ref="AI54:AL54"/>
    <mergeCell ref="AI28:AJ28"/>
    <mergeCell ref="AI29:AJ29"/>
    <mergeCell ref="AI30:AL30"/>
    <mergeCell ref="AI31:AJ31"/>
    <mergeCell ref="X32:AA32"/>
    <mergeCell ref="AI32:AJ32"/>
    <mergeCell ref="AI33:AJ33"/>
    <mergeCell ref="X33:AA33"/>
    <mergeCell ref="X34:Y34"/>
    <mergeCell ref="X35:Y35"/>
    <mergeCell ref="X36:Y36"/>
    <mergeCell ref="X37:Y37"/>
    <mergeCell ref="X38:Y38"/>
    <mergeCell ref="X39:AA39"/>
    <mergeCell ref="AP9:AP21"/>
    <mergeCell ref="AI23:AL23"/>
    <mergeCell ref="AI24:AL24"/>
    <mergeCell ref="AI25:AJ25"/>
    <mergeCell ref="AI26:AJ26"/>
    <mergeCell ref="AI27:AJ27"/>
    <mergeCell ref="AI34:AJ34"/>
    <mergeCell ref="AI35:AJ35"/>
    <mergeCell ref="AL50:AM50"/>
    <mergeCell ref="AE9:AE21"/>
    <mergeCell ref="AA2:AB2"/>
    <mergeCell ref="X4:AA4"/>
    <mergeCell ref="AI4:AL4"/>
    <mergeCell ref="X5:AA5"/>
    <mergeCell ref="AI5:AL5"/>
    <mergeCell ref="X6:AA6"/>
    <mergeCell ref="AI6:AL6"/>
    <mergeCell ref="AL2:AM2"/>
    <mergeCell ref="X104:AA104"/>
    <mergeCell ref="X105:Y105"/>
    <mergeCell ref="X106:Y106"/>
    <mergeCell ref="X107:Y107"/>
    <mergeCell ref="M31:N31"/>
    <mergeCell ref="M32:P32"/>
    <mergeCell ref="M35:N35"/>
    <mergeCell ref="M36:N36"/>
    <mergeCell ref="M37:N37"/>
    <mergeCell ref="P50:Q50"/>
    <mergeCell ref="AI94:AJ94"/>
    <mergeCell ref="AI95:AL95"/>
    <mergeCell ref="AI96:AJ96"/>
    <mergeCell ref="AI97:AJ97"/>
    <mergeCell ref="AI98:AJ98"/>
    <mergeCell ref="AI99:AJ99"/>
    <mergeCell ref="X97:AA97"/>
    <mergeCell ref="X98:AA98"/>
    <mergeCell ref="X99:Y99"/>
    <mergeCell ref="AI87:AL87"/>
    <mergeCell ref="AI88:AJ88"/>
    <mergeCell ref="AE57:AE73"/>
    <mergeCell ref="AP57:AP73"/>
    <mergeCell ref="AI89:AL89"/>
    <mergeCell ref="AI90:AJ90"/>
    <mergeCell ref="AI91:AJ91"/>
    <mergeCell ref="AI92:AJ92"/>
    <mergeCell ref="AI93:AJ93"/>
    <mergeCell ref="X44:Y44"/>
    <mergeCell ref="AA50:AB50"/>
    <mergeCell ref="X52:AA52"/>
    <mergeCell ref="X126:AA126"/>
    <mergeCell ref="X127:Y127"/>
    <mergeCell ref="X128:Y128"/>
    <mergeCell ref="X129:Y129"/>
    <mergeCell ref="X130:Y130"/>
    <mergeCell ref="X131:Y131"/>
    <mergeCell ref="X119:AA119"/>
    <mergeCell ref="X120:AA120"/>
    <mergeCell ref="X121:Y121"/>
    <mergeCell ref="X122:Y122"/>
    <mergeCell ref="X123:Y123"/>
    <mergeCell ref="X124:Y124"/>
    <mergeCell ref="X125:Y125"/>
    <mergeCell ref="X53:AA53"/>
    <mergeCell ref="X54:AA54"/>
    <mergeCell ref="X100:Y100"/>
    <mergeCell ref="X108:Y108"/>
    <mergeCell ref="X109:Y109"/>
    <mergeCell ref="X101:Y101"/>
    <mergeCell ref="X102:Y102"/>
    <mergeCell ref="X103:Y103"/>
    <mergeCell ref="B24:E24"/>
    <mergeCell ref="B25:C25"/>
    <mergeCell ref="B26:C26"/>
    <mergeCell ref="M33:N33"/>
    <mergeCell ref="M34:N34"/>
    <mergeCell ref="X40:Y40"/>
    <mergeCell ref="X41:Y41"/>
    <mergeCell ref="X42:Y42"/>
    <mergeCell ref="X43:Y43"/>
    <mergeCell ref="B27:C27"/>
    <mergeCell ref="B28:C28"/>
    <mergeCell ref="B29:C29"/>
    <mergeCell ref="B30:E30"/>
    <mergeCell ref="B31:C31"/>
    <mergeCell ref="B32:C32"/>
    <mergeCell ref="B33:C33"/>
    <mergeCell ref="B34:C34"/>
    <mergeCell ref="B35:C35"/>
    <mergeCell ref="E2:F2"/>
    <mergeCell ref="P2:Q2"/>
    <mergeCell ref="M4:P4"/>
    <mergeCell ref="B4:E4"/>
    <mergeCell ref="B5:E5"/>
    <mergeCell ref="B6:E6"/>
    <mergeCell ref="B23:E23"/>
    <mergeCell ref="M29:N29"/>
    <mergeCell ref="M30:N30"/>
    <mergeCell ref="M5:P5"/>
    <mergeCell ref="M6:P6"/>
    <mergeCell ref="I9:I21"/>
    <mergeCell ref="T9:T21"/>
    <mergeCell ref="M26:P26"/>
    <mergeCell ref="M27:N27"/>
    <mergeCell ref="M28:N28"/>
  </mergeCells>
  <pageMargins left="0.70866141732283472" right="0.70866141732283472" top="0.74803149606299213" bottom="0.74803149606299213"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C16_individuales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LAT6440W10</dc:creator>
  <cp:lastModifiedBy>Microsoft Office User</cp:lastModifiedBy>
  <dcterms:created xsi:type="dcterms:W3CDTF">2016-02-29T18:44:51Z</dcterms:created>
  <dcterms:modified xsi:type="dcterms:W3CDTF">2022-05-07T02:00:19Z</dcterms:modified>
</cp:coreProperties>
</file>