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mc:AlternateContent xmlns:mc="http://schemas.openxmlformats.org/markup-compatibility/2006">
    <mc:Choice Requires="x15">
      <x15ac:absPath xmlns:x15ac="http://schemas.microsoft.com/office/spreadsheetml/2010/11/ac" url="/Users/javierhernandez/Downloads/"/>
    </mc:Choice>
  </mc:AlternateContent>
  <xr:revisionPtr revIDLastSave="0" documentId="8_{87E79221-3DFF-B74B-AD7F-6F99E7E342F9}" xr6:coauthVersionLast="47" xr6:coauthVersionMax="47" xr10:uidLastSave="{00000000-0000-0000-0000-000000000000}"/>
  <bookViews>
    <workbookView xWindow="0" yWindow="500" windowWidth="28800" windowHeight="15800" xr2:uid="{00000000-000D-0000-FFFF-FFFF00000000}"/>
  </bookViews>
  <sheets>
    <sheet name="C16_individuale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7" roundtripDataSignature="AMtx7miOdOJjo3uFjzT+w0E1I+MBGlq3hg=="/>
    </ext>
  </extLst>
</workbook>
</file>

<file path=xl/calcChain.xml><?xml version="1.0" encoding="utf-8"?>
<calcChain xmlns="http://schemas.openxmlformats.org/spreadsheetml/2006/main">
  <c r="G49" i="1" l="1"/>
  <c r="G48" i="1"/>
  <c r="G47" i="1"/>
  <c r="D44" i="1"/>
  <c r="I3" i="1" s="1"/>
  <c r="E44" i="1"/>
  <c r="D62" i="1"/>
  <c r="O57" i="1"/>
  <c r="Z55" i="1"/>
  <c r="AK45" i="1"/>
  <c r="R44" i="1"/>
  <c r="AC43" i="1"/>
  <c r="R43" i="1"/>
  <c r="AC42" i="1"/>
  <c r="R42" i="1"/>
  <c r="P42" i="1"/>
  <c r="O42" i="1"/>
  <c r="AC41" i="1"/>
  <c r="AC40" i="1"/>
  <c r="AA37" i="1"/>
  <c r="Z37" i="1"/>
  <c r="AE4" i="1" s="1"/>
  <c r="AN32" i="1"/>
  <c r="AN31" i="1"/>
  <c r="AN30" i="1"/>
  <c r="AN29" i="1"/>
  <c r="AL28" i="1"/>
  <c r="AK28" i="1"/>
  <c r="T3" i="1"/>
  <c r="AP5" i="1" l="1"/>
</calcChain>
</file>

<file path=xl/sharedStrings.xml><?xml version="1.0" encoding="utf-8"?>
<sst xmlns="http://schemas.openxmlformats.org/spreadsheetml/2006/main" count="366" uniqueCount="87">
  <si>
    <t>Script C16 PSP Time Recording Log</t>
  </si>
  <si>
    <t>Nombre:</t>
  </si>
  <si>
    <t>Diego Enrique Manzanarez Velázquez</t>
  </si>
  <si>
    <t>Fecha:</t>
  </si>
  <si>
    <t>Luis Enrique Bojórquez Almazán</t>
  </si>
  <si>
    <t>Santiago Orozco Quintero</t>
  </si>
  <si>
    <t>Jesús Javier Hernández Delgado</t>
  </si>
  <si>
    <t>Proyecto:</t>
  </si>
  <si>
    <t>Programa:</t>
  </si>
  <si>
    <t>Desarrollo e implantación de sistemas de software</t>
  </si>
  <si>
    <t>Líder:</t>
  </si>
  <si>
    <t>Amazon Connect, Profesores del bloque</t>
  </si>
  <si>
    <t>Lenguaje:</t>
  </si>
  <si>
    <t>Tecnologías a utilizar</t>
  </si>
  <si>
    <t>Fecha</t>
  </si>
  <si>
    <t>Hora de inicio</t>
  </si>
  <si>
    <t>Hora de terminación</t>
  </si>
  <si>
    <t>Tiempo de interrupción</t>
  </si>
  <si>
    <t>Tiempo real</t>
  </si>
  <si>
    <t>Fase</t>
  </si>
  <si>
    <t>Comentarios</t>
  </si>
  <si>
    <t>Conclusiones:</t>
  </si>
  <si>
    <t>Analisis</t>
  </si>
  <si>
    <t>Análisis</t>
  </si>
  <si>
    <t>Diseño</t>
  </si>
  <si>
    <t>Tome mi desayuno</t>
  </si>
  <si>
    <t>Desayuno</t>
  </si>
  <si>
    <t>Almuerzo</t>
  </si>
  <si>
    <t>Tiempo total para realizar el proyecto</t>
  </si>
  <si>
    <t>Durante clases</t>
  </si>
  <si>
    <t>Lunes - 16:00 - 20:00 hrs = 4hrs</t>
  </si>
  <si>
    <t>min</t>
  </si>
  <si>
    <t>Martes - 16:00 - 22:00 hrs = 6hrs</t>
  </si>
  <si>
    <t>Miércoles - 16:00 - 20:00 hrs = 4hrs</t>
  </si>
  <si>
    <t>Jueves - 16:00 - 20:00 hrs = 4hrs</t>
  </si>
  <si>
    <t>Viernes - 16:00 - 22:00 hrs = 6hrs</t>
  </si>
  <si>
    <t>Externo a clases</t>
  </si>
  <si>
    <t>Lunes -</t>
  </si>
  <si>
    <t>Martes -</t>
  </si>
  <si>
    <t xml:space="preserve">Miércoles - </t>
  </si>
  <si>
    <t>Jueves -</t>
  </si>
  <si>
    <t>Viernes -</t>
  </si>
  <si>
    <t>Sabado-</t>
  </si>
  <si>
    <t>Sábado-</t>
  </si>
  <si>
    <t>Domingo-</t>
  </si>
  <si>
    <t>Amazon Recording System Helper</t>
  </si>
  <si>
    <t>Total</t>
  </si>
  <si>
    <t>Toma de desayuno</t>
  </si>
  <si>
    <t>Programación</t>
  </si>
  <si>
    <t>Programacion</t>
  </si>
  <si>
    <t>Pruebas</t>
  </si>
  <si>
    <t>Lunes-</t>
  </si>
  <si>
    <t>Fase del Sistema</t>
  </si>
  <si>
    <t>16 de mayo, 2022</t>
  </si>
  <si>
    <t>Tome un desayuno</t>
  </si>
  <si>
    <t>Considerando la carga de trabajo que se tenia en cuenta para esta iteracion y los cambios de ultimo minuto que surgian de la interaccion con otros equipos siento que hice un buen trabajo distribuyendo los horarios de trabajo, no solo se cumplio lo que teniamos planeado hacer para este ciclo sino que tambien se lograron hacer mejoras en cuanto a la presentacion visual de la interfaz, todo esto suma al final para crear un producto más completo. Si tuviera que mencionar algun lugar donde hubo fallos o quiza mejor dicho donde hay ciertas areas de oportunidad seria en el momento del analisis, si tenemos desde un principio una mejor comprension de lo que se va a hacer el analisis se reduciria considerablemente haciendo que pudieramos destinar este tiempo a programar y diseñar</t>
  </si>
  <si>
    <t>El trabjo que se realizó en estos días sin duda estuvo muy pesado por diversos factores tales como el tener que platicar con otros equipos, diseñar los apartados visuales segun lo que nos pedian, tener que investigar sobre cada componente para pode implementarlo y juntar los avances con los de los del otro equipo de Front end, por eso en muchas ocasiones tuve que trabajar un poco más temprano de lo habitual para poder cumplir con los plazos de entrega, con todo y los contratiempos que ocurrieron me siento satisfecho con mi desempeño y creo que hice un buen trabajo al momento de administrar y distribuir mi tiempo de la semana</t>
  </si>
  <si>
    <t>Conforme el proyecto llega a su conclusion es importente mantener un buen itinerario de las actividades que se realizan, en un inicio pensaba que para este punto ya no iba a ser tan necesario analizar y diseñar y que ibamos a centrarnos casi exclusivamente en la programacion, si bien es cierto que durante esta iteracion hubo una buena cantidad de programacion tambien lo hubo de analisis y diseño lo cual nos pasa a mostrar lo importante que estas 2 actividades son al momento de trabajar en un producto de software, el tener que cordinarnos con otros equipos nos permitio avanzar en el trabajo de forma rapida pero tambien significo que hubo que hacer un par de ajustes de acuerdo a los concensos que tomaba la mayoria, debido a estos cambios que en ocasiones teniamos que realizar de un momento a otro es importante tener un plan flexible que nos permita adaptarnos a las nuevas cargas de trabajo y que a su vez no retrase otros planes que ya se tenian estipulados anteriormente</t>
  </si>
  <si>
    <t>Se nos dió explicación sobre la entrega de Ciclo 3</t>
  </si>
  <si>
    <t>Considerando que está, al ser la última fase de desarrollo del sistema del proyecto, el haber trabajado con lo que ya se había planeado desde las anteriores fases en hacer que eso ya fuera funcional y responsivo con el trabajo de nuestro equipo y los demás, fue un reto algo apresurado debido a que la coordinación entre todos fue fundamental para lograr que se cumpliera con el ejercicio, y el trabajo tuviera que ser mayor para lograr tener lo que se esperaba. Si bien yo me he desempeñado más en otras fases, la programación y el diseño fueron las más demandantes para tener corriendo todo sin problemas y errores.</t>
  </si>
  <si>
    <t>Revise la documentacion de algunos compenentes de react</t>
  </si>
  <si>
    <t>Me tome un descanso para ir por algo de desayunar</t>
  </si>
  <si>
    <t>Revise mi bandeja de correo y revise actividades de canvas</t>
  </si>
  <si>
    <t>Revision de correos electronicos</t>
  </si>
  <si>
    <t>Se usó el servicio de AWS para crear una aplicación</t>
  </si>
  <si>
    <t>Fui por algo de desayunar a la cocina y conteste una llamada telefonica</t>
  </si>
  <si>
    <t>Tuve que atender una llamada telefonica personal</t>
  </si>
  <si>
    <t>Tome mi desayuno y tuve que sacar cosas de la lavadora</t>
  </si>
  <si>
    <t>Estuve revisando y enviando unos correos, tambien almorze algo antes de clase</t>
  </si>
  <si>
    <t>Me distraje con videos de youtube</t>
  </si>
  <si>
    <t>Se trabajó en el valor ganado del proyecto</t>
  </si>
  <si>
    <t>Tuve que revisar un par de tareas y algunos temas de mi servicio becario</t>
  </si>
  <si>
    <t>Revise el catalogo de react y vi un par de tutoriales</t>
  </si>
  <si>
    <t>Tome algo de comer de la cocina</t>
  </si>
  <si>
    <t>Tome un desayuno y me distraje con redes sociales</t>
  </si>
  <si>
    <t>Se hizo una nueva instancia en el servicio de AWS</t>
  </si>
  <si>
    <t>Hice un par de tareas relacionadas a mi servicio becario</t>
  </si>
  <si>
    <t>Tome un descanso, fui por algo de desayunar y busque un paraguas para la escuela</t>
  </si>
  <si>
    <t>Relize un par de labores en mi casa y tome un pequeño descanso</t>
  </si>
  <si>
    <t xml:space="preserve">Mi papá me pidio ayuda con algo </t>
  </si>
  <si>
    <t>Se congelo mi computadora y vi unos tutoriales en youtube</t>
  </si>
  <si>
    <t>Practique un poco de programacion e investigue ciertos temas</t>
  </si>
  <si>
    <t>Desayuno y arreglar mis cosas para la escuela</t>
  </si>
  <si>
    <t>Tome un descanso entre sesiones de programacion, jugue una partida de videojuegos, desayune y prepare material para el día</t>
  </si>
  <si>
    <t>Revise un par de correos, revise sobre mi semestre tec y tome algo de desayuno</t>
  </si>
  <si>
    <t>Alguien toco la puerta y fui a atender, tambien aproveche para desayunar algo</t>
  </si>
  <si>
    <t xml:space="preserve">Tome un descanso y fui por algo de desayunar 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</si>
</sst>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yy"/>
    <numFmt numFmtId="165" formatCode="h:mm:ss\ AM/PM"/>
  </numFmts>
  <fonts count="9" x14ac:knownFonts="1">
    <font>
      <sz val="11"/>
      <color theme="1"/>
      <name val="Calibri"/>
      <scheme val="minor"/>
    </font>
    <font>
      <b/>
      <sz val="15"/>
      <color theme="1"/>
      <name val="Calibri"/>
    </font>
    <font>
      <b/>
      <sz val="11"/>
      <color theme="1"/>
      <name val="Calibri"/>
      <scheme val="minor"/>
    </font>
    <font>
      <sz val="11"/>
      <name val="Calibri"/>
    </font>
    <font>
      <b/>
      <sz val="11"/>
      <color theme="1"/>
      <name val="Calibri"/>
    </font>
    <font>
      <sz val="11"/>
      <color rgb="FF000000"/>
      <name val="Calibri"/>
    </font>
    <font>
      <sz val="11"/>
      <color theme="1"/>
      <name val="Calibri"/>
    </font>
    <font>
      <sz val="11"/>
      <color theme="1"/>
      <name val="Calibri"/>
      <scheme val="minor"/>
    </font>
    <font>
      <b/>
      <sz val="11"/>
      <color rgb="FF000000"/>
      <name val="Calibri"/>
      <scheme val="minor"/>
    </font>
  </fonts>
  <fills count="7">
    <fill>
      <patternFill patternType="none"/>
    </fill>
    <fill>
      <patternFill patternType="gray125"/>
    </fill>
    <fill>
      <patternFill patternType="solid">
        <fgColor rgb="FFFFFF00"/>
        <bgColor rgb="FFFFFF00"/>
      </patternFill>
    </fill>
    <fill>
      <patternFill patternType="solid">
        <fgColor rgb="FFD8D8D8"/>
        <bgColor rgb="FFD8D8D8"/>
      </patternFill>
    </fill>
    <fill>
      <patternFill patternType="solid">
        <fgColor rgb="FFFFFFFF"/>
        <bgColor rgb="FFFFFFFF"/>
      </patternFill>
    </fill>
    <fill>
      <patternFill patternType="solid">
        <fgColor rgb="FFFF9900"/>
        <bgColor rgb="FFFF9900"/>
      </patternFill>
    </fill>
    <fill>
      <patternFill patternType="solid">
        <fgColor rgb="FF00FF00"/>
        <bgColor rgb="FF00FF00"/>
      </patternFill>
    </fill>
  </fills>
  <borders count="16">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double">
        <color rgb="FF000000"/>
      </left>
      <right style="double">
        <color rgb="FF000000"/>
      </right>
      <top style="double">
        <color rgb="FF000000"/>
      </top>
      <bottom style="double">
        <color rgb="FF000000"/>
      </bottom>
      <diagonal/>
    </border>
    <border>
      <left style="double">
        <color rgb="FF000000"/>
      </left>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double">
        <color rgb="FF000000"/>
      </left>
      <right style="double">
        <color rgb="FF000000"/>
      </right>
      <top style="double">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diagonal/>
    </border>
    <border>
      <left style="thin">
        <color rgb="FF000000"/>
      </left>
      <right/>
      <top/>
      <bottom/>
      <diagonal/>
    </border>
  </borders>
  <cellStyleXfs count="1">
    <xf numFmtId="0" fontId="0" fillId="0" borderId="0"/>
  </cellStyleXfs>
  <cellXfs count="129">
    <xf numFmtId="0" fontId="0" fillId="0" borderId="0" xfId="0" applyFont="1" applyAlignment="1"/>
    <xf numFmtId="0" fontId="1" fillId="0" borderId="0" xfId="0" applyFont="1"/>
    <xf numFmtId="0" fontId="4" fillId="0" borderId="3" xfId="0" applyFont="1" applyBorder="1" applyAlignment="1">
      <alignment horizontal="center" vertical="center"/>
    </xf>
    <xf numFmtId="0" fontId="6" fillId="0" borderId="3" xfId="0" applyFont="1" applyBorder="1" applyAlignment="1">
      <alignment horizontal="center" vertical="center"/>
    </xf>
    <xf numFmtId="0" fontId="5" fillId="0" borderId="0" xfId="0" applyFont="1" applyAlignment="1">
      <alignment horizontal="center"/>
    </xf>
    <xf numFmtId="0" fontId="6" fillId="0" borderId="3" xfId="0" applyFont="1" applyBorder="1" applyAlignment="1">
      <alignment horizontal="center" vertical="center" wrapText="1"/>
    </xf>
    <xf numFmtId="0" fontId="7" fillId="0" borderId="0" xfId="0" applyFont="1" applyAlignment="1">
      <alignment horizontal="center"/>
    </xf>
    <xf numFmtId="0" fontId="4" fillId="3" borderId="5" xfId="0" applyFont="1" applyFill="1" applyBorder="1" applyAlignment="1">
      <alignment horizontal="center" vertical="center"/>
    </xf>
    <xf numFmtId="0" fontId="4" fillId="3" borderId="5" xfId="0" applyFont="1" applyFill="1" applyBorder="1" applyAlignment="1">
      <alignment horizontal="center" vertical="center" wrapText="1"/>
    </xf>
    <xf numFmtId="0" fontId="4" fillId="3" borderId="6" xfId="0" applyFont="1" applyFill="1" applyBorder="1" applyAlignment="1">
      <alignment horizontal="center" vertical="center" wrapText="1"/>
    </xf>
    <xf numFmtId="0" fontId="4" fillId="4" borderId="0" xfId="0" applyFont="1" applyFill="1" applyAlignment="1">
      <alignment horizontal="center" vertical="center" wrapText="1"/>
    </xf>
    <xf numFmtId="165" fontId="6" fillId="0" borderId="3" xfId="0" applyNumberFormat="1" applyFont="1" applyBorder="1" applyAlignment="1">
      <alignment horizontal="center" vertical="center" wrapText="1"/>
    </xf>
    <xf numFmtId="0" fontId="6" fillId="0" borderId="0" xfId="0" applyFont="1" applyAlignment="1">
      <alignment horizontal="center" vertical="center" wrapText="1"/>
    </xf>
    <xf numFmtId="0" fontId="5" fillId="0" borderId="8" xfId="0" applyFont="1" applyBorder="1" applyAlignment="1">
      <alignment horizontal="center" vertical="center" wrapText="1"/>
    </xf>
    <xf numFmtId="0" fontId="7" fillId="0" borderId="0" xfId="0" applyFont="1" applyAlignment="1">
      <alignment horizontal="center"/>
    </xf>
    <xf numFmtId="0" fontId="7" fillId="4" borderId="0" xfId="0" applyFont="1" applyFill="1"/>
    <xf numFmtId="0" fontId="2" fillId="0" borderId="0" xfId="0" applyFont="1" applyAlignment="1"/>
    <xf numFmtId="0" fontId="5" fillId="0" borderId="0" xfId="0" applyFont="1" applyAlignment="1">
      <alignment horizontal="center"/>
    </xf>
    <xf numFmtId="0" fontId="7" fillId="4" borderId="0" xfId="0" applyFont="1" applyFill="1" applyAlignment="1">
      <alignment vertical="center" wrapText="1"/>
    </xf>
    <xf numFmtId="0" fontId="6" fillId="0" borderId="0" xfId="0" applyFont="1" applyAlignment="1">
      <alignment horizontal="right"/>
    </xf>
    <xf numFmtId="0" fontId="6" fillId="0" borderId="0" xfId="0" applyFont="1" applyAlignment="1"/>
    <xf numFmtId="0" fontId="7" fillId="0" borderId="0" xfId="0" applyFont="1" applyAlignment="1"/>
    <xf numFmtId="0" fontId="4" fillId="3" borderId="11" xfId="0" applyFont="1" applyFill="1" applyBorder="1" applyAlignment="1">
      <alignment horizontal="center" vertical="center"/>
    </xf>
    <xf numFmtId="0" fontId="4" fillId="3" borderId="11" xfId="0" applyFont="1" applyFill="1" applyBorder="1" applyAlignment="1">
      <alignment horizontal="center" vertical="center" wrapText="1"/>
    </xf>
    <xf numFmtId="164" fontId="5" fillId="0" borderId="7" xfId="0" applyNumberFormat="1" applyFont="1" applyBorder="1" applyAlignment="1">
      <alignment horizontal="center" vertical="center" wrapText="1"/>
    </xf>
    <xf numFmtId="165" fontId="5" fillId="0" borderId="8" xfId="0" applyNumberFormat="1" applyFont="1" applyBorder="1" applyAlignment="1">
      <alignment horizontal="center" vertical="center" wrapText="1"/>
    </xf>
    <xf numFmtId="164" fontId="6" fillId="4" borderId="3" xfId="0" applyNumberFormat="1" applyFont="1" applyFill="1" applyBorder="1" applyAlignment="1">
      <alignment horizontal="center" vertical="center" wrapText="1"/>
    </xf>
    <xf numFmtId="165" fontId="6" fillId="4" borderId="3" xfId="0" applyNumberFormat="1" applyFont="1" applyFill="1" applyBorder="1" applyAlignment="1">
      <alignment horizontal="center" vertical="center" wrapText="1"/>
    </xf>
    <xf numFmtId="0" fontId="6" fillId="4" borderId="3" xfId="0" applyFont="1" applyFill="1" applyBorder="1" applyAlignment="1">
      <alignment horizontal="center" vertical="center" wrapText="1"/>
    </xf>
    <xf numFmtId="0" fontId="5" fillId="0" borderId="2" xfId="0" applyFont="1" applyBorder="1" applyAlignment="1">
      <alignment horizontal="center" vertical="center" wrapText="1"/>
    </xf>
    <xf numFmtId="0" fontId="6" fillId="0" borderId="2" xfId="0" applyFont="1" applyBorder="1" applyAlignment="1">
      <alignment horizontal="center" vertical="center" wrapText="1"/>
    </xf>
    <xf numFmtId="0" fontId="6" fillId="0" borderId="8" xfId="0" applyFont="1" applyBorder="1" applyAlignment="1">
      <alignment horizontal="center" vertical="center" wrapText="1"/>
    </xf>
    <xf numFmtId="0" fontId="6" fillId="0" borderId="8" xfId="0" applyFont="1" applyBorder="1" applyAlignment="1">
      <alignment vertical="center" wrapText="1"/>
    </xf>
    <xf numFmtId="0" fontId="6" fillId="0" borderId="2" xfId="0" applyFont="1" applyBorder="1" applyAlignment="1">
      <alignment horizontal="center" vertical="center" wrapText="1"/>
    </xf>
    <xf numFmtId="0" fontId="6" fillId="0" borderId="0" xfId="0" applyFont="1" applyAlignment="1">
      <alignment horizontal="center" wrapText="1"/>
    </xf>
    <xf numFmtId="0" fontId="6" fillId="0" borderId="8" xfId="0" applyFont="1" applyBorder="1" applyAlignment="1">
      <alignment horizontal="center" wrapText="1"/>
    </xf>
    <xf numFmtId="0" fontId="6" fillId="0" borderId="8" xfId="0" applyFont="1" applyBorder="1" applyAlignment="1"/>
    <xf numFmtId="0" fontId="6" fillId="0" borderId="3" xfId="0" applyFont="1" applyBorder="1" applyAlignment="1">
      <alignment horizontal="center" vertical="center" wrapText="1"/>
    </xf>
    <xf numFmtId="0" fontId="6" fillId="0" borderId="3" xfId="0" applyFont="1" applyBorder="1" applyAlignment="1">
      <alignment vertical="center" wrapText="1"/>
    </xf>
    <xf numFmtId="0" fontId="6" fillId="0" borderId="8" xfId="0" applyFont="1" applyBorder="1" applyAlignment="1">
      <alignment horizontal="center"/>
    </xf>
    <xf numFmtId="164" fontId="5" fillId="0" borderId="0" xfId="0" applyNumberFormat="1" applyFont="1" applyAlignment="1">
      <alignment horizontal="center" vertical="center"/>
    </xf>
    <xf numFmtId="0" fontId="6" fillId="0" borderId="8" xfId="0" applyFont="1" applyBorder="1" applyAlignment="1">
      <alignment horizontal="center"/>
    </xf>
    <xf numFmtId="165" fontId="6" fillId="0" borderId="0" xfId="0" applyNumberFormat="1" applyFont="1" applyAlignment="1"/>
    <xf numFmtId="0" fontId="6" fillId="5" borderId="0" xfId="0" applyFont="1" applyFill="1" applyAlignment="1">
      <alignment horizontal="center"/>
    </xf>
    <xf numFmtId="0" fontId="6" fillId="2" borderId="0" xfId="0" applyFont="1" applyFill="1" applyAlignment="1">
      <alignment horizontal="center"/>
    </xf>
    <xf numFmtId="0" fontId="6" fillId="0" borderId="0" xfId="0" applyFont="1" applyAlignment="1"/>
    <xf numFmtId="0" fontId="4" fillId="0" borderId="0" xfId="0" applyFont="1" applyAlignment="1"/>
    <xf numFmtId="0" fontId="6" fillId="0" borderId="0" xfId="0" applyFont="1" applyAlignment="1">
      <alignment horizontal="center"/>
    </xf>
    <xf numFmtId="0" fontId="6" fillId="0" borderId="0" xfId="0" applyFont="1" applyAlignment="1">
      <alignment horizontal="center"/>
    </xf>
    <xf numFmtId="0" fontId="6" fillId="0" borderId="8" xfId="0" applyFont="1" applyBorder="1" applyAlignment="1"/>
    <xf numFmtId="0" fontId="6" fillId="0" borderId="14" xfId="0" applyFont="1" applyBorder="1" applyAlignment="1"/>
    <xf numFmtId="0" fontId="6" fillId="0" borderId="8" xfId="0" applyFont="1" applyBorder="1" applyAlignment="1">
      <alignment horizontal="right"/>
    </xf>
    <xf numFmtId="165" fontId="6" fillId="0" borderId="13" xfId="0" applyNumberFormat="1" applyFont="1" applyBorder="1" applyAlignment="1"/>
    <xf numFmtId="0" fontId="6" fillId="5" borderId="13" xfId="0" applyFont="1" applyFill="1" applyBorder="1" applyAlignment="1">
      <alignment horizontal="center"/>
    </xf>
    <xf numFmtId="0" fontId="6" fillId="2" borderId="13" xfId="0" applyFont="1" applyFill="1" applyBorder="1" applyAlignment="1">
      <alignment horizontal="center"/>
    </xf>
    <xf numFmtId="165" fontId="6" fillId="0" borderId="14" xfId="0" applyNumberFormat="1" applyFont="1" applyBorder="1" applyAlignment="1"/>
    <xf numFmtId="165" fontId="6" fillId="0" borderId="8" xfId="0" applyNumberFormat="1" applyFont="1" applyBorder="1" applyAlignment="1">
      <alignment horizontal="right"/>
    </xf>
    <xf numFmtId="165" fontId="6" fillId="0" borderId="8" xfId="0" applyNumberFormat="1" applyFont="1" applyBorder="1" applyAlignment="1"/>
    <xf numFmtId="0" fontId="6" fillId="0" borderId="0" xfId="0" applyFont="1" applyAlignment="1">
      <alignment horizontal="center"/>
    </xf>
    <xf numFmtId="164" fontId="5" fillId="0" borderId="3" xfId="0" applyNumberFormat="1" applyFont="1" applyBorder="1" applyAlignment="1">
      <alignment horizontal="center" vertical="center" wrapText="1"/>
    </xf>
    <xf numFmtId="165" fontId="6" fillId="0" borderId="2" xfId="0" applyNumberFormat="1" applyFont="1" applyBorder="1" applyAlignment="1">
      <alignment horizontal="center" vertical="center" wrapText="1"/>
    </xf>
    <xf numFmtId="0" fontId="6" fillId="0" borderId="2" xfId="0" applyFont="1" applyBorder="1" applyAlignment="1">
      <alignment horizontal="center" vertical="center" wrapText="1"/>
    </xf>
    <xf numFmtId="165" fontId="6" fillId="0" borderId="8" xfId="0" applyNumberFormat="1" applyFont="1" applyBorder="1" applyAlignment="1">
      <alignment horizontal="center" vertical="center" wrapText="1"/>
    </xf>
    <xf numFmtId="0" fontId="6" fillId="0" borderId="8" xfId="0" applyFont="1" applyBorder="1" applyAlignment="1">
      <alignment horizontal="center" vertical="center" wrapText="1"/>
    </xf>
    <xf numFmtId="0" fontId="6" fillId="0" borderId="8" xfId="0" applyFont="1" applyBorder="1" applyAlignment="1">
      <alignment vertical="center" wrapText="1"/>
    </xf>
    <xf numFmtId="164" fontId="6" fillId="4" borderId="3" xfId="0" applyNumberFormat="1" applyFont="1" applyFill="1" applyBorder="1" applyAlignment="1">
      <alignment horizontal="center" vertical="center" wrapText="1"/>
    </xf>
    <xf numFmtId="165" fontId="6" fillId="4" borderId="2" xfId="0" applyNumberFormat="1" applyFont="1" applyFill="1" applyBorder="1" applyAlignment="1">
      <alignment horizontal="center" vertical="center" wrapText="1"/>
    </xf>
    <xf numFmtId="0" fontId="6" fillId="4" borderId="2" xfId="0" applyFont="1" applyFill="1" applyBorder="1" applyAlignment="1">
      <alignment horizontal="center" vertical="center" wrapText="1"/>
    </xf>
    <xf numFmtId="164" fontId="6" fillId="4" borderId="7" xfId="0" applyNumberFormat="1" applyFont="1" applyFill="1" applyBorder="1" applyAlignment="1">
      <alignment horizontal="center" vertical="center" wrapText="1"/>
    </xf>
    <xf numFmtId="165" fontId="6" fillId="4" borderId="8" xfId="0" applyNumberFormat="1" applyFont="1" applyFill="1" applyBorder="1" applyAlignment="1">
      <alignment horizontal="center" vertical="center" wrapText="1"/>
    </xf>
    <xf numFmtId="0" fontId="6" fillId="4" borderId="8" xfId="0" applyFont="1" applyFill="1" applyBorder="1" applyAlignment="1">
      <alignment horizontal="center" vertical="center" wrapText="1"/>
    </xf>
    <xf numFmtId="0" fontId="6" fillId="4" borderId="8" xfId="0" applyFont="1" applyFill="1" applyBorder="1" applyAlignment="1">
      <alignment horizontal="center" vertical="center" wrapText="1"/>
    </xf>
    <xf numFmtId="165" fontId="6" fillId="4" borderId="8" xfId="0" applyNumberFormat="1" applyFont="1" applyFill="1" applyBorder="1" applyAlignment="1">
      <alignment horizontal="center" vertical="center" wrapText="1"/>
    </xf>
    <xf numFmtId="0" fontId="6" fillId="4" borderId="8" xfId="0" applyFont="1" applyFill="1" applyBorder="1" applyAlignment="1">
      <alignment horizontal="center" vertical="center" wrapText="1"/>
    </xf>
    <xf numFmtId="0" fontId="6" fillId="4" borderId="8" xfId="0" applyFont="1" applyFill="1" applyBorder="1" applyAlignment="1">
      <alignment horizontal="center" vertical="center" wrapText="1"/>
    </xf>
    <xf numFmtId="165" fontId="6" fillId="4" borderId="2" xfId="0" applyNumberFormat="1" applyFont="1" applyFill="1" applyBorder="1" applyAlignment="1">
      <alignment horizontal="center" vertical="center" wrapText="1"/>
    </xf>
    <xf numFmtId="0" fontId="6" fillId="4" borderId="2" xfId="0" applyFont="1" applyFill="1" applyBorder="1" applyAlignment="1">
      <alignment horizontal="center" vertical="center" wrapText="1"/>
    </xf>
    <xf numFmtId="164" fontId="6" fillId="4" borderId="7" xfId="0" applyNumberFormat="1" applyFont="1" applyFill="1" applyBorder="1" applyAlignment="1">
      <alignment horizontal="center" vertical="center" wrapText="1"/>
    </xf>
    <xf numFmtId="165" fontId="6" fillId="4" borderId="3" xfId="0" applyNumberFormat="1" applyFont="1" applyFill="1" applyBorder="1" applyAlignment="1">
      <alignment horizontal="center" vertical="center" wrapText="1"/>
    </xf>
    <xf numFmtId="0" fontId="6" fillId="4" borderId="3" xfId="0" applyFont="1" applyFill="1" applyBorder="1" applyAlignment="1">
      <alignment horizontal="center" vertical="center" wrapText="1"/>
    </xf>
    <xf numFmtId="0" fontId="6" fillId="4" borderId="3" xfId="0" applyFont="1" applyFill="1" applyBorder="1" applyAlignment="1">
      <alignment vertical="center"/>
    </xf>
    <xf numFmtId="164" fontId="6" fillId="4" borderId="0" xfId="0" applyNumberFormat="1" applyFont="1" applyFill="1" applyAlignment="1">
      <alignment horizontal="center" wrapText="1"/>
    </xf>
    <xf numFmtId="165" fontId="6" fillId="4" borderId="0" xfId="0" applyNumberFormat="1" applyFont="1" applyFill="1" applyAlignment="1">
      <alignment horizontal="center" wrapText="1"/>
    </xf>
    <xf numFmtId="0" fontId="6" fillId="4" borderId="0" xfId="0" applyFont="1" applyFill="1" applyAlignment="1">
      <alignment horizontal="center" wrapText="1"/>
    </xf>
    <xf numFmtId="0" fontId="6" fillId="4" borderId="0" xfId="0" applyFont="1" applyFill="1" applyAlignment="1">
      <alignment horizontal="center" wrapText="1"/>
    </xf>
    <xf numFmtId="164" fontId="6" fillId="4" borderId="0" xfId="0" applyNumberFormat="1" applyFont="1" applyFill="1" applyAlignment="1">
      <alignment horizontal="center" vertical="center" wrapText="1"/>
    </xf>
    <xf numFmtId="0" fontId="4" fillId="0" borderId="0" xfId="0" applyFont="1" applyAlignment="1">
      <alignment vertical="center"/>
    </xf>
    <xf numFmtId="0" fontId="6" fillId="0" borderId="0" xfId="0" applyFont="1" applyAlignment="1">
      <alignment horizontal="center" vertical="center"/>
    </xf>
    <xf numFmtId="0" fontId="6" fillId="0" borderId="13" xfId="0" applyFont="1" applyBorder="1" applyAlignment="1"/>
    <xf numFmtId="0" fontId="6" fillId="0" borderId="8" xfId="0" applyFont="1" applyBorder="1" applyAlignment="1"/>
    <xf numFmtId="0" fontId="6" fillId="0" borderId="0" xfId="0" applyFont="1" applyAlignment="1">
      <alignment horizontal="center" vertical="center"/>
    </xf>
    <xf numFmtId="164" fontId="5" fillId="0" borderId="0" xfId="0" applyNumberFormat="1" applyFont="1" applyAlignment="1">
      <alignment horizontal="center" vertical="center" wrapText="1"/>
    </xf>
    <xf numFmtId="165" fontId="6" fillId="0" borderId="0" xfId="0" applyNumberFormat="1" applyFont="1" applyAlignment="1">
      <alignment horizontal="center" vertical="center" wrapText="1"/>
    </xf>
    <xf numFmtId="164" fontId="7" fillId="0" borderId="0" xfId="0" applyNumberFormat="1" applyFont="1" applyAlignment="1">
      <alignment horizontal="center" vertical="center" wrapText="1"/>
    </xf>
    <xf numFmtId="0" fontId="6" fillId="0" borderId="0" xfId="0" applyFont="1" applyAlignment="1">
      <alignment horizontal="right"/>
    </xf>
    <xf numFmtId="0" fontId="6" fillId="0" borderId="0" xfId="0" applyFont="1" applyAlignment="1">
      <alignment horizontal="center" vertical="center" wrapText="1"/>
    </xf>
    <xf numFmtId="0" fontId="6" fillId="0" borderId="14" xfId="0" applyFont="1" applyBorder="1" applyAlignment="1"/>
    <xf numFmtId="165" fontId="6" fillId="0" borderId="0" xfId="0" applyNumberFormat="1" applyFont="1" applyAlignment="1">
      <alignment horizontal="center" vertical="center" wrapText="1"/>
    </xf>
    <xf numFmtId="0" fontId="6" fillId="0" borderId="8" xfId="0" applyFont="1" applyBorder="1" applyAlignment="1">
      <alignment horizontal="right"/>
    </xf>
    <xf numFmtId="0" fontId="6" fillId="0" borderId="8" xfId="0" applyFont="1" applyBorder="1" applyAlignment="1">
      <alignment horizontal="center"/>
    </xf>
    <xf numFmtId="0" fontId="4" fillId="0" borderId="15" xfId="0" applyFont="1" applyBorder="1" applyAlignment="1"/>
    <xf numFmtId="0" fontId="6" fillId="0" borderId="0" xfId="0" applyFont="1" applyAlignment="1">
      <alignment horizontal="center" wrapText="1"/>
    </xf>
    <xf numFmtId="0" fontId="4" fillId="0" borderId="0" xfId="0" applyFont="1" applyAlignment="1"/>
    <xf numFmtId="165" fontId="6" fillId="0" borderId="0" xfId="0" applyNumberFormat="1" applyFont="1" applyAlignment="1">
      <alignment horizontal="right"/>
    </xf>
    <xf numFmtId="165" fontId="6" fillId="0" borderId="12" xfId="0" applyNumberFormat="1" applyFont="1" applyBorder="1" applyAlignment="1">
      <alignment horizontal="right" wrapText="1"/>
    </xf>
    <xf numFmtId="0" fontId="3" fillId="0" borderId="8" xfId="0" applyFont="1" applyBorder="1"/>
    <xf numFmtId="165" fontId="6" fillId="0" borderId="12" xfId="0" applyNumberFormat="1" applyFont="1" applyBorder="1" applyAlignment="1">
      <alignment horizontal="right"/>
    </xf>
    <xf numFmtId="0" fontId="6" fillId="0" borderId="1" xfId="0" applyFont="1" applyBorder="1" applyAlignment="1">
      <alignment horizontal="center" vertical="center" wrapText="1"/>
    </xf>
    <xf numFmtId="0" fontId="3" fillId="0" borderId="4" xfId="0" applyFont="1" applyBorder="1"/>
    <xf numFmtId="0" fontId="3" fillId="0" borderId="2" xfId="0" applyFont="1" applyBorder="1"/>
    <xf numFmtId="0" fontId="7" fillId="0" borderId="9" xfId="0" applyFont="1" applyBorder="1" applyAlignment="1">
      <alignment horizontal="center" vertical="center" wrapText="1"/>
    </xf>
    <xf numFmtId="0" fontId="3" fillId="0" borderId="10" xfId="0" applyFont="1" applyBorder="1"/>
    <xf numFmtId="0" fontId="3" fillId="0" borderId="7" xfId="0" applyFont="1" applyBorder="1"/>
    <xf numFmtId="165" fontId="7" fillId="4" borderId="0" xfId="0" applyNumberFormat="1" applyFont="1" applyFill="1" applyAlignment="1">
      <alignment horizontal="center" vertical="center" wrapText="1"/>
    </xf>
    <xf numFmtId="0" fontId="0" fillId="0" borderId="0" xfId="0" applyFont="1" applyAlignment="1"/>
    <xf numFmtId="165" fontId="7" fillId="4" borderId="13" xfId="0" applyNumberFormat="1" applyFont="1" applyFill="1" applyBorder="1" applyAlignment="1">
      <alignment horizontal="center" vertical="center" wrapText="1"/>
    </xf>
    <xf numFmtId="0" fontId="3" fillId="0" borderId="13" xfId="0" applyFont="1" applyBorder="1"/>
    <xf numFmtId="0" fontId="4" fillId="3" borderId="12" xfId="0" applyFont="1" applyFill="1" applyBorder="1" applyAlignment="1"/>
    <xf numFmtId="0" fontId="4" fillId="0" borderId="0" xfId="0" applyFont="1"/>
    <xf numFmtId="0" fontId="6" fillId="0" borderId="0" xfId="0" applyFont="1" applyAlignment="1">
      <alignment horizontal="right" wrapText="1"/>
    </xf>
    <xf numFmtId="0" fontId="6" fillId="0" borderId="12" xfId="0" applyFont="1" applyBorder="1" applyAlignment="1">
      <alignment horizontal="right"/>
    </xf>
    <xf numFmtId="0" fontId="4" fillId="3" borderId="13" xfId="0" applyFont="1" applyFill="1" applyBorder="1" applyAlignment="1"/>
    <xf numFmtId="0" fontId="6" fillId="0" borderId="0" xfId="0" applyFont="1" applyAlignment="1">
      <alignment horizontal="right"/>
    </xf>
    <xf numFmtId="0" fontId="8" fillId="6" borderId="1" xfId="0" applyFont="1" applyFill="1" applyBorder="1" applyAlignment="1">
      <alignment horizontal="center" vertical="center" wrapText="1"/>
    </xf>
    <xf numFmtId="0" fontId="5" fillId="0" borderId="1" xfId="0" applyFont="1" applyBorder="1" applyAlignment="1">
      <alignment horizontal="center" vertical="center"/>
    </xf>
    <xf numFmtId="0" fontId="4" fillId="0" borderId="0" xfId="0" applyFont="1" applyAlignment="1"/>
    <xf numFmtId="165" fontId="6" fillId="0" borderId="0" xfId="0" applyNumberFormat="1" applyFont="1" applyAlignment="1">
      <alignment horizontal="right" wrapText="1"/>
    </xf>
    <xf numFmtId="165" fontId="6" fillId="0" borderId="0" xfId="0" applyNumberFormat="1" applyFont="1" applyAlignment="1">
      <alignment horizontal="right"/>
    </xf>
    <xf numFmtId="0" fontId="5" fillId="0" borderId="9"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7" Type="http://customschemas.google.com/relationships/workbookmetadata" Target="metadata"/><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P853"/>
  <sheetViews>
    <sheetView tabSelected="1" workbookViewId="0">
      <selection activeCell="G45" sqref="G45"/>
    </sheetView>
  </sheetViews>
  <sheetFormatPr baseColWidth="10" defaultColWidth="14.5" defaultRowHeight="15" customHeight="1" x14ac:dyDescent="0.2"/>
  <cols>
    <col min="1" max="1" width="11.5" customWidth="1"/>
    <col min="2" max="2" width="16.33203125" customWidth="1"/>
    <col min="3" max="3" width="16.1640625" customWidth="1"/>
    <col min="4" max="4" width="15" customWidth="1"/>
    <col min="5" max="5" width="12.6640625" customWidth="1"/>
    <col min="6" max="6" width="17.6640625" customWidth="1"/>
    <col min="7" max="7" width="58.6640625" customWidth="1"/>
    <col min="8" max="8" width="8.83203125" customWidth="1"/>
    <col min="9" max="9" width="31.83203125" customWidth="1"/>
    <col min="10" max="11" width="8.83203125" customWidth="1"/>
    <col min="12" max="12" width="12.6640625" customWidth="1"/>
    <col min="13" max="13" width="14.5" customWidth="1"/>
    <col min="14" max="14" width="17.5" customWidth="1"/>
    <col min="15" max="15" width="15.33203125" customWidth="1"/>
    <col min="16" max="16" width="16.33203125" customWidth="1"/>
    <col min="17" max="17" width="21" customWidth="1"/>
    <col min="18" max="18" width="52" customWidth="1"/>
    <col min="19" max="19" width="16.83203125" customWidth="1"/>
    <col min="20" max="20" width="33" customWidth="1"/>
    <col min="21" max="22" width="8.83203125" customWidth="1"/>
    <col min="23" max="23" width="14.5" customWidth="1"/>
    <col min="24" max="25" width="15" customWidth="1"/>
    <col min="26" max="27" width="16.6640625" customWidth="1"/>
    <col min="28" max="28" width="16.33203125" customWidth="1"/>
    <col min="29" max="29" width="61.33203125" customWidth="1"/>
    <col min="30" max="30" width="8.83203125" customWidth="1"/>
    <col min="31" max="31" width="37.5" customWidth="1"/>
    <col min="32" max="32" width="12" customWidth="1"/>
    <col min="33" max="33" width="11.5" customWidth="1"/>
    <col min="34" max="34" width="15.33203125" customWidth="1"/>
    <col min="35" max="35" width="15.83203125" customWidth="1"/>
    <col min="36" max="36" width="17.33203125" customWidth="1"/>
    <col min="37" max="37" width="17" customWidth="1"/>
    <col min="38" max="38" width="14.5" customWidth="1"/>
    <col min="39" max="39" width="17.5" customWidth="1"/>
    <col min="40" max="40" width="53" customWidth="1"/>
    <col min="41" max="41" width="12.6640625" customWidth="1"/>
    <col min="42" max="42" width="36.5" customWidth="1"/>
    <col min="43" max="43" width="10.33203125" customWidth="1"/>
    <col min="44" max="44" width="14.5" customWidth="1"/>
  </cols>
  <sheetData>
    <row r="1" spans="1:42" ht="15.75" customHeight="1" x14ac:dyDescent="0.25">
      <c r="A1" s="1" t="s">
        <v>0</v>
      </c>
      <c r="E1" s="123" t="s">
        <v>52</v>
      </c>
      <c r="F1" s="109"/>
      <c r="L1" s="1" t="s">
        <v>0</v>
      </c>
      <c r="P1" s="123" t="s">
        <v>52</v>
      </c>
      <c r="Q1" s="109"/>
      <c r="W1" s="1" t="s">
        <v>0</v>
      </c>
      <c r="AA1" s="123" t="s">
        <v>52</v>
      </c>
      <c r="AB1" s="109"/>
      <c r="AH1" s="1" t="s">
        <v>0</v>
      </c>
      <c r="AL1" s="123" t="s">
        <v>52</v>
      </c>
      <c r="AM1" s="109"/>
    </row>
    <row r="2" spans="1:42" ht="15.75" customHeight="1" x14ac:dyDescent="0.2"/>
    <row r="3" spans="1:42" ht="15.75" customHeight="1" x14ac:dyDescent="0.2">
      <c r="A3" s="2" t="s">
        <v>1</v>
      </c>
      <c r="B3" s="124" t="s">
        <v>2</v>
      </c>
      <c r="C3" s="108"/>
      <c r="D3" s="108"/>
      <c r="E3" s="109"/>
      <c r="F3" s="2" t="s">
        <v>3</v>
      </c>
      <c r="G3" s="3" t="s">
        <v>53</v>
      </c>
      <c r="I3" s="4">
        <f>E44+D44</f>
        <v>5760</v>
      </c>
      <c r="L3" s="2" t="s">
        <v>1</v>
      </c>
      <c r="M3" s="107" t="s">
        <v>4</v>
      </c>
      <c r="N3" s="108"/>
      <c r="O3" s="108"/>
      <c r="P3" s="109"/>
      <c r="Q3" s="2" t="s">
        <v>3</v>
      </c>
      <c r="R3" s="3" t="s">
        <v>53</v>
      </c>
      <c r="T3" s="6">
        <f>P42+O42</f>
        <v>5760</v>
      </c>
      <c r="W3" s="2" t="s">
        <v>1</v>
      </c>
      <c r="X3" s="107" t="s">
        <v>5</v>
      </c>
      <c r="Y3" s="108"/>
      <c r="Z3" s="108"/>
      <c r="AA3" s="109"/>
      <c r="AB3" s="2" t="s">
        <v>3</v>
      </c>
      <c r="AC3" s="3" t="s">
        <v>53</v>
      </c>
      <c r="AE3" s="6"/>
      <c r="AH3" s="2" t="s">
        <v>1</v>
      </c>
      <c r="AI3" s="107" t="s">
        <v>6</v>
      </c>
      <c r="AJ3" s="108"/>
      <c r="AK3" s="108"/>
      <c r="AL3" s="109"/>
      <c r="AM3" s="2" t="s">
        <v>3</v>
      </c>
      <c r="AN3" s="3" t="s">
        <v>53</v>
      </c>
    </row>
    <row r="4" spans="1:42" ht="15.75" customHeight="1" x14ac:dyDescent="0.2">
      <c r="A4" s="2" t="s">
        <v>7</v>
      </c>
      <c r="B4" s="107" t="s">
        <v>45</v>
      </c>
      <c r="C4" s="108"/>
      <c r="D4" s="108"/>
      <c r="E4" s="109"/>
      <c r="F4" s="2" t="s">
        <v>8</v>
      </c>
      <c r="G4" s="5" t="s">
        <v>9</v>
      </c>
      <c r="L4" s="2" t="s">
        <v>7</v>
      </c>
      <c r="M4" s="107" t="s">
        <v>45</v>
      </c>
      <c r="N4" s="108"/>
      <c r="O4" s="108"/>
      <c r="P4" s="109"/>
      <c r="Q4" s="2" t="s">
        <v>8</v>
      </c>
      <c r="R4" s="5" t="s">
        <v>9</v>
      </c>
      <c r="W4" s="2" t="s">
        <v>7</v>
      </c>
      <c r="X4" s="107" t="s">
        <v>45</v>
      </c>
      <c r="Y4" s="108"/>
      <c r="Z4" s="108"/>
      <c r="AA4" s="109"/>
      <c r="AB4" s="2" t="s">
        <v>8</v>
      </c>
      <c r="AC4" s="5" t="s">
        <v>9</v>
      </c>
      <c r="AE4" s="14">
        <f>AA37+Z37</f>
        <v>2880</v>
      </c>
      <c r="AH4" s="2" t="s">
        <v>7</v>
      </c>
      <c r="AI4" s="107" t="s">
        <v>45</v>
      </c>
      <c r="AJ4" s="108"/>
      <c r="AK4" s="108"/>
      <c r="AL4" s="109"/>
      <c r="AM4" s="2" t="s">
        <v>8</v>
      </c>
      <c r="AN4" s="5" t="s">
        <v>9</v>
      </c>
    </row>
    <row r="5" spans="1:42" ht="15.75" customHeight="1" x14ac:dyDescent="0.2">
      <c r="A5" s="2" t="s">
        <v>10</v>
      </c>
      <c r="B5" s="107" t="s">
        <v>11</v>
      </c>
      <c r="C5" s="108"/>
      <c r="D5" s="108"/>
      <c r="E5" s="109"/>
      <c r="F5" s="2" t="s">
        <v>12</v>
      </c>
      <c r="G5" s="5" t="s">
        <v>13</v>
      </c>
      <c r="L5" s="2" t="s">
        <v>10</v>
      </c>
      <c r="M5" s="107" t="s">
        <v>11</v>
      </c>
      <c r="N5" s="108"/>
      <c r="O5" s="108"/>
      <c r="P5" s="109"/>
      <c r="Q5" s="2" t="s">
        <v>12</v>
      </c>
      <c r="R5" s="5" t="s">
        <v>13</v>
      </c>
      <c r="W5" s="2" t="s">
        <v>10</v>
      </c>
      <c r="X5" s="107" t="s">
        <v>11</v>
      </c>
      <c r="Y5" s="108"/>
      <c r="Z5" s="108"/>
      <c r="AA5" s="109"/>
      <c r="AB5" s="2" t="s">
        <v>12</v>
      </c>
      <c r="AC5" s="5" t="s">
        <v>13</v>
      </c>
      <c r="AH5" s="2" t="s">
        <v>10</v>
      </c>
      <c r="AI5" s="107" t="s">
        <v>11</v>
      </c>
      <c r="AJ5" s="108"/>
      <c r="AK5" s="108"/>
      <c r="AL5" s="109"/>
      <c r="AM5" s="2" t="s">
        <v>12</v>
      </c>
      <c r="AN5" s="5" t="s">
        <v>13</v>
      </c>
      <c r="AO5" s="21" t="s">
        <v>46</v>
      </c>
      <c r="AP5" s="6">
        <f>AL28+AK28</f>
        <v>2945</v>
      </c>
    </row>
    <row r="6" spans="1:42" ht="15.75" customHeight="1" x14ac:dyDescent="0.2"/>
    <row r="7" spans="1:42" ht="15.75" customHeight="1" x14ac:dyDescent="0.2">
      <c r="A7" s="7" t="s">
        <v>14</v>
      </c>
      <c r="B7" s="8" t="s">
        <v>15</v>
      </c>
      <c r="C7" s="8" t="s">
        <v>16</v>
      </c>
      <c r="D7" s="8" t="s">
        <v>17</v>
      </c>
      <c r="E7" s="8" t="s">
        <v>18</v>
      </c>
      <c r="F7" s="8" t="s">
        <v>19</v>
      </c>
      <c r="G7" s="8" t="s">
        <v>20</v>
      </c>
      <c r="I7" s="9" t="s">
        <v>21</v>
      </c>
      <c r="L7" s="7" t="s">
        <v>14</v>
      </c>
      <c r="M7" s="8" t="s">
        <v>15</v>
      </c>
      <c r="N7" s="8" t="s">
        <v>16</v>
      </c>
      <c r="O7" s="8" t="s">
        <v>17</v>
      </c>
      <c r="P7" s="8" t="s">
        <v>18</v>
      </c>
      <c r="Q7" s="8" t="s">
        <v>19</v>
      </c>
      <c r="R7" s="8" t="s">
        <v>20</v>
      </c>
      <c r="T7" s="9" t="s">
        <v>21</v>
      </c>
      <c r="W7" s="22" t="s">
        <v>14</v>
      </c>
      <c r="X7" s="8" t="s">
        <v>15</v>
      </c>
      <c r="Y7" s="8" t="s">
        <v>16</v>
      </c>
      <c r="Z7" s="8" t="s">
        <v>17</v>
      </c>
      <c r="AA7" s="8" t="s">
        <v>18</v>
      </c>
      <c r="AB7" s="8" t="s">
        <v>19</v>
      </c>
      <c r="AC7" s="8" t="s">
        <v>20</v>
      </c>
      <c r="AE7" s="9" t="s">
        <v>21</v>
      </c>
      <c r="AH7" s="22" t="s">
        <v>14</v>
      </c>
      <c r="AI7" s="23" t="s">
        <v>15</v>
      </c>
      <c r="AJ7" s="23" t="s">
        <v>16</v>
      </c>
      <c r="AK7" s="23" t="s">
        <v>17</v>
      </c>
      <c r="AL7" s="23" t="s">
        <v>18</v>
      </c>
      <c r="AM7" s="23" t="s">
        <v>19</v>
      </c>
      <c r="AN7" s="23" t="s">
        <v>20</v>
      </c>
      <c r="AP7" s="9" t="s">
        <v>21</v>
      </c>
    </row>
    <row r="8" spans="1:42" ht="15.75" customHeight="1" x14ac:dyDescent="0.2">
      <c r="A8" s="24">
        <v>44697</v>
      </c>
      <c r="B8" s="25">
        <v>0.375</v>
      </c>
      <c r="C8" s="25">
        <v>0.5</v>
      </c>
      <c r="D8" s="13">
        <v>25</v>
      </c>
      <c r="E8" s="13">
        <v>155</v>
      </c>
      <c r="F8" s="13" t="s">
        <v>49</v>
      </c>
      <c r="G8" s="13" t="s">
        <v>54</v>
      </c>
      <c r="I8" s="128" t="s">
        <v>55</v>
      </c>
      <c r="L8" s="24">
        <v>44697</v>
      </c>
      <c r="M8" s="25">
        <v>0.375</v>
      </c>
      <c r="N8" s="25">
        <v>0.41666666666666669</v>
      </c>
      <c r="O8" s="13">
        <v>0</v>
      </c>
      <c r="P8" s="13">
        <v>60</v>
      </c>
      <c r="Q8" s="13" t="s">
        <v>22</v>
      </c>
      <c r="R8" s="13"/>
      <c r="T8" s="110" t="s">
        <v>56</v>
      </c>
      <c r="W8" s="59">
        <v>44697</v>
      </c>
      <c r="X8" s="25">
        <v>0.25</v>
      </c>
      <c r="Y8" s="25">
        <v>0.33333333333333331</v>
      </c>
      <c r="Z8" s="13">
        <v>0</v>
      </c>
      <c r="AA8" s="13">
        <v>120</v>
      </c>
      <c r="AB8" s="13" t="s">
        <v>22</v>
      </c>
      <c r="AC8" s="13"/>
      <c r="AE8" s="110" t="s">
        <v>57</v>
      </c>
      <c r="AH8" s="26">
        <v>44697</v>
      </c>
      <c r="AI8" s="27">
        <v>0.66666666666666663</v>
      </c>
      <c r="AJ8" s="27">
        <v>0.83333333333333337</v>
      </c>
      <c r="AK8" s="28">
        <v>15</v>
      </c>
      <c r="AL8" s="28">
        <v>225</v>
      </c>
      <c r="AM8" s="28" t="s">
        <v>23</v>
      </c>
      <c r="AN8" s="28" t="s">
        <v>58</v>
      </c>
      <c r="AP8" s="110" t="s">
        <v>59</v>
      </c>
    </row>
    <row r="9" spans="1:42" ht="15.75" customHeight="1" x14ac:dyDescent="0.2">
      <c r="A9" s="24">
        <v>44697</v>
      </c>
      <c r="B9" s="25">
        <v>0.5</v>
      </c>
      <c r="C9" s="25">
        <v>0.54166666666666663</v>
      </c>
      <c r="D9" s="13">
        <v>0</v>
      </c>
      <c r="E9" s="29">
        <v>60</v>
      </c>
      <c r="F9" s="13" t="s">
        <v>24</v>
      </c>
      <c r="G9" s="13"/>
      <c r="I9" s="111"/>
      <c r="L9" s="24">
        <v>44697</v>
      </c>
      <c r="M9" s="60">
        <v>0.41666666666666669</v>
      </c>
      <c r="N9" s="60">
        <v>0.45833333333333331</v>
      </c>
      <c r="O9" s="61">
        <v>15</v>
      </c>
      <c r="P9" s="61">
        <v>45</v>
      </c>
      <c r="Q9" s="61" t="s">
        <v>24</v>
      </c>
      <c r="R9" s="61" t="s">
        <v>60</v>
      </c>
      <c r="T9" s="111"/>
      <c r="W9" s="59">
        <v>44697</v>
      </c>
      <c r="X9" s="60">
        <v>0.45833333333333331</v>
      </c>
      <c r="Y9" s="60">
        <v>0.54166666666666663</v>
      </c>
      <c r="Z9" s="61">
        <v>20</v>
      </c>
      <c r="AA9" s="61">
        <v>100</v>
      </c>
      <c r="AB9" s="61" t="s">
        <v>24</v>
      </c>
      <c r="AC9" s="61" t="s">
        <v>27</v>
      </c>
      <c r="AE9" s="111"/>
      <c r="AH9" s="26">
        <v>44698</v>
      </c>
      <c r="AI9" s="27">
        <v>0.66666666666666663</v>
      </c>
      <c r="AJ9" s="27">
        <v>0.71875</v>
      </c>
      <c r="AK9" s="28">
        <v>10</v>
      </c>
      <c r="AL9" s="28">
        <v>65</v>
      </c>
      <c r="AM9" s="28" t="s">
        <v>23</v>
      </c>
      <c r="AN9" s="28"/>
      <c r="AP9" s="111"/>
    </row>
    <row r="10" spans="1:42" ht="15.75" customHeight="1" x14ac:dyDescent="0.2">
      <c r="A10" s="24">
        <v>44697</v>
      </c>
      <c r="B10" s="60">
        <v>0.54166666666666663</v>
      </c>
      <c r="C10" s="60">
        <v>0.625</v>
      </c>
      <c r="D10" s="61">
        <v>0</v>
      </c>
      <c r="E10" s="61">
        <v>120</v>
      </c>
      <c r="F10" s="61" t="s">
        <v>49</v>
      </c>
      <c r="G10" s="30"/>
      <c r="I10" s="111"/>
      <c r="L10" s="24">
        <v>44697</v>
      </c>
      <c r="M10" s="60">
        <v>0.45833333333333331</v>
      </c>
      <c r="N10" s="60">
        <v>0.64583333333333337</v>
      </c>
      <c r="O10" s="61">
        <v>20</v>
      </c>
      <c r="P10" s="61">
        <v>250</v>
      </c>
      <c r="Q10" s="61" t="s">
        <v>49</v>
      </c>
      <c r="R10" s="61" t="s">
        <v>61</v>
      </c>
      <c r="T10" s="111"/>
      <c r="W10" s="59">
        <v>44698</v>
      </c>
      <c r="X10" s="60">
        <v>0.25</v>
      </c>
      <c r="Y10" s="60">
        <v>0.29166666666666669</v>
      </c>
      <c r="Z10" s="61">
        <v>20</v>
      </c>
      <c r="AA10" s="61">
        <v>40</v>
      </c>
      <c r="AB10" s="61" t="s">
        <v>49</v>
      </c>
      <c r="AC10" s="61" t="s">
        <v>25</v>
      </c>
      <c r="AE10" s="111"/>
      <c r="AH10" s="26">
        <v>44698</v>
      </c>
      <c r="AI10" s="27">
        <v>0.83333333333333337</v>
      </c>
      <c r="AJ10" s="27">
        <v>0.91319444444444442</v>
      </c>
      <c r="AK10" s="28">
        <v>0</v>
      </c>
      <c r="AL10" s="28">
        <v>115</v>
      </c>
      <c r="AM10" s="28" t="s">
        <v>24</v>
      </c>
      <c r="AN10" s="28"/>
      <c r="AP10" s="111"/>
    </row>
    <row r="11" spans="1:42" ht="15.75" customHeight="1" x14ac:dyDescent="0.2">
      <c r="A11" s="24">
        <v>44697</v>
      </c>
      <c r="B11" s="25">
        <v>0.875</v>
      </c>
      <c r="C11" s="25">
        <v>0.95833333333333337</v>
      </c>
      <c r="D11" s="13">
        <v>0</v>
      </c>
      <c r="E11" s="13">
        <v>120</v>
      </c>
      <c r="F11" s="13" t="s">
        <v>49</v>
      </c>
      <c r="G11" s="13"/>
      <c r="I11" s="111"/>
      <c r="L11" s="24">
        <v>44697</v>
      </c>
      <c r="M11" s="62">
        <v>0.875</v>
      </c>
      <c r="N11" s="62">
        <v>0.9375</v>
      </c>
      <c r="O11" s="63">
        <v>15</v>
      </c>
      <c r="P11" s="63">
        <v>75</v>
      </c>
      <c r="Q11" s="63" t="s">
        <v>49</v>
      </c>
      <c r="R11" s="64" t="s">
        <v>62</v>
      </c>
      <c r="T11" s="111"/>
      <c r="W11" s="59">
        <v>44698</v>
      </c>
      <c r="X11" s="62">
        <v>0.33333333333333331</v>
      </c>
      <c r="Y11" s="62">
        <v>0.41666666666666669</v>
      </c>
      <c r="Z11" s="63">
        <v>10</v>
      </c>
      <c r="AA11" s="63">
        <v>110</v>
      </c>
      <c r="AB11" s="63" t="s">
        <v>49</v>
      </c>
      <c r="AC11" s="63" t="s">
        <v>63</v>
      </c>
      <c r="AE11" s="111"/>
      <c r="AH11" s="26">
        <v>44699</v>
      </c>
      <c r="AI11" s="27">
        <v>0.66666666666666663</v>
      </c>
      <c r="AJ11" s="27">
        <v>0.83333333333333337</v>
      </c>
      <c r="AK11" s="28">
        <v>25</v>
      </c>
      <c r="AL11" s="28">
        <v>215</v>
      </c>
      <c r="AM11" s="28" t="s">
        <v>48</v>
      </c>
      <c r="AN11" s="28" t="s">
        <v>64</v>
      </c>
      <c r="AP11" s="111"/>
    </row>
    <row r="12" spans="1:42" ht="15.75" customHeight="1" x14ac:dyDescent="0.2">
      <c r="A12" s="24">
        <v>44698</v>
      </c>
      <c r="B12" s="60">
        <v>0.33333333333333331</v>
      </c>
      <c r="C12" s="60">
        <v>0.625</v>
      </c>
      <c r="D12" s="61">
        <v>40</v>
      </c>
      <c r="E12" s="61">
        <v>380</v>
      </c>
      <c r="F12" s="61" t="s">
        <v>49</v>
      </c>
      <c r="G12" s="30"/>
      <c r="I12" s="111"/>
      <c r="L12" s="24">
        <v>44698</v>
      </c>
      <c r="M12" s="60">
        <v>0.375</v>
      </c>
      <c r="N12" s="60">
        <v>0.64583333333333337</v>
      </c>
      <c r="O12" s="61">
        <v>40</v>
      </c>
      <c r="P12" s="61">
        <v>350</v>
      </c>
      <c r="Q12" s="61" t="s">
        <v>49</v>
      </c>
      <c r="R12" s="61" t="s">
        <v>65</v>
      </c>
      <c r="T12" s="111"/>
      <c r="W12" s="59">
        <v>44698</v>
      </c>
      <c r="X12" s="60">
        <v>0.41666666666666669</v>
      </c>
      <c r="Y12" s="60">
        <v>0.45833333333333331</v>
      </c>
      <c r="Z12" s="61">
        <v>0</v>
      </c>
      <c r="AA12" s="61">
        <v>60</v>
      </c>
      <c r="AB12" s="61" t="s">
        <v>22</v>
      </c>
      <c r="AC12" s="30"/>
      <c r="AE12" s="111"/>
      <c r="AH12" s="26">
        <v>44700</v>
      </c>
      <c r="AI12" s="27">
        <v>0.66666666666666663</v>
      </c>
      <c r="AJ12" s="27">
        <v>0.83333333333333337</v>
      </c>
      <c r="AK12" s="28">
        <v>15</v>
      </c>
      <c r="AL12" s="28">
        <v>225</v>
      </c>
      <c r="AM12" s="28" t="s">
        <v>48</v>
      </c>
      <c r="AN12" s="28"/>
      <c r="AP12" s="111"/>
    </row>
    <row r="13" spans="1:42" ht="15.75" customHeight="1" x14ac:dyDescent="0.2">
      <c r="A13" s="24">
        <v>44698</v>
      </c>
      <c r="B13" s="62">
        <v>0.95833333333333337</v>
      </c>
      <c r="C13" s="62">
        <v>1</v>
      </c>
      <c r="D13" s="63">
        <v>0</v>
      </c>
      <c r="E13" s="63">
        <v>60</v>
      </c>
      <c r="F13" s="63" t="s">
        <v>49</v>
      </c>
      <c r="G13" s="31"/>
      <c r="I13" s="111"/>
      <c r="L13" s="24">
        <v>44698</v>
      </c>
      <c r="M13" s="62">
        <v>0.9375</v>
      </c>
      <c r="N13" s="62">
        <v>0.95833333333333337</v>
      </c>
      <c r="O13" s="63">
        <v>0</v>
      </c>
      <c r="P13" s="63">
        <v>30</v>
      </c>
      <c r="Q13" s="63" t="s">
        <v>24</v>
      </c>
      <c r="R13" s="31"/>
      <c r="T13" s="111"/>
      <c r="W13" s="24">
        <v>44699</v>
      </c>
      <c r="X13" s="62">
        <v>0.25</v>
      </c>
      <c r="Y13" s="62">
        <v>0.41666666666666669</v>
      </c>
      <c r="Z13" s="63">
        <v>45</v>
      </c>
      <c r="AA13" s="63">
        <v>195</v>
      </c>
      <c r="AB13" s="63" t="s">
        <v>49</v>
      </c>
      <c r="AC13" s="63" t="s">
        <v>66</v>
      </c>
      <c r="AE13" s="111"/>
      <c r="AH13" s="26">
        <v>44701</v>
      </c>
      <c r="AI13" s="27">
        <v>0.75</v>
      </c>
      <c r="AJ13" s="27">
        <v>0.91666666666666663</v>
      </c>
      <c r="AK13" s="28">
        <v>30</v>
      </c>
      <c r="AL13" s="28">
        <v>210</v>
      </c>
      <c r="AM13" s="28" t="s">
        <v>48</v>
      </c>
      <c r="AN13" s="28"/>
      <c r="AP13" s="111"/>
    </row>
    <row r="14" spans="1:42" ht="15.75" customHeight="1" x14ac:dyDescent="0.2">
      <c r="A14" s="24">
        <v>44699</v>
      </c>
      <c r="B14" s="60">
        <v>0.33333333333333331</v>
      </c>
      <c r="C14" s="60">
        <v>0.375</v>
      </c>
      <c r="D14" s="61">
        <v>0</v>
      </c>
      <c r="E14" s="61">
        <v>60</v>
      </c>
      <c r="F14" s="61" t="s">
        <v>22</v>
      </c>
      <c r="G14" s="30"/>
      <c r="I14" s="111"/>
      <c r="L14" s="24">
        <v>44698</v>
      </c>
      <c r="M14" s="60">
        <v>0.95833333333333337</v>
      </c>
      <c r="N14" s="60">
        <v>1</v>
      </c>
      <c r="O14" s="61">
        <v>0</v>
      </c>
      <c r="P14" s="61">
        <v>60</v>
      </c>
      <c r="Q14" s="61" t="s">
        <v>49</v>
      </c>
      <c r="R14" s="33"/>
      <c r="T14" s="111"/>
      <c r="W14" s="24">
        <v>44700</v>
      </c>
      <c r="X14" s="60">
        <v>0.25</v>
      </c>
      <c r="Y14" s="60">
        <v>0.375</v>
      </c>
      <c r="Z14" s="61">
        <v>30</v>
      </c>
      <c r="AA14" s="61">
        <v>150</v>
      </c>
      <c r="AB14" s="61" t="s">
        <v>49</v>
      </c>
      <c r="AC14" s="61" t="s">
        <v>67</v>
      </c>
      <c r="AE14" s="111"/>
      <c r="AH14" s="26">
        <v>44702</v>
      </c>
      <c r="AI14" s="27">
        <v>0.72916666666666663</v>
      </c>
      <c r="AJ14" s="27">
        <v>0.83333333333333337</v>
      </c>
      <c r="AK14" s="28">
        <v>40</v>
      </c>
      <c r="AL14" s="28">
        <v>110</v>
      </c>
      <c r="AM14" s="28" t="s">
        <v>50</v>
      </c>
      <c r="AN14" s="28"/>
      <c r="AP14" s="111"/>
    </row>
    <row r="15" spans="1:42" ht="15.75" customHeight="1" x14ac:dyDescent="0.2">
      <c r="A15" s="24">
        <v>44699</v>
      </c>
      <c r="B15" s="62">
        <v>0.41666666666666669</v>
      </c>
      <c r="C15" s="62">
        <v>0.45833333333333331</v>
      </c>
      <c r="D15" s="63">
        <v>0</v>
      </c>
      <c r="E15" s="63">
        <v>60</v>
      </c>
      <c r="F15" s="63" t="s">
        <v>24</v>
      </c>
      <c r="G15" s="31"/>
      <c r="I15" s="111"/>
      <c r="L15" s="24">
        <v>44699</v>
      </c>
      <c r="M15" s="62">
        <v>0.375</v>
      </c>
      <c r="N15" s="62">
        <v>0.41666666666666669</v>
      </c>
      <c r="O15" s="63">
        <v>0</v>
      </c>
      <c r="P15" s="63">
        <v>60</v>
      </c>
      <c r="Q15" s="63" t="s">
        <v>24</v>
      </c>
      <c r="R15" s="31"/>
      <c r="T15" s="111"/>
      <c r="W15" s="24">
        <v>44700</v>
      </c>
      <c r="X15" s="62">
        <v>0.58333333333333337</v>
      </c>
      <c r="Y15" s="62">
        <v>0.625</v>
      </c>
      <c r="Z15" s="63">
        <v>0</v>
      </c>
      <c r="AA15" s="63">
        <v>60</v>
      </c>
      <c r="AB15" s="63" t="s">
        <v>24</v>
      </c>
      <c r="AC15" s="31"/>
      <c r="AE15" s="111"/>
      <c r="AH15" s="26">
        <v>44703</v>
      </c>
      <c r="AI15" s="27">
        <v>0.52083333333333337</v>
      </c>
      <c r="AJ15" s="27">
        <v>0.58333333333333337</v>
      </c>
      <c r="AK15" s="28">
        <v>15</v>
      </c>
      <c r="AL15" s="28">
        <v>75</v>
      </c>
      <c r="AM15" s="28" t="s">
        <v>23</v>
      </c>
      <c r="AN15" s="28"/>
      <c r="AP15" s="111"/>
    </row>
    <row r="16" spans="1:42" ht="15.75" customHeight="1" x14ac:dyDescent="0.2">
      <c r="A16" s="24">
        <v>44699</v>
      </c>
      <c r="B16" s="62">
        <v>0.45833333333333331</v>
      </c>
      <c r="C16" s="62">
        <v>0.625</v>
      </c>
      <c r="D16" s="63">
        <v>35</v>
      </c>
      <c r="E16" s="63">
        <v>205</v>
      </c>
      <c r="F16" s="63" t="s">
        <v>49</v>
      </c>
      <c r="G16" s="63" t="s">
        <v>68</v>
      </c>
      <c r="I16" s="111"/>
      <c r="L16" s="24">
        <v>44699</v>
      </c>
      <c r="M16" s="62">
        <v>0.41666666666666669</v>
      </c>
      <c r="N16" s="62">
        <v>0.625</v>
      </c>
      <c r="O16" s="63">
        <v>20</v>
      </c>
      <c r="P16" s="63">
        <v>280</v>
      </c>
      <c r="Q16" s="63" t="s">
        <v>49</v>
      </c>
      <c r="R16" s="61" t="s">
        <v>61</v>
      </c>
      <c r="T16" s="111"/>
      <c r="W16" s="24">
        <v>44701</v>
      </c>
      <c r="X16" s="62">
        <v>0.33333333333333331</v>
      </c>
      <c r="Y16" s="62">
        <v>0.41666666666666669</v>
      </c>
      <c r="Z16" s="63">
        <v>25</v>
      </c>
      <c r="AA16" s="63">
        <v>95</v>
      </c>
      <c r="AB16" s="63" t="s">
        <v>22</v>
      </c>
      <c r="AC16" s="63" t="s">
        <v>69</v>
      </c>
      <c r="AE16" s="111"/>
      <c r="AH16" s="65">
        <v>44704</v>
      </c>
      <c r="AI16" s="66">
        <v>0.66666666666666663</v>
      </c>
      <c r="AJ16" s="66">
        <v>0.75</v>
      </c>
      <c r="AK16" s="67">
        <v>10</v>
      </c>
      <c r="AL16" s="67">
        <v>110</v>
      </c>
      <c r="AM16" s="67" t="s">
        <v>24</v>
      </c>
      <c r="AN16" s="67"/>
      <c r="AP16" s="111"/>
    </row>
    <row r="17" spans="1:42" ht="15.75" customHeight="1" x14ac:dyDescent="0.2">
      <c r="A17" s="24">
        <v>44699</v>
      </c>
      <c r="B17" s="62">
        <v>0.875</v>
      </c>
      <c r="C17" s="62">
        <v>0.95833333333333337</v>
      </c>
      <c r="D17" s="63">
        <v>0</v>
      </c>
      <c r="E17" s="63">
        <v>120</v>
      </c>
      <c r="F17" s="63" t="s">
        <v>49</v>
      </c>
      <c r="G17" s="31"/>
      <c r="I17" s="111"/>
      <c r="L17" s="24">
        <v>44699</v>
      </c>
      <c r="M17" s="62">
        <v>0.625</v>
      </c>
      <c r="N17" s="62">
        <v>0.64583333333333337</v>
      </c>
      <c r="O17" s="63">
        <v>0</v>
      </c>
      <c r="P17" s="63">
        <v>30</v>
      </c>
      <c r="Q17" s="63" t="s">
        <v>24</v>
      </c>
      <c r="R17" s="31"/>
      <c r="T17" s="111"/>
      <c r="W17" s="24">
        <v>44701</v>
      </c>
      <c r="X17" s="62">
        <v>0.54166666666666663</v>
      </c>
      <c r="Y17" s="62">
        <v>0.58333333333333337</v>
      </c>
      <c r="Z17" s="63">
        <v>0</v>
      </c>
      <c r="AA17" s="63">
        <v>60</v>
      </c>
      <c r="AB17" s="63" t="s">
        <v>24</v>
      </c>
      <c r="AC17" s="31"/>
      <c r="AE17" s="111"/>
      <c r="AH17" s="26">
        <v>44704</v>
      </c>
      <c r="AI17" s="27">
        <v>0.76041666666666663</v>
      </c>
      <c r="AJ17" s="27">
        <v>0.83333333333333337</v>
      </c>
      <c r="AK17" s="28">
        <v>0</v>
      </c>
      <c r="AL17" s="28">
        <v>105</v>
      </c>
      <c r="AM17" s="28" t="s">
        <v>24</v>
      </c>
      <c r="AN17" s="28" t="s">
        <v>70</v>
      </c>
      <c r="AP17" s="111"/>
    </row>
    <row r="18" spans="1:42" ht="15.75" customHeight="1" x14ac:dyDescent="0.2">
      <c r="A18" s="24">
        <v>44700</v>
      </c>
      <c r="B18" s="62">
        <v>0.33333333333333331</v>
      </c>
      <c r="C18" s="62">
        <v>0.625</v>
      </c>
      <c r="D18" s="63">
        <v>55</v>
      </c>
      <c r="E18" s="63">
        <v>365</v>
      </c>
      <c r="F18" s="63" t="s">
        <v>49</v>
      </c>
      <c r="G18" s="63" t="s">
        <v>71</v>
      </c>
      <c r="I18" s="111"/>
      <c r="L18" s="24">
        <v>44699</v>
      </c>
      <c r="M18" s="62">
        <v>0.875</v>
      </c>
      <c r="N18" s="62">
        <v>0.9375</v>
      </c>
      <c r="O18" s="63">
        <v>0</v>
      </c>
      <c r="P18" s="63">
        <v>90</v>
      </c>
      <c r="Q18" s="63" t="s">
        <v>49</v>
      </c>
      <c r="R18" s="31"/>
      <c r="T18" s="111"/>
      <c r="W18" s="24">
        <v>44701</v>
      </c>
      <c r="X18" s="62">
        <v>0.58333333333333337</v>
      </c>
      <c r="Y18" s="62">
        <v>0.625</v>
      </c>
      <c r="Z18" s="63">
        <v>0</v>
      </c>
      <c r="AA18" s="63">
        <v>60</v>
      </c>
      <c r="AB18" s="63" t="s">
        <v>49</v>
      </c>
      <c r="AC18" s="31"/>
      <c r="AE18" s="111"/>
      <c r="AH18" s="65">
        <v>44705</v>
      </c>
      <c r="AI18" s="66">
        <v>0.66666666666666663</v>
      </c>
      <c r="AJ18" s="66">
        <v>0.83333333333333337</v>
      </c>
      <c r="AK18" s="67">
        <v>30</v>
      </c>
      <c r="AL18" s="67">
        <v>210</v>
      </c>
      <c r="AM18" s="67" t="s">
        <v>24</v>
      </c>
      <c r="AN18" s="67"/>
      <c r="AP18" s="111"/>
    </row>
    <row r="19" spans="1:42" ht="15.75" customHeight="1" x14ac:dyDescent="0.2">
      <c r="A19" s="24">
        <v>44700</v>
      </c>
      <c r="B19" s="62">
        <v>0.875</v>
      </c>
      <c r="C19" s="62">
        <v>0.91666666666666663</v>
      </c>
      <c r="D19" s="63">
        <v>0</v>
      </c>
      <c r="E19" s="63">
        <v>60</v>
      </c>
      <c r="F19" s="63" t="s">
        <v>49</v>
      </c>
      <c r="G19" s="31"/>
      <c r="I19" s="111"/>
      <c r="L19" s="24">
        <v>44700</v>
      </c>
      <c r="M19" s="62">
        <v>0.375</v>
      </c>
      <c r="N19" s="62">
        <v>0.45833333333333331</v>
      </c>
      <c r="O19" s="63">
        <v>25</v>
      </c>
      <c r="P19" s="63">
        <v>95</v>
      </c>
      <c r="Q19" s="63" t="s">
        <v>24</v>
      </c>
      <c r="R19" s="63" t="s">
        <v>72</v>
      </c>
      <c r="T19" s="111"/>
      <c r="W19" s="24">
        <v>44702</v>
      </c>
      <c r="X19" s="60">
        <v>0.45833333333333331</v>
      </c>
      <c r="Y19" s="60">
        <v>0.625</v>
      </c>
      <c r="Z19" s="61">
        <v>0</v>
      </c>
      <c r="AA19" s="61">
        <v>240</v>
      </c>
      <c r="AB19" s="61" t="s">
        <v>49</v>
      </c>
      <c r="AC19" s="30"/>
      <c r="AE19" s="111"/>
      <c r="AH19" s="68">
        <v>44705</v>
      </c>
      <c r="AI19" s="69">
        <v>0.84375</v>
      </c>
      <c r="AJ19" s="69">
        <v>0.91666666666666663</v>
      </c>
      <c r="AK19" s="70">
        <v>0</v>
      </c>
      <c r="AL19" s="70">
        <v>105</v>
      </c>
      <c r="AM19" s="70" t="s">
        <v>48</v>
      </c>
      <c r="AN19" s="71"/>
      <c r="AP19" s="111"/>
    </row>
    <row r="20" spans="1:42" ht="15.75" customHeight="1" x14ac:dyDescent="0.2">
      <c r="A20" s="24">
        <v>44701</v>
      </c>
      <c r="B20" s="25">
        <v>0.33333333333333331</v>
      </c>
      <c r="C20" s="25">
        <v>0.375</v>
      </c>
      <c r="D20" s="13">
        <v>0</v>
      </c>
      <c r="E20" s="13">
        <v>60</v>
      </c>
      <c r="F20" s="13" t="s">
        <v>22</v>
      </c>
      <c r="G20" s="13"/>
      <c r="I20" s="111"/>
      <c r="L20" s="24">
        <v>44700</v>
      </c>
      <c r="M20" s="25">
        <v>0.45833333333333331</v>
      </c>
      <c r="N20" s="25">
        <v>0.64583333333333337</v>
      </c>
      <c r="O20" s="13">
        <v>10</v>
      </c>
      <c r="P20" s="13">
        <v>260</v>
      </c>
      <c r="Q20" s="13" t="s">
        <v>49</v>
      </c>
      <c r="R20" s="13" t="s">
        <v>73</v>
      </c>
      <c r="T20" s="111"/>
      <c r="W20" s="24">
        <v>44703</v>
      </c>
      <c r="X20" s="25">
        <v>0.375</v>
      </c>
      <c r="Y20" s="25">
        <v>0.54166666666666663</v>
      </c>
      <c r="Z20" s="13">
        <v>60</v>
      </c>
      <c r="AA20" s="13">
        <v>180</v>
      </c>
      <c r="AB20" s="13" t="s">
        <v>49</v>
      </c>
      <c r="AC20" s="13" t="s">
        <v>74</v>
      </c>
      <c r="AE20" s="111"/>
      <c r="AH20" s="68">
        <v>44706</v>
      </c>
      <c r="AI20" s="72">
        <v>0.46527777777777779</v>
      </c>
      <c r="AJ20" s="72">
        <v>0.51388888888888884</v>
      </c>
      <c r="AK20" s="73">
        <v>0</v>
      </c>
      <c r="AL20" s="73">
        <v>70</v>
      </c>
      <c r="AM20" s="73" t="s">
        <v>24</v>
      </c>
      <c r="AN20" s="74"/>
      <c r="AP20" s="111"/>
    </row>
    <row r="21" spans="1:42" ht="15.75" customHeight="1" x14ac:dyDescent="0.2">
      <c r="A21" s="24">
        <v>44701</v>
      </c>
      <c r="B21" s="25">
        <v>0.375</v>
      </c>
      <c r="C21" s="25">
        <v>0.41666666666666669</v>
      </c>
      <c r="D21" s="13">
        <v>20</v>
      </c>
      <c r="E21" s="13">
        <v>40</v>
      </c>
      <c r="F21" s="13" t="s">
        <v>24</v>
      </c>
      <c r="G21" s="13" t="s">
        <v>54</v>
      </c>
      <c r="I21" s="111"/>
      <c r="L21" s="24">
        <v>44700</v>
      </c>
      <c r="M21" s="25">
        <v>0.85416666666666663</v>
      </c>
      <c r="N21" s="25">
        <v>0.91666666666666663</v>
      </c>
      <c r="O21" s="13">
        <v>0</v>
      </c>
      <c r="P21" s="13">
        <v>90</v>
      </c>
      <c r="Q21" s="13" t="s">
        <v>49</v>
      </c>
      <c r="R21" s="13"/>
      <c r="T21" s="111"/>
      <c r="W21" s="24">
        <v>44704</v>
      </c>
      <c r="X21" s="25">
        <v>0.25</v>
      </c>
      <c r="Y21" s="25">
        <v>0.29166666666666669</v>
      </c>
      <c r="Z21" s="13">
        <v>0</v>
      </c>
      <c r="AA21" s="13">
        <v>60</v>
      </c>
      <c r="AB21" s="13" t="s">
        <v>24</v>
      </c>
      <c r="AC21" s="13"/>
      <c r="AE21" s="111"/>
      <c r="AH21" s="68">
        <v>44706</v>
      </c>
      <c r="AI21" s="69">
        <v>0.66666666666666663</v>
      </c>
      <c r="AJ21" s="69">
        <v>0.83333333333333337</v>
      </c>
      <c r="AK21" s="70">
        <v>25</v>
      </c>
      <c r="AL21" s="70">
        <v>215</v>
      </c>
      <c r="AM21" s="70" t="s">
        <v>48</v>
      </c>
      <c r="AN21" s="74" t="s">
        <v>75</v>
      </c>
      <c r="AP21" s="111"/>
    </row>
    <row r="22" spans="1:42" ht="15.75" customHeight="1" x14ac:dyDescent="0.2">
      <c r="A22" s="24">
        <v>44701</v>
      </c>
      <c r="B22" s="60">
        <v>0.41666666666666669</v>
      </c>
      <c r="C22" s="60">
        <v>0.625</v>
      </c>
      <c r="D22" s="61">
        <v>30</v>
      </c>
      <c r="E22" s="61">
        <v>270</v>
      </c>
      <c r="F22" s="61" t="s">
        <v>49</v>
      </c>
      <c r="G22" s="61" t="s">
        <v>76</v>
      </c>
      <c r="I22" s="111"/>
      <c r="L22" s="24">
        <v>44701</v>
      </c>
      <c r="M22" s="60">
        <v>0.33333333333333331</v>
      </c>
      <c r="N22" s="60">
        <v>0.64583333333333337</v>
      </c>
      <c r="O22" s="61">
        <v>40</v>
      </c>
      <c r="P22" s="61">
        <v>410</v>
      </c>
      <c r="Q22" s="61" t="s">
        <v>49</v>
      </c>
      <c r="R22" s="61" t="s">
        <v>77</v>
      </c>
      <c r="T22" s="111"/>
      <c r="W22" s="24">
        <v>44704</v>
      </c>
      <c r="X22" s="60">
        <v>0.29166666666666669</v>
      </c>
      <c r="Y22" s="60">
        <v>0.375</v>
      </c>
      <c r="Z22" s="61">
        <v>20</v>
      </c>
      <c r="AA22" s="61">
        <v>100</v>
      </c>
      <c r="AB22" s="61" t="s">
        <v>49</v>
      </c>
      <c r="AC22" s="61" t="s">
        <v>26</v>
      </c>
      <c r="AE22" s="111"/>
      <c r="AH22" s="26">
        <v>44706</v>
      </c>
      <c r="AI22" s="75">
        <v>0.875</v>
      </c>
      <c r="AJ22" s="75">
        <v>0.91319444444444442</v>
      </c>
      <c r="AK22" s="76">
        <v>10</v>
      </c>
      <c r="AL22" s="76">
        <v>45</v>
      </c>
      <c r="AM22" s="76" t="s">
        <v>50</v>
      </c>
      <c r="AN22" s="67"/>
      <c r="AP22" s="111"/>
    </row>
    <row r="23" spans="1:42" ht="15.75" customHeight="1" x14ac:dyDescent="0.2">
      <c r="A23" s="24">
        <v>44701</v>
      </c>
      <c r="B23" s="62">
        <v>0.95833333333333337</v>
      </c>
      <c r="C23" s="62">
        <v>1</v>
      </c>
      <c r="D23" s="63">
        <v>0</v>
      </c>
      <c r="E23" s="63">
        <v>60</v>
      </c>
      <c r="F23" s="63" t="s">
        <v>49</v>
      </c>
      <c r="G23" s="31"/>
      <c r="I23" s="111"/>
      <c r="L23" s="24">
        <v>44701</v>
      </c>
      <c r="M23" s="62">
        <v>0.9375</v>
      </c>
      <c r="N23" s="62">
        <v>0.95833333333333337</v>
      </c>
      <c r="O23" s="63">
        <v>0</v>
      </c>
      <c r="P23" s="63">
        <v>30</v>
      </c>
      <c r="Q23" s="63" t="s">
        <v>22</v>
      </c>
      <c r="R23" s="31"/>
      <c r="T23" s="111"/>
      <c r="W23" s="24">
        <v>44704</v>
      </c>
      <c r="X23" s="60">
        <v>0.54166666666666663</v>
      </c>
      <c r="Y23" s="60">
        <v>0.58333333333333337</v>
      </c>
      <c r="Z23" s="61">
        <v>0</v>
      </c>
      <c r="AA23" s="61">
        <v>60</v>
      </c>
      <c r="AB23" s="61" t="s">
        <v>22</v>
      </c>
      <c r="AC23" s="30"/>
      <c r="AE23" s="111"/>
      <c r="AH23" s="77">
        <v>44707</v>
      </c>
      <c r="AI23" s="72">
        <v>0.47916666666666669</v>
      </c>
      <c r="AJ23" s="72">
        <v>0.50694444444444442</v>
      </c>
      <c r="AK23" s="73">
        <v>0</v>
      </c>
      <c r="AL23" s="73">
        <v>50</v>
      </c>
      <c r="AM23" s="73" t="s">
        <v>50</v>
      </c>
      <c r="AN23" s="70"/>
      <c r="AP23" s="111"/>
    </row>
    <row r="24" spans="1:42" ht="15.75" customHeight="1" x14ac:dyDescent="0.2">
      <c r="A24" s="24">
        <v>44702</v>
      </c>
      <c r="B24" s="62">
        <v>0.41666666666666669</v>
      </c>
      <c r="C24" s="62">
        <v>0.75</v>
      </c>
      <c r="D24" s="63">
        <v>60</v>
      </c>
      <c r="E24" s="63">
        <v>420</v>
      </c>
      <c r="F24" s="63" t="s">
        <v>49</v>
      </c>
      <c r="G24" s="63" t="s">
        <v>78</v>
      </c>
      <c r="I24" s="111"/>
      <c r="L24" s="24">
        <v>44702</v>
      </c>
      <c r="M24" s="62">
        <v>0.45833333333333331</v>
      </c>
      <c r="N24" s="62">
        <v>0.54166666666666663</v>
      </c>
      <c r="O24" s="63">
        <v>0</v>
      </c>
      <c r="P24" s="63">
        <v>120</v>
      </c>
      <c r="Q24" s="63" t="s">
        <v>49</v>
      </c>
      <c r="R24" s="31"/>
      <c r="T24" s="112"/>
      <c r="W24" s="24">
        <v>44705</v>
      </c>
      <c r="X24" s="62">
        <v>0.20833333333333334</v>
      </c>
      <c r="Y24" s="62">
        <v>0.25</v>
      </c>
      <c r="Z24" s="63">
        <v>0</v>
      </c>
      <c r="AA24" s="63">
        <v>60</v>
      </c>
      <c r="AB24" s="63" t="s">
        <v>22</v>
      </c>
      <c r="AC24" s="31"/>
      <c r="AE24" s="111"/>
      <c r="AH24" s="65">
        <v>44707</v>
      </c>
      <c r="AI24" s="66">
        <v>0.66666666666666663</v>
      </c>
      <c r="AJ24" s="66">
        <v>0.82291666666666663</v>
      </c>
      <c r="AK24" s="67">
        <v>30</v>
      </c>
      <c r="AL24" s="67">
        <v>195</v>
      </c>
      <c r="AM24" s="67" t="s">
        <v>48</v>
      </c>
      <c r="AN24" s="70"/>
      <c r="AP24" s="111"/>
    </row>
    <row r="25" spans="1:42" ht="15.75" customHeight="1" x14ac:dyDescent="0.2">
      <c r="A25" s="24">
        <v>44703</v>
      </c>
      <c r="B25" s="62">
        <v>0.375</v>
      </c>
      <c r="C25" s="62">
        <v>0.54166666666666663</v>
      </c>
      <c r="D25" s="63">
        <v>0</v>
      </c>
      <c r="E25" s="63">
        <v>240</v>
      </c>
      <c r="F25" s="63" t="s">
        <v>49</v>
      </c>
      <c r="G25" s="31"/>
      <c r="I25" s="111"/>
      <c r="L25" s="24">
        <v>44702</v>
      </c>
      <c r="M25" s="62">
        <v>0.625</v>
      </c>
      <c r="N25" s="62">
        <v>0.75</v>
      </c>
      <c r="O25" s="63">
        <v>20</v>
      </c>
      <c r="P25" s="63">
        <v>160</v>
      </c>
      <c r="Q25" s="63" t="s">
        <v>49</v>
      </c>
      <c r="R25" s="63" t="s">
        <v>79</v>
      </c>
      <c r="W25" s="24">
        <v>44705</v>
      </c>
      <c r="X25" s="60">
        <v>0.25</v>
      </c>
      <c r="Y25" s="60">
        <v>0.33333333333333331</v>
      </c>
      <c r="Z25" s="61">
        <v>20</v>
      </c>
      <c r="AA25" s="61">
        <v>100</v>
      </c>
      <c r="AB25" s="61" t="s">
        <v>49</v>
      </c>
      <c r="AC25" s="61" t="s">
        <v>26</v>
      </c>
      <c r="AE25" s="111"/>
      <c r="AH25" s="77">
        <v>44708</v>
      </c>
      <c r="AI25" s="72">
        <v>0.66666666666666663</v>
      </c>
      <c r="AJ25" s="72">
        <v>0.73958333333333337</v>
      </c>
      <c r="AK25" s="73">
        <v>15</v>
      </c>
      <c r="AL25" s="73">
        <v>90</v>
      </c>
      <c r="AM25" s="73" t="s">
        <v>48</v>
      </c>
      <c r="AN25" s="74"/>
      <c r="AP25" s="111"/>
    </row>
    <row r="26" spans="1:42" ht="15.75" customHeight="1" x14ac:dyDescent="0.2">
      <c r="A26" s="24">
        <v>44703</v>
      </c>
      <c r="B26" s="60">
        <v>0.75</v>
      </c>
      <c r="C26" s="60">
        <v>0.91666666666666663</v>
      </c>
      <c r="D26" s="61">
        <v>0</v>
      </c>
      <c r="E26" s="61">
        <v>240</v>
      </c>
      <c r="F26" s="61" t="s">
        <v>49</v>
      </c>
      <c r="G26" s="30"/>
      <c r="I26" s="111"/>
      <c r="L26" s="24">
        <v>44702</v>
      </c>
      <c r="M26" s="60">
        <v>0.875</v>
      </c>
      <c r="N26" s="60">
        <v>0.95833333333333337</v>
      </c>
      <c r="O26" s="61">
        <v>30</v>
      </c>
      <c r="P26" s="61">
        <v>150</v>
      </c>
      <c r="Q26" s="61" t="s">
        <v>49</v>
      </c>
      <c r="R26" s="61" t="s">
        <v>80</v>
      </c>
      <c r="W26" s="24">
        <v>44705</v>
      </c>
      <c r="X26" s="62">
        <v>0.625</v>
      </c>
      <c r="Y26" s="62">
        <v>0.66666666666666663</v>
      </c>
      <c r="Z26" s="63">
        <v>0</v>
      </c>
      <c r="AA26" s="63">
        <v>60</v>
      </c>
      <c r="AB26" s="63" t="s">
        <v>50</v>
      </c>
      <c r="AC26" s="31"/>
      <c r="AE26" s="111"/>
      <c r="AH26" s="65">
        <v>44708</v>
      </c>
      <c r="AI26" s="78">
        <v>0.75</v>
      </c>
      <c r="AJ26" s="78">
        <v>0.91666666666666663</v>
      </c>
      <c r="AK26" s="79">
        <v>40</v>
      </c>
      <c r="AL26" s="79">
        <v>200</v>
      </c>
      <c r="AM26" s="79" t="s">
        <v>48</v>
      </c>
      <c r="AN26" s="80"/>
      <c r="AP26" s="112"/>
    </row>
    <row r="27" spans="1:42" ht="15.75" customHeight="1" x14ac:dyDescent="0.2">
      <c r="A27" s="24">
        <v>44704</v>
      </c>
      <c r="B27" s="62">
        <v>0.33333333333333331</v>
      </c>
      <c r="C27" s="62">
        <v>0.54166666666666663</v>
      </c>
      <c r="D27" s="63">
        <v>45</v>
      </c>
      <c r="E27" s="63">
        <v>255</v>
      </c>
      <c r="F27" s="63" t="s">
        <v>49</v>
      </c>
      <c r="G27" s="63" t="s">
        <v>81</v>
      </c>
      <c r="I27" s="111"/>
      <c r="L27" s="24">
        <v>44703</v>
      </c>
      <c r="M27" s="60">
        <v>0.375</v>
      </c>
      <c r="N27" s="60">
        <v>0.54166666666666663</v>
      </c>
      <c r="O27" s="61">
        <v>30</v>
      </c>
      <c r="P27" s="61">
        <v>210</v>
      </c>
      <c r="Q27" s="61" t="s">
        <v>49</v>
      </c>
      <c r="R27" s="61" t="s">
        <v>61</v>
      </c>
      <c r="W27" s="24">
        <v>44706</v>
      </c>
      <c r="X27" s="60">
        <v>0.25</v>
      </c>
      <c r="Y27" s="60">
        <v>0.375</v>
      </c>
      <c r="Z27" s="61">
        <v>30</v>
      </c>
      <c r="AA27" s="61">
        <v>150</v>
      </c>
      <c r="AB27" s="61" t="s">
        <v>49</v>
      </c>
      <c r="AC27" s="61" t="s">
        <v>82</v>
      </c>
      <c r="AE27" s="111"/>
      <c r="AH27" s="81"/>
      <c r="AI27" s="82"/>
      <c r="AJ27" s="82"/>
      <c r="AK27" s="83"/>
      <c r="AL27" s="83"/>
      <c r="AM27" s="83"/>
      <c r="AN27" s="84"/>
    </row>
    <row r="28" spans="1:42" ht="15.75" customHeight="1" x14ac:dyDescent="0.2">
      <c r="A28" s="24">
        <v>44704</v>
      </c>
      <c r="B28" s="25">
        <v>0.54166666666666663</v>
      </c>
      <c r="C28" s="25">
        <v>0.58333333333333337</v>
      </c>
      <c r="D28" s="13">
        <v>0</v>
      </c>
      <c r="E28" s="13">
        <v>60</v>
      </c>
      <c r="F28" s="13" t="s">
        <v>24</v>
      </c>
      <c r="G28" s="13"/>
      <c r="I28" s="111"/>
      <c r="L28" s="24">
        <v>44703</v>
      </c>
      <c r="M28" s="62">
        <v>0.70833333333333337</v>
      </c>
      <c r="N28" s="62">
        <v>0.79166666666666663</v>
      </c>
      <c r="O28" s="63">
        <v>0</v>
      </c>
      <c r="P28" s="63">
        <v>240</v>
      </c>
      <c r="Q28" s="63" t="s">
        <v>49</v>
      </c>
      <c r="R28" s="31"/>
      <c r="W28" s="24">
        <v>44706</v>
      </c>
      <c r="X28" s="62">
        <v>0.54166666666666663</v>
      </c>
      <c r="Y28" s="62">
        <v>0.58333333333333337</v>
      </c>
      <c r="Z28" s="63">
        <v>0</v>
      </c>
      <c r="AA28" s="63">
        <v>60</v>
      </c>
      <c r="AB28" s="63" t="s">
        <v>22</v>
      </c>
      <c r="AC28" s="31"/>
      <c r="AE28" s="111"/>
      <c r="AH28" s="81"/>
      <c r="AI28" s="42"/>
      <c r="AJ28" s="42"/>
      <c r="AK28" s="43">
        <f t="shared" ref="AK28:AL28" si="0">SUM(AK8:AK26)</f>
        <v>310</v>
      </c>
      <c r="AL28" s="44">
        <f t="shared" si="0"/>
        <v>2635</v>
      </c>
      <c r="AM28" s="45"/>
      <c r="AN28" s="45"/>
    </row>
    <row r="29" spans="1:42" ht="15.75" customHeight="1" x14ac:dyDescent="0.2">
      <c r="A29" s="24">
        <v>44704</v>
      </c>
      <c r="B29" s="25">
        <v>0.625</v>
      </c>
      <c r="C29" s="25">
        <v>0.66666666666666663</v>
      </c>
      <c r="D29" s="13">
        <v>0</v>
      </c>
      <c r="E29" s="13">
        <v>60</v>
      </c>
      <c r="F29" s="13" t="s">
        <v>22</v>
      </c>
      <c r="G29" s="13"/>
      <c r="I29" s="111"/>
      <c r="L29" s="24">
        <v>44704</v>
      </c>
      <c r="M29" s="60">
        <v>0.375</v>
      </c>
      <c r="N29" s="60">
        <v>0.41666666666666669</v>
      </c>
      <c r="O29" s="61">
        <v>0</v>
      </c>
      <c r="P29" s="61">
        <v>60</v>
      </c>
      <c r="Q29" s="61" t="s">
        <v>24</v>
      </c>
      <c r="R29" s="30"/>
      <c r="W29" s="24">
        <v>44707</v>
      </c>
      <c r="X29" s="60">
        <v>0.25</v>
      </c>
      <c r="Y29" s="60">
        <v>0.29166666666666669</v>
      </c>
      <c r="Z29" s="61">
        <v>0</v>
      </c>
      <c r="AA29" s="61">
        <v>60</v>
      </c>
      <c r="AB29" s="61" t="s">
        <v>50</v>
      </c>
      <c r="AC29" s="30"/>
      <c r="AE29" s="111"/>
      <c r="AH29" s="85"/>
      <c r="AI29" s="113"/>
      <c r="AJ29" s="114"/>
      <c r="AK29" s="114"/>
      <c r="AL29" s="114"/>
      <c r="AM29" s="86" t="s">
        <v>23</v>
      </c>
      <c r="AN29" s="87">
        <f>SUMIF(AM8:AM26,"Análisis",AL8:AL26)</f>
        <v>365</v>
      </c>
    </row>
    <row r="30" spans="1:42" ht="15.75" customHeight="1" x14ac:dyDescent="0.2">
      <c r="A30" s="24">
        <v>44704</v>
      </c>
      <c r="B30" s="60">
        <v>0.875</v>
      </c>
      <c r="C30" s="60">
        <v>0.91666666666666663</v>
      </c>
      <c r="D30" s="61">
        <v>0</v>
      </c>
      <c r="E30" s="61">
        <v>60</v>
      </c>
      <c r="F30" s="61" t="s">
        <v>49</v>
      </c>
      <c r="G30" s="30"/>
      <c r="I30" s="111"/>
      <c r="L30" s="24">
        <v>44704</v>
      </c>
      <c r="M30" s="62">
        <v>0.41666666666666669</v>
      </c>
      <c r="N30" s="62">
        <v>0.64583333333333337</v>
      </c>
      <c r="O30" s="63">
        <v>20</v>
      </c>
      <c r="P30" s="63">
        <v>310</v>
      </c>
      <c r="Q30" s="63" t="s">
        <v>49</v>
      </c>
      <c r="R30" s="61" t="s">
        <v>61</v>
      </c>
      <c r="W30" s="24">
        <v>44707</v>
      </c>
      <c r="X30" s="62">
        <v>0.29166666666666669</v>
      </c>
      <c r="Y30" s="62">
        <v>0.33333333333333331</v>
      </c>
      <c r="Z30" s="63">
        <v>20</v>
      </c>
      <c r="AA30" s="63">
        <v>40</v>
      </c>
      <c r="AB30" s="63" t="s">
        <v>24</v>
      </c>
      <c r="AC30" s="63" t="s">
        <v>47</v>
      </c>
      <c r="AE30" s="111"/>
      <c r="AH30" s="85"/>
      <c r="AI30" s="115"/>
      <c r="AJ30" s="116"/>
      <c r="AK30" s="88"/>
      <c r="AL30" s="88"/>
      <c r="AM30" s="86" t="s">
        <v>24</v>
      </c>
      <c r="AN30" s="87">
        <f>SUMIF(AM8:AM26,"Diseño",AL8:AL26)</f>
        <v>610</v>
      </c>
    </row>
    <row r="31" spans="1:42" ht="15.75" customHeight="1" x14ac:dyDescent="0.2">
      <c r="A31" s="24">
        <v>44705</v>
      </c>
      <c r="B31" s="62">
        <v>0.29166666666666669</v>
      </c>
      <c r="C31" s="62">
        <v>0.625</v>
      </c>
      <c r="D31" s="63">
        <v>80</v>
      </c>
      <c r="E31" s="63">
        <v>400</v>
      </c>
      <c r="F31" s="63" t="s">
        <v>49</v>
      </c>
      <c r="G31" s="63" t="s">
        <v>83</v>
      </c>
      <c r="I31" s="111"/>
      <c r="L31" s="24">
        <v>44704</v>
      </c>
      <c r="M31" s="62">
        <v>0.89583333333333337</v>
      </c>
      <c r="N31" s="62">
        <v>0.95833333333333337</v>
      </c>
      <c r="O31" s="63">
        <v>0</v>
      </c>
      <c r="P31" s="63">
        <v>90</v>
      </c>
      <c r="Q31" s="63" t="s">
        <v>49</v>
      </c>
      <c r="R31" s="31"/>
      <c r="W31" s="24">
        <v>44707</v>
      </c>
      <c r="X31" s="62">
        <v>0.375</v>
      </c>
      <c r="Y31" s="62">
        <v>0.41666666666666669</v>
      </c>
      <c r="Z31" s="63">
        <v>0</v>
      </c>
      <c r="AA31" s="63">
        <v>60</v>
      </c>
      <c r="AB31" s="63" t="s">
        <v>49</v>
      </c>
      <c r="AC31" s="31"/>
      <c r="AE31" s="111"/>
      <c r="AH31" s="85"/>
      <c r="AI31" s="117" t="s">
        <v>29</v>
      </c>
      <c r="AJ31" s="116"/>
      <c r="AK31" s="116"/>
      <c r="AL31" s="105"/>
      <c r="AM31" s="86" t="s">
        <v>48</v>
      </c>
      <c r="AN31" s="87">
        <f>SUMIF(AM8:AM26,"Programación",AL8:AL26)</f>
        <v>1455</v>
      </c>
    </row>
    <row r="32" spans="1:42" ht="15.75" customHeight="1" x14ac:dyDescent="0.2">
      <c r="A32" s="24">
        <v>44706</v>
      </c>
      <c r="B32" s="62">
        <v>0.375</v>
      </c>
      <c r="C32" s="62">
        <v>0.5</v>
      </c>
      <c r="D32" s="63">
        <v>20</v>
      </c>
      <c r="E32" s="63">
        <v>160</v>
      </c>
      <c r="F32" s="63" t="s">
        <v>49</v>
      </c>
      <c r="G32" s="13" t="s">
        <v>54</v>
      </c>
      <c r="I32" s="111"/>
      <c r="L32" s="24">
        <v>44705</v>
      </c>
      <c r="M32" s="62">
        <v>0.33333333333333331</v>
      </c>
      <c r="N32" s="62">
        <v>0.64583333333333337</v>
      </c>
      <c r="O32" s="63">
        <v>40</v>
      </c>
      <c r="P32" s="63">
        <v>410</v>
      </c>
      <c r="Q32" s="63" t="s">
        <v>49</v>
      </c>
      <c r="R32" s="63" t="s">
        <v>84</v>
      </c>
      <c r="W32" s="24">
        <v>44707</v>
      </c>
      <c r="X32" s="62">
        <v>0.54166666666666663</v>
      </c>
      <c r="Y32" s="62">
        <v>0.58333333333333337</v>
      </c>
      <c r="Z32" s="63">
        <v>0</v>
      </c>
      <c r="AA32" s="63">
        <v>60</v>
      </c>
      <c r="AB32" s="63" t="s">
        <v>50</v>
      </c>
      <c r="AC32" s="31"/>
      <c r="AE32" s="111"/>
      <c r="AH32" s="85"/>
      <c r="AI32" s="104" t="s">
        <v>30</v>
      </c>
      <c r="AJ32" s="105"/>
      <c r="AK32" s="35">
        <v>240</v>
      </c>
      <c r="AL32" s="89" t="s">
        <v>31</v>
      </c>
      <c r="AM32" s="86" t="s">
        <v>50</v>
      </c>
      <c r="AN32" s="90">
        <f>SUMIF(AM8:AM26,"Pruebas",AL8:AL26)</f>
        <v>205</v>
      </c>
    </row>
    <row r="33" spans="1:40" ht="15.75" customHeight="1" x14ac:dyDescent="0.2">
      <c r="A33" s="24">
        <v>44706</v>
      </c>
      <c r="B33" s="62">
        <v>0.5</v>
      </c>
      <c r="C33" s="62">
        <v>0.54166666666666663</v>
      </c>
      <c r="D33" s="63">
        <v>0</v>
      </c>
      <c r="E33" s="63">
        <v>60</v>
      </c>
      <c r="F33" s="63" t="s">
        <v>24</v>
      </c>
      <c r="G33" s="31"/>
      <c r="I33" s="111"/>
      <c r="L33" s="24">
        <v>44705</v>
      </c>
      <c r="M33" s="62">
        <v>0.95833333333333337</v>
      </c>
      <c r="N33" s="62">
        <v>0.97916666666666663</v>
      </c>
      <c r="O33" s="63">
        <v>0</v>
      </c>
      <c r="P33" s="63">
        <v>30</v>
      </c>
      <c r="Q33" s="63" t="s">
        <v>22</v>
      </c>
      <c r="R33" s="31"/>
      <c r="W33" s="24">
        <v>44708</v>
      </c>
      <c r="X33" s="62">
        <v>0.25</v>
      </c>
      <c r="Y33" s="62">
        <v>0.33333333333333331</v>
      </c>
      <c r="Z33" s="63">
        <v>30</v>
      </c>
      <c r="AA33" s="63">
        <v>90</v>
      </c>
      <c r="AB33" s="63" t="s">
        <v>49</v>
      </c>
      <c r="AC33" s="63" t="s">
        <v>26</v>
      </c>
      <c r="AE33" s="111"/>
      <c r="AH33" s="85"/>
      <c r="AI33" s="104" t="s">
        <v>32</v>
      </c>
      <c r="AJ33" s="105"/>
      <c r="AK33" s="35">
        <v>360</v>
      </c>
      <c r="AL33" s="49" t="s">
        <v>31</v>
      </c>
      <c r="AM33" s="45"/>
      <c r="AN33" s="20"/>
    </row>
    <row r="34" spans="1:40" ht="15.75" customHeight="1" x14ac:dyDescent="0.2">
      <c r="A34" s="24">
        <v>44706</v>
      </c>
      <c r="B34" s="62">
        <v>0.54166666666666663</v>
      </c>
      <c r="C34" s="62">
        <v>0.625</v>
      </c>
      <c r="D34" s="63">
        <v>0</v>
      </c>
      <c r="E34" s="63">
        <v>120</v>
      </c>
      <c r="F34" s="63" t="s">
        <v>49</v>
      </c>
      <c r="G34" s="31"/>
      <c r="I34" s="111"/>
      <c r="L34" s="24">
        <v>44706</v>
      </c>
      <c r="M34" s="62">
        <v>0.375</v>
      </c>
      <c r="N34" s="62">
        <v>0.64583333333333337</v>
      </c>
      <c r="O34" s="63">
        <v>30</v>
      </c>
      <c r="P34" s="63">
        <v>360</v>
      </c>
      <c r="Q34" s="63" t="s">
        <v>49</v>
      </c>
      <c r="R34" s="31"/>
      <c r="W34" s="59">
        <v>44708</v>
      </c>
      <c r="X34" s="11">
        <v>0.33333333333333331</v>
      </c>
      <c r="Y34" s="11">
        <v>0.41666666666666669</v>
      </c>
      <c r="Z34" s="5">
        <v>0</v>
      </c>
      <c r="AA34" s="5">
        <v>120</v>
      </c>
      <c r="AB34" s="5" t="s">
        <v>49</v>
      </c>
      <c r="AC34" s="38"/>
      <c r="AE34" s="112"/>
      <c r="AH34" s="85"/>
      <c r="AI34" s="106" t="s">
        <v>33</v>
      </c>
      <c r="AJ34" s="105"/>
      <c r="AK34" s="39">
        <v>240</v>
      </c>
      <c r="AL34" s="49" t="s">
        <v>31</v>
      </c>
      <c r="AM34" s="45"/>
      <c r="AN34" s="20"/>
    </row>
    <row r="35" spans="1:40" ht="15.75" customHeight="1" x14ac:dyDescent="0.2">
      <c r="A35" s="24">
        <v>44706</v>
      </c>
      <c r="B35" s="62">
        <v>0.875</v>
      </c>
      <c r="C35" s="62">
        <v>0.95833333333333337</v>
      </c>
      <c r="D35" s="63">
        <v>0</v>
      </c>
      <c r="E35" s="63">
        <v>120</v>
      </c>
      <c r="F35" s="63" t="s">
        <v>49</v>
      </c>
      <c r="G35" s="32"/>
      <c r="I35" s="111"/>
      <c r="L35" s="24">
        <v>44706</v>
      </c>
      <c r="M35" s="62">
        <v>0.85416666666666663</v>
      </c>
      <c r="N35" s="62">
        <v>0.91666666666666663</v>
      </c>
      <c r="O35" s="63">
        <v>0</v>
      </c>
      <c r="P35" s="63">
        <v>90</v>
      </c>
      <c r="Q35" s="63" t="s">
        <v>49</v>
      </c>
      <c r="R35" s="31"/>
      <c r="W35" s="91"/>
      <c r="X35" s="92"/>
      <c r="Y35" s="92"/>
      <c r="Z35" s="12"/>
      <c r="AA35" s="12"/>
      <c r="AB35" s="12"/>
      <c r="AC35" s="12"/>
      <c r="AH35" s="93"/>
      <c r="AI35" s="104" t="s">
        <v>34</v>
      </c>
      <c r="AJ35" s="105"/>
      <c r="AK35" s="39">
        <v>240</v>
      </c>
      <c r="AL35" s="89" t="s">
        <v>31</v>
      </c>
      <c r="AM35" s="45"/>
      <c r="AN35" s="20"/>
    </row>
    <row r="36" spans="1:40" ht="15.75" customHeight="1" x14ac:dyDescent="0.2">
      <c r="A36" s="24">
        <v>44707</v>
      </c>
      <c r="B36" s="62">
        <v>0.375</v>
      </c>
      <c r="C36" s="62">
        <v>0.54166666666666663</v>
      </c>
      <c r="D36" s="63">
        <v>30</v>
      </c>
      <c r="E36" s="63">
        <v>210</v>
      </c>
      <c r="F36" s="63" t="s">
        <v>49</v>
      </c>
      <c r="G36" s="31"/>
      <c r="I36" s="111"/>
      <c r="L36" s="24">
        <v>44707</v>
      </c>
      <c r="M36" s="62">
        <v>0.375</v>
      </c>
      <c r="N36" s="62">
        <v>0.41666666666666669</v>
      </c>
      <c r="O36" s="63">
        <v>0</v>
      </c>
      <c r="P36" s="63">
        <v>60</v>
      </c>
      <c r="Q36" s="63" t="s">
        <v>24</v>
      </c>
      <c r="R36" s="31"/>
      <c r="W36" s="91"/>
      <c r="X36" s="92"/>
      <c r="Y36" s="92"/>
      <c r="Z36" s="12"/>
      <c r="AA36" s="12"/>
      <c r="AB36" s="12"/>
      <c r="AC36" s="12"/>
      <c r="AH36" s="93"/>
      <c r="AI36" s="106" t="s">
        <v>35</v>
      </c>
      <c r="AJ36" s="105"/>
      <c r="AK36" s="39">
        <v>360</v>
      </c>
      <c r="AL36" s="49" t="s">
        <v>31</v>
      </c>
      <c r="AM36" s="45"/>
      <c r="AN36" s="20"/>
    </row>
    <row r="37" spans="1:40" ht="15.75" customHeight="1" x14ac:dyDescent="0.2">
      <c r="A37" s="24">
        <v>44707</v>
      </c>
      <c r="B37" s="62">
        <v>0.58333333333333337</v>
      </c>
      <c r="C37" s="62">
        <v>0.66666666666666663</v>
      </c>
      <c r="D37" s="63">
        <v>0</v>
      </c>
      <c r="E37" s="63">
        <v>120</v>
      </c>
      <c r="F37" s="63" t="s">
        <v>49</v>
      </c>
      <c r="G37" s="31"/>
      <c r="I37" s="111"/>
      <c r="L37" s="24">
        <v>44707</v>
      </c>
      <c r="M37" s="62">
        <v>0.41666666666666669</v>
      </c>
      <c r="N37" s="62">
        <v>0.64583333333333337</v>
      </c>
      <c r="O37" s="63">
        <v>20</v>
      </c>
      <c r="P37" s="63">
        <v>310</v>
      </c>
      <c r="Q37" s="63" t="s">
        <v>49</v>
      </c>
      <c r="R37" s="63" t="s">
        <v>85</v>
      </c>
      <c r="W37" s="91"/>
      <c r="X37" s="42"/>
      <c r="Y37" s="42"/>
      <c r="Z37" s="43">
        <f t="shared" ref="Z37:AA37" si="1">SUM(Z8:Z34)</f>
        <v>330</v>
      </c>
      <c r="AA37" s="44">
        <f t="shared" si="1"/>
        <v>2550</v>
      </c>
      <c r="AB37" s="45"/>
      <c r="AC37" s="45"/>
      <c r="AI37" s="117" t="s">
        <v>36</v>
      </c>
      <c r="AJ37" s="116"/>
      <c r="AK37" s="116"/>
      <c r="AL37" s="105"/>
      <c r="AM37" s="20"/>
      <c r="AN37" s="20"/>
    </row>
    <row r="38" spans="1:40" ht="15.75" customHeight="1" x14ac:dyDescent="0.2">
      <c r="A38" s="24">
        <v>44707</v>
      </c>
      <c r="B38" s="62">
        <v>0.875</v>
      </c>
      <c r="C38" s="62">
        <v>0.95833333333333337</v>
      </c>
      <c r="D38" s="63">
        <v>20</v>
      </c>
      <c r="E38" s="63">
        <v>100</v>
      </c>
      <c r="F38" s="63" t="s">
        <v>49</v>
      </c>
      <c r="G38" s="31"/>
      <c r="H38" s="15"/>
      <c r="I38" s="111"/>
      <c r="L38" s="24">
        <v>44707</v>
      </c>
      <c r="M38" s="62">
        <v>0.89583333333333337</v>
      </c>
      <c r="N38" s="62">
        <v>0.95833333333333337</v>
      </c>
      <c r="O38" s="63">
        <v>0</v>
      </c>
      <c r="P38" s="63">
        <v>90</v>
      </c>
      <c r="Q38" s="63" t="s">
        <v>49</v>
      </c>
      <c r="R38" s="31"/>
      <c r="W38" s="91"/>
      <c r="X38" s="42"/>
      <c r="Y38" s="42"/>
      <c r="Z38" s="45"/>
      <c r="AA38" s="94"/>
      <c r="AB38" s="45"/>
      <c r="AC38" s="45"/>
      <c r="AI38" s="120" t="s">
        <v>37</v>
      </c>
      <c r="AJ38" s="105"/>
      <c r="AK38" s="41">
        <v>180</v>
      </c>
      <c r="AL38" s="36" t="s">
        <v>31</v>
      </c>
      <c r="AM38" s="45"/>
      <c r="AN38" s="20"/>
    </row>
    <row r="39" spans="1:40" ht="15.75" customHeight="1" x14ac:dyDescent="0.2">
      <c r="A39" s="24">
        <v>44708</v>
      </c>
      <c r="B39" s="62">
        <v>0.33333333333333331</v>
      </c>
      <c r="C39" s="62">
        <v>0.45833333333333331</v>
      </c>
      <c r="D39" s="63">
        <v>0</v>
      </c>
      <c r="E39" s="63">
        <v>180</v>
      </c>
      <c r="F39" s="63" t="s">
        <v>49</v>
      </c>
      <c r="G39" s="31"/>
      <c r="H39" s="15"/>
      <c r="I39" s="111"/>
      <c r="L39" s="24">
        <v>44708</v>
      </c>
      <c r="M39" s="62">
        <v>0.33333333333333331</v>
      </c>
      <c r="N39" s="62">
        <v>0.64583333333333337</v>
      </c>
      <c r="O39" s="63">
        <v>30</v>
      </c>
      <c r="P39" s="63">
        <v>420</v>
      </c>
      <c r="Q39" s="63" t="s">
        <v>49</v>
      </c>
      <c r="R39" s="61" t="s">
        <v>86</v>
      </c>
      <c r="W39" s="91"/>
      <c r="X39" s="42"/>
      <c r="Y39" s="42"/>
      <c r="Z39" s="45"/>
      <c r="AA39" s="45"/>
      <c r="AB39" s="45"/>
      <c r="AC39" s="45"/>
      <c r="AI39" s="120" t="s">
        <v>38</v>
      </c>
      <c r="AJ39" s="105"/>
      <c r="AK39" s="39">
        <v>180</v>
      </c>
      <c r="AL39" s="36" t="s">
        <v>31</v>
      </c>
      <c r="AM39" s="45"/>
      <c r="AN39" s="20"/>
    </row>
    <row r="40" spans="1:40" ht="15.75" customHeight="1" x14ac:dyDescent="0.2">
      <c r="A40" s="24">
        <v>44708</v>
      </c>
      <c r="B40" s="62">
        <v>0.47916666666666669</v>
      </c>
      <c r="C40" s="62">
        <v>0.52083333333333337</v>
      </c>
      <c r="D40" s="63">
        <v>0</v>
      </c>
      <c r="E40" s="63">
        <v>60</v>
      </c>
      <c r="F40" s="63" t="s">
        <v>22</v>
      </c>
      <c r="G40" s="31"/>
      <c r="H40" s="15"/>
      <c r="I40" s="111"/>
      <c r="L40" s="59">
        <v>44708</v>
      </c>
      <c r="M40" s="11">
        <v>0.95833333333333337</v>
      </c>
      <c r="N40" s="11">
        <v>0.97916666666666663</v>
      </c>
      <c r="O40" s="5">
        <v>0</v>
      </c>
      <c r="P40" s="5">
        <v>30</v>
      </c>
      <c r="Q40" s="5" t="s">
        <v>22</v>
      </c>
      <c r="R40" s="37"/>
      <c r="W40" s="91"/>
      <c r="X40" s="121" t="s">
        <v>28</v>
      </c>
      <c r="Y40" s="116"/>
      <c r="Z40" s="116"/>
      <c r="AA40" s="116"/>
      <c r="AB40" s="46" t="s">
        <v>22</v>
      </c>
      <c r="AC40" s="48">
        <f>SUMIF(AB1:AB34,"Analisis",AA1:AA34)</f>
        <v>455</v>
      </c>
      <c r="AI40" s="120" t="s">
        <v>40</v>
      </c>
      <c r="AJ40" s="105"/>
      <c r="AK40" s="41">
        <v>180</v>
      </c>
      <c r="AL40" s="36" t="s">
        <v>31</v>
      </c>
      <c r="AM40" s="45"/>
      <c r="AN40" s="20"/>
    </row>
    <row r="41" spans="1:40" ht="15.75" customHeight="1" x14ac:dyDescent="0.2">
      <c r="A41" s="24">
        <v>44708</v>
      </c>
      <c r="B41" s="62">
        <v>0.52083333333333337</v>
      </c>
      <c r="C41" s="62">
        <v>0.64583333333333337</v>
      </c>
      <c r="D41" s="63">
        <v>20</v>
      </c>
      <c r="E41" s="63">
        <v>160</v>
      </c>
      <c r="F41" s="63" t="s">
        <v>49</v>
      </c>
      <c r="G41" s="31"/>
      <c r="H41" s="15"/>
      <c r="I41" s="111"/>
      <c r="L41" s="91"/>
      <c r="M41" s="92"/>
      <c r="N41" s="92"/>
      <c r="O41" s="12"/>
      <c r="P41" s="12"/>
      <c r="Q41" s="12"/>
      <c r="R41" s="95"/>
      <c r="W41" s="91"/>
      <c r="X41" s="117" t="s">
        <v>29</v>
      </c>
      <c r="Y41" s="116"/>
      <c r="Z41" s="116"/>
      <c r="AA41" s="105"/>
      <c r="AB41" s="46" t="s">
        <v>24</v>
      </c>
      <c r="AC41" s="48">
        <f>SUMIF(AB1:AB34,"Diseño",AA1:AA34)</f>
        <v>320</v>
      </c>
      <c r="AI41" s="120" t="s">
        <v>41</v>
      </c>
      <c r="AJ41" s="105"/>
      <c r="AK41" s="39">
        <v>180</v>
      </c>
      <c r="AL41" s="36" t="s">
        <v>31</v>
      </c>
      <c r="AM41" s="45"/>
      <c r="AN41" s="20"/>
    </row>
    <row r="42" spans="1:40" ht="15.75" customHeight="1" x14ac:dyDescent="0.2">
      <c r="A42" s="59">
        <v>44708</v>
      </c>
      <c r="B42" s="11">
        <v>0.95833333333333337</v>
      </c>
      <c r="C42" s="11">
        <v>1</v>
      </c>
      <c r="D42" s="5">
        <v>0</v>
      </c>
      <c r="E42" s="5">
        <v>60</v>
      </c>
      <c r="F42" s="5" t="s">
        <v>49</v>
      </c>
      <c r="G42" s="37"/>
      <c r="H42" s="15"/>
      <c r="I42" s="111"/>
      <c r="L42" s="91"/>
      <c r="M42" s="52"/>
      <c r="N42" s="52"/>
      <c r="O42" s="53">
        <f t="shared" ref="O42:P42" si="2">SUM(O8:O40)</f>
        <v>405</v>
      </c>
      <c r="P42" s="54">
        <f t="shared" si="2"/>
        <v>5355</v>
      </c>
      <c r="Q42" s="46" t="s">
        <v>22</v>
      </c>
      <c r="R42" s="48">
        <f>SUMIF(Q8:Q40,"Analisis",P8:P40)</f>
        <v>150</v>
      </c>
      <c r="W42" s="91"/>
      <c r="X42" s="104" t="s">
        <v>30</v>
      </c>
      <c r="Y42" s="105"/>
      <c r="Z42" s="35">
        <v>240</v>
      </c>
      <c r="AA42" s="49" t="s">
        <v>31</v>
      </c>
      <c r="AB42" s="46" t="s">
        <v>48</v>
      </c>
      <c r="AC42" s="48">
        <f>SUMIF(AB1:AB34,"Programacion",AA1:AA34)</f>
        <v>1595</v>
      </c>
      <c r="AI42" s="96"/>
      <c r="AJ42" s="51" t="s">
        <v>43</v>
      </c>
      <c r="AK42" s="39">
        <v>180</v>
      </c>
      <c r="AL42" s="36" t="s">
        <v>31</v>
      </c>
      <c r="AM42" s="20"/>
      <c r="AN42" s="20"/>
    </row>
    <row r="43" spans="1:40" ht="15.75" customHeight="1" x14ac:dyDescent="0.2">
      <c r="A43" s="91"/>
      <c r="B43" s="97"/>
      <c r="C43" s="97"/>
      <c r="D43" s="95"/>
      <c r="E43" s="95"/>
      <c r="F43" s="95"/>
      <c r="G43" s="95"/>
      <c r="H43" s="15"/>
      <c r="I43" s="111"/>
      <c r="L43" s="91"/>
      <c r="M43" s="117" t="s">
        <v>29</v>
      </c>
      <c r="N43" s="116"/>
      <c r="O43" s="116"/>
      <c r="P43" s="105"/>
      <c r="Q43" s="46" t="s">
        <v>24</v>
      </c>
      <c r="R43" s="48">
        <f>SUMIF(Q8:Q40,"Diseño",P8:P40)</f>
        <v>380</v>
      </c>
      <c r="W43" s="91"/>
      <c r="X43" s="104" t="s">
        <v>32</v>
      </c>
      <c r="Y43" s="105"/>
      <c r="Z43" s="35">
        <v>360</v>
      </c>
      <c r="AA43" s="49" t="s">
        <v>31</v>
      </c>
      <c r="AB43" s="46" t="s">
        <v>50</v>
      </c>
      <c r="AC43" s="48">
        <f>SUMIF(AB1:AB34,"Pruebas",AA1:AA34)</f>
        <v>180</v>
      </c>
      <c r="AI43" s="50"/>
      <c r="AJ43" s="98" t="s">
        <v>44</v>
      </c>
      <c r="AK43" s="99">
        <v>180</v>
      </c>
      <c r="AL43" s="89" t="s">
        <v>31</v>
      </c>
      <c r="AM43" s="20"/>
      <c r="AN43" s="20"/>
    </row>
    <row r="44" spans="1:40" ht="15.75" customHeight="1" x14ac:dyDescent="0.2">
      <c r="A44" s="91"/>
      <c r="B44" s="42"/>
      <c r="C44" s="42"/>
      <c r="D44" s="43">
        <f>SUM(D8:D42)</f>
        <v>480</v>
      </c>
      <c r="E44" s="44">
        <f>SUM(E8:E42)</f>
        <v>5280</v>
      </c>
      <c r="F44" s="45"/>
      <c r="G44" s="45"/>
      <c r="H44" s="15"/>
      <c r="I44" s="112"/>
      <c r="L44" s="91"/>
      <c r="M44" s="104" t="s">
        <v>30</v>
      </c>
      <c r="N44" s="105"/>
      <c r="O44" s="35">
        <v>240</v>
      </c>
      <c r="P44" s="49" t="s">
        <v>31</v>
      </c>
      <c r="Q44" s="46" t="s">
        <v>48</v>
      </c>
      <c r="R44" s="48">
        <f>SUMIF(Q8:Q40,"Programacion",P8:P40)</f>
        <v>4825</v>
      </c>
      <c r="W44" s="91"/>
      <c r="X44" s="106" t="s">
        <v>33</v>
      </c>
      <c r="Y44" s="105"/>
      <c r="Z44" s="39">
        <v>240</v>
      </c>
      <c r="AA44" s="49" t="s">
        <v>31</v>
      </c>
      <c r="AB44" s="45"/>
      <c r="AC44" s="45"/>
      <c r="AI44" s="50"/>
      <c r="AJ44" s="36"/>
      <c r="AK44" s="41"/>
      <c r="AL44" s="36"/>
      <c r="AM44" s="20"/>
      <c r="AN44" s="20"/>
    </row>
    <row r="45" spans="1:40" ht="15.75" customHeight="1" x14ac:dyDescent="0.2">
      <c r="A45" s="91"/>
      <c r="B45" s="42"/>
      <c r="C45" s="42"/>
      <c r="D45" s="45"/>
      <c r="E45" s="45"/>
      <c r="F45" s="45"/>
      <c r="G45" s="45"/>
      <c r="H45" s="15"/>
      <c r="I45" s="18"/>
      <c r="L45" s="91"/>
      <c r="M45" s="106" t="s">
        <v>33</v>
      </c>
      <c r="N45" s="105"/>
      <c r="O45" s="39">
        <v>240</v>
      </c>
      <c r="P45" s="49" t="s">
        <v>31</v>
      </c>
      <c r="Q45" s="45"/>
      <c r="R45" s="45"/>
      <c r="W45" s="91"/>
      <c r="X45" s="106" t="s">
        <v>34</v>
      </c>
      <c r="Y45" s="105"/>
      <c r="Z45" s="39">
        <v>240</v>
      </c>
      <c r="AA45" s="49" t="s">
        <v>31</v>
      </c>
      <c r="AB45" s="45"/>
      <c r="AC45" s="45"/>
      <c r="AI45" s="50"/>
      <c r="AJ45" s="36"/>
      <c r="AK45" s="39">
        <f>SUM(AK33:AK36) + SUM(AK38:AK43)</f>
        <v>2280</v>
      </c>
      <c r="AL45" s="36" t="s">
        <v>31</v>
      </c>
      <c r="AM45" s="20"/>
      <c r="AN45" s="20"/>
    </row>
    <row r="46" spans="1:40" ht="15.75" customHeight="1" x14ac:dyDescent="0.2">
      <c r="A46" s="91"/>
      <c r="B46" s="42"/>
      <c r="C46" s="42"/>
      <c r="D46" s="45"/>
      <c r="E46" s="45"/>
      <c r="F46" s="45"/>
      <c r="G46" s="45"/>
      <c r="H46" s="15"/>
      <c r="I46" s="18"/>
      <c r="L46" s="91"/>
      <c r="M46" s="106" t="s">
        <v>34</v>
      </c>
      <c r="N46" s="105"/>
      <c r="O46" s="39">
        <v>240</v>
      </c>
      <c r="P46" s="49" t="s">
        <v>31</v>
      </c>
      <c r="Q46" s="45"/>
      <c r="R46" s="45"/>
      <c r="W46" s="91"/>
      <c r="X46" s="106" t="s">
        <v>35</v>
      </c>
      <c r="Y46" s="105"/>
      <c r="Z46" s="39">
        <v>360</v>
      </c>
      <c r="AA46" s="49" t="s">
        <v>31</v>
      </c>
      <c r="AB46" s="45"/>
      <c r="AC46" s="45"/>
      <c r="AI46" s="125"/>
      <c r="AJ46" s="114"/>
      <c r="AK46" s="114"/>
      <c r="AL46" s="114"/>
    </row>
    <row r="47" spans="1:40" ht="15.75" customHeight="1" x14ac:dyDescent="0.2">
      <c r="A47" s="91"/>
      <c r="B47" s="121" t="s">
        <v>28</v>
      </c>
      <c r="C47" s="116"/>
      <c r="D47" s="116"/>
      <c r="E47" s="116"/>
      <c r="F47" s="46" t="s">
        <v>22</v>
      </c>
      <c r="G47" s="48">
        <f>SUMIF(F8:F42,"Analisis",E8:E42)</f>
        <v>240</v>
      </c>
      <c r="H47" s="15"/>
      <c r="I47" s="18"/>
      <c r="L47" s="91"/>
      <c r="M47" s="106" t="s">
        <v>35</v>
      </c>
      <c r="N47" s="105"/>
      <c r="O47" s="39">
        <v>360</v>
      </c>
      <c r="P47" s="49" t="s">
        <v>31</v>
      </c>
      <c r="Q47" s="45"/>
      <c r="R47" s="45"/>
      <c r="W47" s="91"/>
      <c r="X47" s="117" t="s">
        <v>36</v>
      </c>
      <c r="Y47" s="116"/>
      <c r="Z47" s="116"/>
      <c r="AA47" s="105"/>
      <c r="AB47" s="45"/>
      <c r="AC47" s="45"/>
      <c r="AI47" s="122"/>
      <c r="AJ47" s="114"/>
      <c r="AK47" s="48"/>
      <c r="AL47" s="20"/>
    </row>
    <row r="48" spans="1:40" ht="15.75" customHeight="1" x14ac:dyDescent="0.2">
      <c r="A48" s="91"/>
      <c r="B48" s="117" t="s">
        <v>29</v>
      </c>
      <c r="C48" s="116"/>
      <c r="D48" s="116"/>
      <c r="E48" s="105"/>
      <c r="F48" s="46" t="s">
        <v>24</v>
      </c>
      <c r="G48" s="47">
        <f>SUMIF(F8:F42,"Diseño",E8:E42)</f>
        <v>280</v>
      </c>
      <c r="H48" s="15"/>
      <c r="I48" s="18"/>
      <c r="L48" s="91"/>
      <c r="M48" s="117" t="s">
        <v>36</v>
      </c>
      <c r="N48" s="116"/>
      <c r="O48" s="116"/>
      <c r="P48" s="105"/>
      <c r="Q48" s="45"/>
      <c r="R48" s="45"/>
      <c r="W48" s="91"/>
      <c r="X48" s="106" t="s">
        <v>37</v>
      </c>
      <c r="Y48" s="105"/>
      <c r="Z48" s="39">
        <v>240</v>
      </c>
      <c r="AA48" s="49" t="s">
        <v>31</v>
      </c>
      <c r="AB48" s="45"/>
      <c r="AC48" s="45"/>
      <c r="AI48" s="122"/>
      <c r="AJ48" s="114"/>
      <c r="AK48" s="48"/>
      <c r="AL48" s="20"/>
    </row>
    <row r="49" spans="1:38" ht="15.75" customHeight="1" x14ac:dyDescent="0.2">
      <c r="A49" s="91"/>
      <c r="B49" s="104" t="s">
        <v>30</v>
      </c>
      <c r="C49" s="105"/>
      <c r="D49" s="35">
        <v>240</v>
      </c>
      <c r="E49" s="49" t="s">
        <v>31</v>
      </c>
      <c r="F49" s="46" t="s">
        <v>48</v>
      </c>
      <c r="G49" s="48">
        <f>SUMIF(F8:F42,"Programacion",E8:E42)</f>
        <v>4760</v>
      </c>
      <c r="H49" s="15"/>
      <c r="I49" s="18"/>
      <c r="L49" s="91"/>
      <c r="M49" s="106" t="s">
        <v>51</v>
      </c>
      <c r="N49" s="105"/>
      <c r="O49" s="39">
        <v>120</v>
      </c>
      <c r="P49" s="49" t="s">
        <v>31</v>
      </c>
      <c r="Q49" s="45"/>
      <c r="R49" s="45"/>
      <c r="X49" s="106" t="s">
        <v>38</v>
      </c>
      <c r="Y49" s="105"/>
      <c r="Z49" s="41">
        <v>240</v>
      </c>
      <c r="AA49" s="36" t="s">
        <v>31</v>
      </c>
      <c r="AB49" s="20"/>
      <c r="AC49" s="20"/>
      <c r="AI49" s="122"/>
      <c r="AJ49" s="114"/>
      <c r="AK49" s="48"/>
      <c r="AL49" s="45"/>
    </row>
    <row r="50" spans="1:38" ht="15.75" customHeight="1" x14ac:dyDescent="0.2">
      <c r="A50" s="91"/>
      <c r="B50" s="104" t="s">
        <v>32</v>
      </c>
      <c r="C50" s="105"/>
      <c r="D50" s="35">
        <v>360</v>
      </c>
      <c r="E50" s="49" t="s">
        <v>31</v>
      </c>
      <c r="F50" s="100"/>
      <c r="G50" s="48"/>
      <c r="H50" s="15"/>
      <c r="I50" s="18"/>
      <c r="L50" s="91"/>
      <c r="M50" s="106" t="s">
        <v>38</v>
      </c>
      <c r="N50" s="105"/>
      <c r="O50" s="39">
        <v>240</v>
      </c>
      <c r="P50" s="49" t="s">
        <v>31</v>
      </c>
      <c r="Q50" s="45"/>
      <c r="R50" s="45"/>
      <c r="X50" s="106" t="s">
        <v>39</v>
      </c>
      <c r="Y50" s="105"/>
      <c r="Z50" s="41">
        <v>240</v>
      </c>
      <c r="AA50" s="36" t="s">
        <v>31</v>
      </c>
      <c r="AB50" s="20"/>
      <c r="AC50" s="20"/>
      <c r="AI50" s="122"/>
      <c r="AJ50" s="114"/>
      <c r="AK50" s="48"/>
      <c r="AL50" s="45"/>
    </row>
    <row r="51" spans="1:38" ht="15.75" customHeight="1" x14ac:dyDescent="0.2">
      <c r="A51" s="91"/>
      <c r="B51" s="106" t="s">
        <v>33</v>
      </c>
      <c r="C51" s="105"/>
      <c r="D51" s="39">
        <v>240</v>
      </c>
      <c r="E51" s="49" t="s">
        <v>31</v>
      </c>
      <c r="F51" s="46"/>
      <c r="G51" s="48"/>
      <c r="H51" s="15"/>
      <c r="I51" s="18"/>
      <c r="L51" s="91"/>
      <c r="M51" s="106" t="s">
        <v>39</v>
      </c>
      <c r="N51" s="105"/>
      <c r="O51" s="39">
        <v>240</v>
      </c>
      <c r="P51" s="49" t="s">
        <v>31</v>
      </c>
      <c r="Q51" s="45"/>
      <c r="R51" s="45"/>
      <c r="W51" s="40"/>
      <c r="X51" s="106" t="s">
        <v>40</v>
      </c>
      <c r="Y51" s="105"/>
      <c r="Z51" s="39">
        <v>240</v>
      </c>
      <c r="AA51" s="49" t="s">
        <v>31</v>
      </c>
      <c r="AB51" s="45"/>
      <c r="AC51" s="45"/>
      <c r="AI51" s="20"/>
      <c r="AJ51" s="94"/>
      <c r="AK51" s="48"/>
      <c r="AL51" s="45"/>
    </row>
    <row r="52" spans="1:38" ht="15.75" customHeight="1" x14ac:dyDescent="0.2">
      <c r="A52" s="91"/>
      <c r="B52" s="106" t="s">
        <v>34</v>
      </c>
      <c r="C52" s="105"/>
      <c r="D52" s="39">
        <v>240</v>
      </c>
      <c r="E52" s="49" t="s">
        <v>31</v>
      </c>
      <c r="F52" s="45"/>
      <c r="G52" s="45"/>
      <c r="H52" s="15"/>
      <c r="I52" s="18"/>
      <c r="L52" s="91"/>
      <c r="M52" s="106" t="s">
        <v>40</v>
      </c>
      <c r="N52" s="105"/>
      <c r="O52" s="39">
        <v>240</v>
      </c>
      <c r="P52" s="49"/>
      <c r="Q52" s="45"/>
      <c r="R52" s="45"/>
      <c r="W52" s="40"/>
      <c r="X52" s="106" t="s">
        <v>41</v>
      </c>
      <c r="Y52" s="105"/>
      <c r="Z52" s="39">
        <v>240</v>
      </c>
      <c r="AA52" s="49" t="s">
        <v>31</v>
      </c>
      <c r="AB52" s="45"/>
      <c r="AC52" s="45"/>
      <c r="AI52" s="20"/>
      <c r="AJ52" s="19"/>
      <c r="AK52" s="47"/>
      <c r="AL52" s="20"/>
    </row>
    <row r="53" spans="1:38" ht="15.75" customHeight="1" x14ac:dyDescent="0.2">
      <c r="A53" s="91"/>
      <c r="B53" s="106" t="s">
        <v>35</v>
      </c>
      <c r="C53" s="105"/>
      <c r="D53" s="39">
        <v>360</v>
      </c>
      <c r="E53" s="49" t="s">
        <v>31</v>
      </c>
      <c r="F53" s="45"/>
      <c r="G53" s="45"/>
      <c r="H53" s="15"/>
      <c r="I53" s="15"/>
      <c r="L53" s="91"/>
      <c r="M53" s="106" t="s">
        <v>41</v>
      </c>
      <c r="N53" s="105"/>
      <c r="O53" s="39">
        <v>120</v>
      </c>
      <c r="P53" s="49" t="s">
        <v>31</v>
      </c>
      <c r="Q53" s="45"/>
      <c r="R53" s="45"/>
      <c r="W53" s="40"/>
      <c r="X53" s="55"/>
      <c r="Y53" s="56" t="s">
        <v>42</v>
      </c>
      <c r="Z53" s="39">
        <v>240</v>
      </c>
      <c r="AA53" s="49" t="s">
        <v>31</v>
      </c>
      <c r="AB53" s="45"/>
      <c r="AC53" s="45"/>
      <c r="AI53" s="20"/>
      <c r="AJ53" s="19"/>
      <c r="AK53" s="47"/>
      <c r="AL53" s="20"/>
    </row>
    <row r="54" spans="1:38" ht="15.75" customHeight="1" x14ac:dyDescent="0.2">
      <c r="A54" s="40"/>
      <c r="B54" s="117" t="s">
        <v>36</v>
      </c>
      <c r="C54" s="116"/>
      <c r="D54" s="116"/>
      <c r="E54" s="105"/>
      <c r="F54" s="45"/>
      <c r="G54" s="45"/>
      <c r="H54" s="15"/>
      <c r="I54" s="15"/>
      <c r="L54" s="91"/>
      <c r="M54" s="55"/>
      <c r="N54" s="56" t="s">
        <v>42</v>
      </c>
      <c r="O54" s="39">
        <v>240</v>
      </c>
      <c r="P54" s="49" t="s">
        <v>31</v>
      </c>
      <c r="Q54" s="45"/>
      <c r="R54" s="45"/>
      <c r="W54" s="40"/>
      <c r="X54" s="55"/>
      <c r="Y54" s="56" t="s">
        <v>44</v>
      </c>
      <c r="Z54" s="39">
        <v>240</v>
      </c>
      <c r="AA54" s="49" t="s">
        <v>31</v>
      </c>
      <c r="AB54" s="45"/>
      <c r="AC54" s="20"/>
      <c r="AI54" s="20"/>
      <c r="AJ54" s="20"/>
      <c r="AK54" s="47"/>
      <c r="AL54" s="20"/>
    </row>
    <row r="55" spans="1:38" ht="15.75" customHeight="1" x14ac:dyDescent="0.2">
      <c r="A55" s="40"/>
      <c r="B55" s="106" t="s">
        <v>37</v>
      </c>
      <c r="C55" s="105"/>
      <c r="D55" s="39">
        <v>240</v>
      </c>
      <c r="E55" s="49" t="s">
        <v>31</v>
      </c>
      <c r="F55" s="45"/>
      <c r="G55" s="45"/>
      <c r="H55" s="15"/>
      <c r="I55" s="15"/>
      <c r="L55" s="91"/>
      <c r="M55" s="55"/>
      <c r="N55" s="56" t="s">
        <v>44</v>
      </c>
      <c r="O55" s="39">
        <v>240</v>
      </c>
      <c r="P55" s="49" t="s">
        <v>31</v>
      </c>
      <c r="Q55" s="45"/>
      <c r="R55" s="45"/>
      <c r="W55" s="40"/>
      <c r="X55" s="55"/>
      <c r="Y55" s="57"/>
      <c r="Z55" s="39">
        <f>SUM(Z42:Z46) + SUM(Z48:Z54)</f>
        <v>3120</v>
      </c>
      <c r="AA55" s="49" t="s">
        <v>31</v>
      </c>
      <c r="AB55" s="45"/>
      <c r="AC55" s="45"/>
    </row>
    <row r="56" spans="1:38" ht="15.75" customHeight="1" x14ac:dyDescent="0.2">
      <c r="A56" s="40"/>
      <c r="B56" s="106" t="s">
        <v>38</v>
      </c>
      <c r="C56" s="105"/>
      <c r="D56" s="39">
        <v>120</v>
      </c>
      <c r="E56" s="49" t="s">
        <v>31</v>
      </c>
      <c r="F56" s="45"/>
      <c r="G56" s="45"/>
      <c r="H56" s="15"/>
      <c r="I56" s="15"/>
      <c r="L56" s="40"/>
      <c r="M56" s="55"/>
      <c r="N56" s="57"/>
      <c r="O56" s="49"/>
      <c r="P56" s="49"/>
      <c r="Q56" s="45"/>
      <c r="R56" s="45"/>
      <c r="W56" s="40"/>
      <c r="X56" s="126"/>
      <c r="Y56" s="114"/>
      <c r="Z56" s="101"/>
      <c r="AA56" s="45"/>
      <c r="AB56" s="46"/>
      <c r="AC56" s="48"/>
    </row>
    <row r="57" spans="1:38" ht="15.75" customHeight="1" x14ac:dyDescent="0.2">
      <c r="A57" s="40"/>
      <c r="B57" s="106" t="s">
        <v>39</v>
      </c>
      <c r="C57" s="105"/>
      <c r="D57" s="39">
        <v>270</v>
      </c>
      <c r="E57" s="49" t="s">
        <v>31</v>
      </c>
      <c r="F57" s="45"/>
      <c r="G57" s="45"/>
      <c r="H57" s="15"/>
      <c r="I57" s="15"/>
      <c r="L57" s="40"/>
      <c r="M57" s="55"/>
      <c r="N57" s="57"/>
      <c r="O57" s="39">
        <f>SUM(O44:O47) + SUM(O49:O55)</f>
        <v>2520</v>
      </c>
      <c r="P57" s="49" t="s">
        <v>31</v>
      </c>
      <c r="Q57" s="45"/>
      <c r="R57" s="45"/>
      <c r="W57" s="40"/>
      <c r="X57" s="126"/>
      <c r="Y57" s="114"/>
      <c r="Z57" s="101"/>
      <c r="AA57" s="45"/>
      <c r="AB57" s="102"/>
      <c r="AC57" s="48"/>
    </row>
    <row r="58" spans="1:38" ht="15.75" customHeight="1" x14ac:dyDescent="0.2">
      <c r="A58" s="40"/>
      <c r="B58" s="120" t="s">
        <v>40</v>
      </c>
      <c r="C58" s="105"/>
      <c r="D58" s="39">
        <v>270</v>
      </c>
      <c r="E58" s="49" t="s">
        <v>31</v>
      </c>
      <c r="F58" s="45"/>
      <c r="G58" s="45"/>
      <c r="H58" s="15"/>
      <c r="I58" s="15"/>
      <c r="L58" s="40"/>
      <c r="M58" s="125"/>
      <c r="N58" s="114"/>
      <c r="O58" s="114"/>
      <c r="P58" s="114"/>
      <c r="Q58" s="46"/>
      <c r="R58" s="48"/>
      <c r="W58" s="40"/>
      <c r="X58" s="127"/>
      <c r="Y58" s="114"/>
      <c r="Z58" s="48"/>
      <c r="AA58" s="45"/>
      <c r="AB58" s="45"/>
      <c r="AC58" s="45"/>
    </row>
    <row r="59" spans="1:38" ht="15.75" customHeight="1" x14ac:dyDescent="0.2">
      <c r="A59" s="40"/>
      <c r="B59" s="120" t="s">
        <v>41</v>
      </c>
      <c r="C59" s="105"/>
      <c r="D59" s="39">
        <v>120</v>
      </c>
      <c r="E59" s="49" t="s">
        <v>31</v>
      </c>
      <c r="F59" s="45"/>
      <c r="G59" s="45"/>
      <c r="H59" s="15"/>
      <c r="I59" s="15"/>
      <c r="L59" s="40"/>
      <c r="M59" s="126"/>
      <c r="N59" s="114"/>
      <c r="O59" s="101"/>
      <c r="P59" s="45"/>
      <c r="Q59" s="46"/>
      <c r="R59" s="48"/>
      <c r="W59" s="40"/>
      <c r="X59" s="127"/>
      <c r="Y59" s="114"/>
      <c r="Z59" s="48"/>
      <c r="AA59" s="45"/>
      <c r="AB59" s="45"/>
      <c r="AC59" s="45"/>
    </row>
    <row r="60" spans="1:38" ht="15.75" customHeight="1" x14ac:dyDescent="0.2">
      <c r="A60" s="40"/>
      <c r="B60" s="55"/>
      <c r="C60" s="56" t="s">
        <v>42</v>
      </c>
      <c r="D60" s="39">
        <v>360</v>
      </c>
      <c r="E60" s="49" t="s">
        <v>31</v>
      </c>
      <c r="F60" s="45"/>
      <c r="G60" s="45"/>
      <c r="H60" s="15"/>
      <c r="I60" s="15"/>
      <c r="L60" s="40"/>
      <c r="M60" s="127"/>
      <c r="N60" s="114"/>
      <c r="O60" s="48"/>
      <c r="P60" s="45"/>
      <c r="Q60" s="45"/>
      <c r="R60" s="45"/>
      <c r="W60" s="40"/>
      <c r="X60" s="127"/>
      <c r="Y60" s="114"/>
      <c r="Z60" s="48"/>
      <c r="AA60" s="45"/>
      <c r="AB60" s="45"/>
      <c r="AC60" s="45"/>
    </row>
    <row r="61" spans="1:38" ht="15.75" customHeight="1" x14ac:dyDescent="0.2">
      <c r="A61" s="40"/>
      <c r="B61" s="55"/>
      <c r="C61" s="56" t="s">
        <v>44</v>
      </c>
      <c r="D61" s="39">
        <v>120</v>
      </c>
      <c r="E61" s="49" t="s">
        <v>31</v>
      </c>
      <c r="F61" s="45"/>
      <c r="G61" s="45"/>
      <c r="H61" s="15"/>
      <c r="I61" s="15"/>
      <c r="L61" s="40"/>
      <c r="M61" s="127"/>
      <c r="N61" s="114"/>
      <c r="O61" s="48"/>
      <c r="P61" s="45"/>
      <c r="Q61" s="45"/>
      <c r="R61" s="45"/>
      <c r="W61" s="40"/>
      <c r="X61" s="125"/>
      <c r="Y61" s="114"/>
      <c r="Z61" s="114"/>
      <c r="AA61" s="114"/>
      <c r="AB61" s="45"/>
      <c r="AC61" s="45"/>
    </row>
    <row r="62" spans="1:38" ht="15.75" customHeight="1" x14ac:dyDescent="0.2">
      <c r="A62" s="40"/>
      <c r="B62" s="55"/>
      <c r="C62" s="57"/>
      <c r="D62" s="39">
        <f>SUM(D49:D53) + SUM(D55:D61)</f>
        <v>2940</v>
      </c>
      <c r="E62" s="49" t="s">
        <v>31</v>
      </c>
      <c r="F62" s="45"/>
      <c r="G62" s="45"/>
      <c r="H62" s="15"/>
      <c r="I62" s="15"/>
      <c r="L62" s="40"/>
      <c r="M62" s="127"/>
      <c r="N62" s="114"/>
      <c r="O62" s="48"/>
      <c r="P62" s="45"/>
      <c r="Q62" s="45"/>
      <c r="R62" s="45"/>
      <c r="W62" s="40"/>
      <c r="X62" s="127"/>
      <c r="Y62" s="114"/>
      <c r="Z62" s="48"/>
      <c r="AA62" s="45"/>
      <c r="AB62" s="45"/>
      <c r="AC62" s="45"/>
    </row>
    <row r="63" spans="1:38" ht="15.75" customHeight="1" x14ac:dyDescent="0.2">
      <c r="A63" s="40"/>
      <c r="B63" s="127"/>
      <c r="C63" s="114"/>
      <c r="D63" s="48"/>
      <c r="E63" s="45"/>
      <c r="F63" s="45"/>
      <c r="G63" s="20"/>
      <c r="H63" s="15"/>
      <c r="I63" s="15"/>
      <c r="L63" s="40"/>
      <c r="M63" s="125"/>
      <c r="N63" s="114"/>
      <c r="O63" s="114"/>
      <c r="P63" s="114"/>
      <c r="Q63" s="45"/>
      <c r="R63" s="45"/>
      <c r="W63" s="40"/>
      <c r="X63" s="127"/>
      <c r="Y63" s="114"/>
      <c r="Z63" s="48"/>
      <c r="AA63" s="45"/>
      <c r="AB63" s="45"/>
      <c r="AC63" s="45"/>
    </row>
    <row r="64" spans="1:38" ht="15.75" customHeight="1" x14ac:dyDescent="0.2">
      <c r="A64" s="40"/>
      <c r="B64" s="127"/>
      <c r="C64" s="114"/>
      <c r="D64" s="48"/>
      <c r="E64" s="45"/>
      <c r="F64" s="45"/>
      <c r="G64" s="45"/>
      <c r="H64" s="15"/>
      <c r="I64" s="15"/>
      <c r="L64" s="40"/>
      <c r="M64" s="127"/>
      <c r="N64" s="114"/>
      <c r="O64" s="48"/>
      <c r="P64" s="45"/>
      <c r="Q64" s="45"/>
      <c r="R64" s="45"/>
      <c r="W64" s="40"/>
      <c r="X64" s="127"/>
      <c r="Y64" s="114"/>
      <c r="Z64" s="48"/>
      <c r="AA64" s="45"/>
      <c r="AB64" s="45"/>
      <c r="AC64" s="45"/>
    </row>
    <row r="65" spans="1:29" ht="15.75" customHeight="1" x14ac:dyDescent="0.2">
      <c r="A65" s="40"/>
      <c r="B65" s="125"/>
      <c r="C65" s="114"/>
      <c r="D65" s="114"/>
      <c r="E65" s="114"/>
      <c r="F65" s="45"/>
      <c r="G65" s="20"/>
      <c r="H65" s="15"/>
      <c r="I65" s="10"/>
      <c r="L65" s="40"/>
      <c r="M65" s="127"/>
      <c r="N65" s="114"/>
      <c r="O65" s="48"/>
      <c r="P65" s="45"/>
      <c r="Q65" s="45"/>
      <c r="R65" s="45"/>
      <c r="W65" s="40"/>
      <c r="X65" s="127"/>
      <c r="Y65" s="114"/>
      <c r="Z65" s="48"/>
      <c r="AA65" s="45"/>
      <c r="AB65" s="45"/>
      <c r="AC65" s="45"/>
    </row>
    <row r="66" spans="1:29" ht="15.75" customHeight="1" x14ac:dyDescent="0.2">
      <c r="A66" s="40"/>
      <c r="B66" s="127"/>
      <c r="C66" s="114"/>
      <c r="D66" s="48"/>
      <c r="E66" s="45"/>
      <c r="F66" s="45"/>
      <c r="G66" s="45"/>
      <c r="H66" s="15"/>
      <c r="I66" s="10"/>
      <c r="L66" s="40"/>
      <c r="M66" s="127"/>
      <c r="N66" s="114"/>
      <c r="O66" s="48"/>
      <c r="P66" s="45"/>
      <c r="Q66" s="45"/>
      <c r="R66" s="45"/>
      <c r="W66" s="40"/>
      <c r="X66" s="127"/>
      <c r="Y66" s="114"/>
      <c r="Z66" s="48"/>
      <c r="AA66" s="45"/>
      <c r="AB66" s="45"/>
      <c r="AC66" s="45"/>
    </row>
    <row r="67" spans="1:29" ht="15.75" customHeight="1" x14ac:dyDescent="0.2">
      <c r="A67" s="17"/>
      <c r="B67" s="122"/>
      <c r="C67" s="114"/>
      <c r="D67" s="48"/>
      <c r="E67" s="45"/>
      <c r="F67" s="20"/>
      <c r="G67" s="20"/>
      <c r="H67" s="15"/>
      <c r="I67" s="10"/>
      <c r="L67" s="40"/>
      <c r="M67" s="127"/>
      <c r="N67" s="114"/>
      <c r="O67" s="48"/>
      <c r="P67" s="45"/>
      <c r="Q67" s="45"/>
      <c r="R67" s="45"/>
      <c r="W67" s="40"/>
      <c r="X67" s="42"/>
      <c r="Y67" s="103"/>
      <c r="Z67" s="48"/>
      <c r="AA67" s="45"/>
      <c r="AB67" s="45"/>
      <c r="AC67" s="45"/>
    </row>
    <row r="68" spans="1:29" ht="15.75" customHeight="1" x14ac:dyDescent="0.2">
      <c r="B68" s="122"/>
      <c r="C68" s="114"/>
      <c r="D68" s="47"/>
      <c r="E68" s="20"/>
      <c r="F68" s="20"/>
      <c r="G68" s="20"/>
      <c r="H68" s="15"/>
      <c r="I68" s="18"/>
      <c r="L68" s="40"/>
      <c r="M68" s="127"/>
      <c r="N68" s="114"/>
      <c r="O68" s="48"/>
      <c r="P68" s="45"/>
      <c r="Q68" s="45"/>
      <c r="R68" s="45"/>
      <c r="W68" s="40"/>
      <c r="X68" s="42"/>
      <c r="Y68" s="103"/>
      <c r="Z68" s="48"/>
      <c r="AA68" s="45"/>
      <c r="AB68" s="45"/>
      <c r="AC68" s="45"/>
    </row>
    <row r="69" spans="1:29" ht="15.75" customHeight="1" x14ac:dyDescent="0.2">
      <c r="B69" s="122"/>
      <c r="C69" s="114"/>
      <c r="D69" s="47"/>
      <c r="E69" s="20"/>
      <c r="F69" s="20"/>
      <c r="G69" s="20"/>
      <c r="H69" s="15"/>
      <c r="I69" s="18"/>
      <c r="M69" s="20"/>
      <c r="N69" s="19"/>
      <c r="O69" s="47"/>
      <c r="P69" s="20"/>
      <c r="Q69" s="20"/>
      <c r="R69" s="20"/>
      <c r="W69" s="40"/>
      <c r="X69" s="42"/>
      <c r="Y69" s="42"/>
      <c r="Z69" s="48"/>
      <c r="AA69" s="45"/>
      <c r="AB69" s="45"/>
      <c r="AC69" s="20"/>
    </row>
    <row r="70" spans="1:29" ht="15.75" customHeight="1" x14ac:dyDescent="0.2">
      <c r="B70" s="122"/>
      <c r="C70" s="114"/>
      <c r="D70" s="47"/>
      <c r="E70" s="20"/>
      <c r="F70" s="45"/>
      <c r="G70" s="20"/>
      <c r="H70" s="15"/>
      <c r="I70" s="18"/>
      <c r="M70" s="20"/>
      <c r="N70" s="19"/>
      <c r="O70" s="48"/>
      <c r="P70" s="45"/>
      <c r="Q70" s="45"/>
      <c r="R70" s="20"/>
      <c r="X70" s="118"/>
      <c r="Y70" s="114"/>
      <c r="Z70" s="114"/>
      <c r="AA70" s="114"/>
      <c r="AB70" s="16"/>
      <c r="AC70" s="14"/>
    </row>
    <row r="71" spans="1:29" ht="15.75" customHeight="1" x14ac:dyDescent="0.2">
      <c r="B71" s="20"/>
      <c r="C71" s="19"/>
      <c r="D71" s="47"/>
      <c r="E71" s="20"/>
      <c r="F71" s="45"/>
      <c r="G71" s="20"/>
      <c r="H71" s="15"/>
      <c r="I71" s="18"/>
      <c r="M71" s="20"/>
      <c r="N71" s="20"/>
      <c r="O71" s="20"/>
      <c r="P71" s="20"/>
      <c r="Q71" s="45"/>
      <c r="R71" s="20"/>
      <c r="X71" s="118"/>
      <c r="Y71" s="114"/>
      <c r="Z71" s="114"/>
      <c r="AA71" s="114"/>
      <c r="AB71" s="16"/>
      <c r="AC71" s="14"/>
    </row>
    <row r="72" spans="1:29" ht="15.75" customHeight="1" x14ac:dyDescent="0.2">
      <c r="B72" s="20"/>
      <c r="C72" s="19"/>
      <c r="D72" s="48"/>
      <c r="E72" s="20"/>
      <c r="F72" s="45"/>
      <c r="G72" s="20"/>
      <c r="H72" s="15"/>
      <c r="I72" s="18"/>
      <c r="M72" s="20"/>
      <c r="N72" s="20"/>
      <c r="O72" s="45"/>
      <c r="P72" s="20"/>
      <c r="Q72" s="45"/>
      <c r="R72" s="20"/>
      <c r="X72" s="119"/>
      <c r="Y72" s="114"/>
      <c r="Z72" s="34"/>
      <c r="AA72" s="20"/>
      <c r="AB72" s="16"/>
      <c r="AC72" s="14"/>
    </row>
    <row r="73" spans="1:29" ht="15.75" customHeight="1" x14ac:dyDescent="0.2">
      <c r="B73" s="20"/>
      <c r="C73" s="20"/>
      <c r="D73" s="48"/>
      <c r="E73" s="20"/>
      <c r="F73" s="45"/>
      <c r="G73" s="20"/>
      <c r="H73" s="15"/>
      <c r="I73" s="18"/>
      <c r="M73" s="122"/>
      <c r="N73" s="114"/>
      <c r="O73" s="58"/>
      <c r="P73" s="20"/>
      <c r="X73" s="119"/>
      <c r="Y73" s="114"/>
      <c r="Z73" s="34"/>
      <c r="AA73" s="20"/>
    </row>
    <row r="74" spans="1:29" ht="15.75" customHeight="1" x14ac:dyDescent="0.2"/>
    <row r="75" spans="1:29" ht="15.75" customHeight="1" x14ac:dyDescent="0.2"/>
    <row r="76" spans="1:29" ht="15.75" customHeight="1" x14ac:dyDescent="0.2"/>
    <row r="77" spans="1:29" ht="15.75" customHeight="1" x14ac:dyDescent="0.2"/>
    <row r="78" spans="1:29" ht="15.75" customHeight="1" x14ac:dyDescent="0.2"/>
    <row r="79" spans="1:29" ht="15.75" customHeight="1" x14ac:dyDescent="0.2"/>
    <row r="80" spans="1:29"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sheetData>
  <mergeCells count="110">
    <mergeCell ref="M66:N66"/>
    <mergeCell ref="M67:N67"/>
    <mergeCell ref="M68:N68"/>
    <mergeCell ref="M73:N73"/>
    <mergeCell ref="B69:C69"/>
    <mergeCell ref="B70:C70"/>
    <mergeCell ref="B59:C59"/>
    <mergeCell ref="B63:C63"/>
    <mergeCell ref="B64:C64"/>
    <mergeCell ref="B65:E65"/>
    <mergeCell ref="B66:C66"/>
    <mergeCell ref="B67:C67"/>
    <mergeCell ref="B68:C68"/>
    <mergeCell ref="M51:N51"/>
    <mergeCell ref="M46:N46"/>
    <mergeCell ref="B47:E47"/>
    <mergeCell ref="B48:E48"/>
    <mergeCell ref="M48:P48"/>
    <mergeCell ref="B49:C49"/>
    <mergeCell ref="B50:C50"/>
    <mergeCell ref="B51:C51"/>
    <mergeCell ref="M63:P63"/>
    <mergeCell ref="B4:E4"/>
    <mergeCell ref="B5:E5"/>
    <mergeCell ref="I8:I44"/>
    <mergeCell ref="M43:P43"/>
    <mergeCell ref="M44:N44"/>
    <mergeCell ref="M45:N45"/>
    <mergeCell ref="M49:N49"/>
    <mergeCell ref="M50:N50"/>
    <mergeCell ref="M47:N47"/>
    <mergeCell ref="X73:Y73"/>
    <mergeCell ref="X57:Y57"/>
    <mergeCell ref="X58:Y58"/>
    <mergeCell ref="X59:Y59"/>
    <mergeCell ref="X60:Y60"/>
    <mergeCell ref="X61:AA61"/>
    <mergeCell ref="X62:Y62"/>
    <mergeCell ref="X63:Y63"/>
    <mergeCell ref="B52:C52"/>
    <mergeCell ref="M52:N52"/>
    <mergeCell ref="B53:C53"/>
    <mergeCell ref="M53:N53"/>
    <mergeCell ref="B54:E54"/>
    <mergeCell ref="B55:C55"/>
    <mergeCell ref="B56:C56"/>
    <mergeCell ref="B57:C57"/>
    <mergeCell ref="B58:C58"/>
    <mergeCell ref="M58:P58"/>
    <mergeCell ref="M59:N59"/>
    <mergeCell ref="M60:N60"/>
    <mergeCell ref="M61:N61"/>
    <mergeCell ref="M62:N62"/>
    <mergeCell ref="M64:N64"/>
    <mergeCell ref="M65:N65"/>
    <mergeCell ref="X51:Y51"/>
    <mergeCell ref="X52:Y52"/>
    <mergeCell ref="X56:Y56"/>
    <mergeCell ref="X64:Y64"/>
    <mergeCell ref="X65:Y65"/>
    <mergeCell ref="X66:Y66"/>
    <mergeCell ref="X70:AA70"/>
    <mergeCell ref="X71:AA71"/>
    <mergeCell ref="X72:Y72"/>
    <mergeCell ref="X41:AA41"/>
    <mergeCell ref="AI41:AJ41"/>
    <mergeCell ref="AI48:AJ48"/>
    <mergeCell ref="AI49:AJ49"/>
    <mergeCell ref="AI50:AJ50"/>
    <mergeCell ref="X42:Y42"/>
    <mergeCell ref="X43:Y43"/>
    <mergeCell ref="X44:Y44"/>
    <mergeCell ref="X45:Y45"/>
    <mergeCell ref="X46:Y46"/>
    <mergeCell ref="AI46:AL46"/>
    <mergeCell ref="AI47:AJ47"/>
    <mergeCell ref="X47:AA47"/>
    <mergeCell ref="X48:Y48"/>
    <mergeCell ref="X49:Y49"/>
    <mergeCell ref="X50:Y50"/>
    <mergeCell ref="X5:AA5"/>
    <mergeCell ref="T8:T24"/>
    <mergeCell ref="AE8:AE34"/>
    <mergeCell ref="AI35:AJ35"/>
    <mergeCell ref="AI36:AJ36"/>
    <mergeCell ref="AI37:AL37"/>
    <mergeCell ref="AI38:AJ38"/>
    <mergeCell ref="AI39:AJ39"/>
    <mergeCell ref="X40:AA40"/>
    <mergeCell ref="AI40:AJ40"/>
    <mergeCell ref="X3:AA3"/>
    <mergeCell ref="X4:AA4"/>
    <mergeCell ref="M4:P4"/>
    <mergeCell ref="M5:P5"/>
    <mergeCell ref="P1:Q1"/>
    <mergeCell ref="M3:P3"/>
    <mergeCell ref="E1:F1"/>
    <mergeCell ref="B3:E3"/>
    <mergeCell ref="AA1:AB1"/>
    <mergeCell ref="AL1:AM1"/>
    <mergeCell ref="AI3:AL3"/>
    <mergeCell ref="AI33:AJ33"/>
    <mergeCell ref="AI34:AJ34"/>
    <mergeCell ref="AI4:AL4"/>
    <mergeCell ref="AI5:AL5"/>
    <mergeCell ref="AP8:AP26"/>
    <mergeCell ref="AI29:AL29"/>
    <mergeCell ref="AI30:AJ30"/>
    <mergeCell ref="AI31:AL31"/>
    <mergeCell ref="AI32:AJ32"/>
  </mergeCells>
  <pageMargins left="0.70866141732283472" right="0.70866141732283472" top="0.74803149606299213" bottom="0.74803149606299213"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C16_individuales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LAT6440W10</dc:creator>
  <cp:lastModifiedBy>Microsoft Office User</cp:lastModifiedBy>
  <dcterms:created xsi:type="dcterms:W3CDTF">2016-02-29T18:44:51Z</dcterms:created>
  <dcterms:modified xsi:type="dcterms:W3CDTF">2022-06-06T22:56:10Z</dcterms:modified>
</cp:coreProperties>
</file>