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E:\Uni\Gestión de datos en medios digitales\Bloque I\Prácticas\Práctica I\"/>
    </mc:Choice>
  </mc:AlternateContent>
  <xr:revisionPtr revIDLastSave="0" documentId="13_ncr:1_{93BACE19-86A9-4FC9-B795-50A680900A2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" l="1"/>
  <c r="T28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95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0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5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T74" i="1"/>
  <c r="T75" i="1"/>
  <c r="T76" i="1"/>
  <c r="T77" i="1"/>
  <c r="T78" i="1"/>
  <c r="T73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N3" i="1"/>
  <c r="N65" i="1"/>
  <c r="T85" i="1"/>
  <c r="T86" i="1"/>
  <c r="T87" i="1"/>
  <c r="T88" i="1"/>
  <c r="T89" i="1"/>
  <c r="T90" i="1"/>
  <c r="T91" i="1"/>
  <c r="T92" i="1"/>
  <c r="T93" i="1"/>
  <c r="T84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3" i="1"/>
  <c r="T4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77" i="1"/>
  <c r="N129" i="1"/>
  <c r="N124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T2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</calcChain>
</file>

<file path=xl/sharedStrings.xml><?xml version="1.0" encoding="utf-8"?>
<sst xmlns="http://schemas.openxmlformats.org/spreadsheetml/2006/main" count="788" uniqueCount="417">
  <si>
    <t>Personaje</t>
  </si>
  <si>
    <t>Usuario</t>
  </si>
  <si>
    <t>Enemigo</t>
  </si>
  <si>
    <t>ID_Personaje</t>
  </si>
  <si>
    <t>Nombre</t>
  </si>
  <si>
    <t>Raza</t>
  </si>
  <si>
    <t>Clase</t>
  </si>
  <si>
    <t>Avatar</t>
  </si>
  <si>
    <t>Nivel</t>
  </si>
  <si>
    <t>Fuerza</t>
  </si>
  <si>
    <t>Destreza</t>
  </si>
  <si>
    <t>Constitucion</t>
  </si>
  <si>
    <t>Inteligencia</t>
  </si>
  <si>
    <t>Sabiduria</t>
  </si>
  <si>
    <t>Carisma</t>
  </si>
  <si>
    <t>HechizosDisponibles</t>
  </si>
  <si>
    <t>inserts</t>
  </si>
  <si>
    <t>Nick</t>
  </si>
  <si>
    <t>Password</t>
  </si>
  <si>
    <t>ID_Enemigo</t>
  </si>
  <si>
    <t>Tipo</t>
  </si>
  <si>
    <t>Mapa_ID_Sitio</t>
  </si>
  <si>
    <t>Laezel</t>
  </si>
  <si>
    <t>Githyanki</t>
  </si>
  <si>
    <t>Fighter</t>
  </si>
  <si>
    <t>False</t>
  </si>
  <si>
    <t>Zephyr </t>
  </si>
  <si>
    <t>GwYhElLZgM</t>
  </si>
  <si>
    <t>Intellect Devourer</t>
  </si>
  <si>
    <t>Aberrations</t>
  </si>
  <si>
    <t>Astarion</t>
  </si>
  <si>
    <t>Elf</t>
  </si>
  <si>
    <t>Rogue</t>
  </si>
  <si>
    <t>Lyra </t>
  </si>
  <si>
    <t>wwUpEhGpKr</t>
  </si>
  <si>
    <t>Spectator</t>
  </si>
  <si>
    <t>Wyll</t>
  </si>
  <si>
    <t>Human</t>
  </si>
  <si>
    <t>Warlock</t>
  </si>
  <si>
    <t>Aric </t>
  </si>
  <si>
    <t>982NhMxfk1</t>
  </si>
  <si>
    <t>Mind Flayer</t>
  </si>
  <si>
    <t>Shadowheart</t>
  </si>
  <si>
    <t>Half-Elf</t>
  </si>
  <si>
    <t>Cleric</t>
  </si>
  <si>
    <t>Seraphina </t>
  </si>
  <si>
    <t>1uJ1lWoR5d</t>
  </si>
  <si>
    <t>Displacer</t>
  </si>
  <si>
    <t>Beasts</t>
  </si>
  <si>
    <t>Gale</t>
  </si>
  <si>
    <t>Humano</t>
  </si>
  <si>
    <t>Wizard</t>
  </si>
  <si>
    <t>Thorne </t>
  </si>
  <si>
    <t>05CgSiFq5c</t>
  </si>
  <si>
    <t>Hyena</t>
  </si>
  <si>
    <t>Karlach</t>
  </si>
  <si>
    <t>Tiefling</t>
  </si>
  <si>
    <t>Barbarian</t>
  </si>
  <si>
    <t>Ember </t>
  </si>
  <si>
    <t>J6NGM16GWh</t>
  </si>
  <si>
    <t>Addled Frog</t>
  </si>
  <si>
    <t>Jaheira</t>
  </si>
  <si>
    <t>Druid</t>
  </si>
  <si>
    <t>Kael </t>
  </si>
  <si>
    <t>c97NsLc161</t>
  </si>
  <si>
    <t>Bugbear Assassin</t>
  </si>
  <si>
    <t>Bugbears</t>
  </si>
  <si>
    <t>Minthara</t>
  </si>
  <si>
    <t>Drow</t>
  </si>
  <si>
    <t>Paladin</t>
  </si>
  <si>
    <t>Lumielle </t>
  </si>
  <si>
    <t>asM4kKXS91</t>
  </si>
  <si>
    <t>Grukkoh</t>
  </si>
  <si>
    <t>Halsin</t>
  </si>
  <si>
    <t>Draven </t>
  </si>
  <si>
    <t>j2XfN9W3pb</t>
  </si>
  <si>
    <t>Scrawny Bugbear</t>
  </si>
  <si>
    <t>Minsc</t>
  </si>
  <si>
    <t>Ranger</t>
  </si>
  <si>
    <t>Astrid </t>
  </si>
  <si>
    <t>8y97YKBtbk</t>
  </si>
  <si>
    <t>Ansia Oscura</t>
  </si>
  <si>
    <t>Dragonborn</t>
  </si>
  <si>
    <t>Sorcerer</t>
  </si>
  <si>
    <t>Malachi</t>
  </si>
  <si>
    <t>wjN570W769</t>
  </si>
  <si>
    <t>Viconia DeVir</t>
  </si>
  <si>
    <t>Javier</t>
  </si>
  <si>
    <t>True</t>
  </si>
  <si>
    <t>Sylas</t>
  </si>
  <si>
    <t>PM7t2OKk6g</t>
  </si>
  <si>
    <t>Dhourn</t>
  </si>
  <si>
    <t>Angel</t>
  </si>
  <si>
    <t>Elara</t>
  </si>
  <si>
    <t>7qVuC8N5Y5</t>
  </si>
  <si>
    <t>Torgga</t>
  </si>
  <si>
    <t>Duergar</t>
  </si>
  <si>
    <t>Raúl</t>
  </si>
  <si>
    <t>Bard</t>
  </si>
  <si>
    <t>Thorne</t>
  </si>
  <si>
    <t>69UeKkntb1</t>
  </si>
  <si>
    <t>Brithvar</t>
  </si>
  <si>
    <t>Gloria</t>
  </si>
  <si>
    <t xml:space="preserve">Elfo </t>
  </si>
  <si>
    <t>Kieran</t>
  </si>
  <si>
    <t>I7z9KlR2yI</t>
  </si>
  <si>
    <t>Taman</t>
  </si>
  <si>
    <t>Elves</t>
  </si>
  <si>
    <t>Elena</t>
  </si>
  <si>
    <t>Seraphina</t>
  </si>
  <si>
    <t>h30TQqo500</t>
  </si>
  <si>
    <t>Kagha</t>
  </si>
  <si>
    <t>Leif</t>
  </si>
  <si>
    <t>6kZL0T1h59</t>
  </si>
  <si>
    <t>Quelenna</t>
  </si>
  <si>
    <t>Nyx</t>
  </si>
  <si>
    <t>4NTR1V5OMp</t>
  </si>
  <si>
    <t>Lava Elemental</t>
  </si>
  <si>
    <t>Elemental</t>
  </si>
  <si>
    <t>Boss</t>
  </si>
  <si>
    <t>Darian</t>
  </si>
  <si>
    <t>gePQP0x7n7</t>
  </si>
  <si>
    <t>Magma Mephit</t>
  </si>
  <si>
    <t>NFases</t>
  </si>
  <si>
    <t>Acto</t>
  </si>
  <si>
    <t>Habilidades</t>
  </si>
  <si>
    <t>Enemigo_ID_Enemigo</t>
  </si>
  <si>
    <t>Isolde</t>
  </si>
  <si>
    <t>sSK132TxPV</t>
  </si>
  <si>
    <t>Akabi</t>
  </si>
  <si>
    <t>Attack of Opportunity</t>
  </si>
  <si>
    <t>Boooal</t>
  </si>
  <si>
    <t>Fey</t>
  </si>
  <si>
    <t>Darkvision</t>
  </si>
  <si>
    <t>Meenlock</t>
  </si>
  <si>
    <t>Redcap</t>
  </si>
  <si>
    <t>Fey Ancestry</t>
  </si>
  <si>
    <t>Hechizos</t>
  </si>
  <si>
    <t>Owlbear</t>
  </si>
  <si>
    <t>Monstrosity</t>
  </si>
  <si>
    <t>Nombre_Hechizo</t>
  </si>
  <si>
    <t>Damage</t>
  </si>
  <si>
    <t>Curacion</t>
  </si>
  <si>
    <t>Worg</t>
  </si>
  <si>
    <t>Maleficio</t>
  </si>
  <si>
    <t>Harpy</t>
  </si>
  <si>
    <t>Ola atronadora</t>
  </si>
  <si>
    <t>Booyahg</t>
  </si>
  <si>
    <t>Goblins</t>
  </si>
  <si>
    <t>Proyectil mágico</t>
  </si>
  <si>
    <t>Brawler</t>
  </si>
  <si>
    <t>Susurros discordantes</t>
  </si>
  <si>
    <t>Tracker</t>
  </si>
  <si>
    <t>Vengeful Guardian</t>
  </si>
  <si>
    <t>Agarre electrizante</t>
  </si>
  <si>
    <t>Scribe</t>
  </si>
  <si>
    <t>Undead</t>
  </si>
  <si>
    <t>Burla Danina</t>
  </si>
  <si>
    <t>Myrkul</t>
  </si>
  <si>
    <t>Descarga de fuego</t>
  </si>
  <si>
    <t>Ghoul</t>
  </si>
  <si>
    <t>Improved Critical Hit</t>
  </si>
  <si>
    <t>Descarga sobrenatural</t>
  </si>
  <si>
    <t>Dror Ragzlin</t>
  </si>
  <si>
    <t>Hobgoblins</t>
  </si>
  <si>
    <t>Githyanki Parry</t>
  </si>
  <si>
    <t>Rayo de escarcha</t>
  </si>
  <si>
    <t>Andorn</t>
  </si>
  <si>
    <t>Humans</t>
  </si>
  <si>
    <t>Opportunity Attack</t>
  </si>
  <si>
    <t>Palabra de curación</t>
  </si>
  <si>
    <t>Gefrey</t>
  </si>
  <si>
    <t>Multiattack</t>
  </si>
  <si>
    <t>Curar Heridas</t>
  </si>
  <si>
    <t>Gandrel</t>
  </si>
  <si>
    <t>Luz Sanadora</t>
  </si>
  <si>
    <t>Buthir</t>
  </si>
  <si>
    <t>Ogres</t>
  </si>
  <si>
    <t>Devil's Sight</t>
  </si>
  <si>
    <t>Bálsamo de Paz</t>
  </si>
  <si>
    <t>Polma</t>
  </si>
  <si>
    <t>Fast Hands</t>
  </si>
  <si>
    <t>Curación empoderada</t>
  </si>
  <si>
    <t>Gurgon</t>
  </si>
  <si>
    <t>Curación rápida</t>
  </si>
  <si>
    <t>Ansur</t>
  </si>
  <si>
    <t>Dragons</t>
  </si>
  <si>
    <t>Mano Sanadora</t>
  </si>
  <si>
    <t>Red Dragon</t>
  </si>
  <si>
    <t>Toque Médico</t>
  </si>
  <si>
    <t>Tryyn</t>
  </si>
  <si>
    <t>Halflings</t>
  </si>
  <si>
    <t>Grim Harvest</t>
  </si>
  <si>
    <t>Lesser Hellsboar</t>
  </si>
  <si>
    <t>Fiend</t>
  </si>
  <si>
    <t>Imp</t>
  </si>
  <si>
    <t>Zhalk</t>
  </si>
  <si>
    <t>Dark Devotion</t>
  </si>
  <si>
    <t>Mapa</t>
  </si>
  <si>
    <t>Grym</t>
  </si>
  <si>
    <t>Constructs</t>
  </si>
  <si>
    <t>Soul reaper</t>
  </si>
  <si>
    <t>ID_Sitio</t>
  </si>
  <si>
    <t>Sitio</t>
  </si>
  <si>
    <t>Subterráneo</t>
  </si>
  <si>
    <t>Bernard</t>
  </si>
  <si>
    <t>First Blood</t>
  </si>
  <si>
    <t>Nautiloid</t>
  </si>
  <si>
    <t>Steel Watch</t>
  </si>
  <si>
    <t>Draconic Fury</t>
  </si>
  <si>
    <t>Ravaged Beach</t>
  </si>
  <si>
    <t>Gimblebock</t>
  </si>
  <si>
    <t>Gnomes</t>
  </si>
  <si>
    <t>Camp</t>
  </si>
  <si>
    <t>True Soul Gut</t>
  </si>
  <si>
    <t>Dank Crypt</t>
  </si>
  <si>
    <t>Lolth-Swom Drow</t>
  </si>
  <si>
    <t>Druid Grove</t>
  </si>
  <si>
    <t>Secluded Cove</t>
  </si>
  <si>
    <t>Wood elf</t>
  </si>
  <si>
    <t>Owlbear Nest</t>
  </si>
  <si>
    <t>Vampire Regeneration</t>
  </si>
  <si>
    <t>Blighted Village</t>
  </si>
  <si>
    <t>Auntie Ethel</t>
  </si>
  <si>
    <t>Telekinesis</t>
  </si>
  <si>
    <t>Whispering Depths</t>
  </si>
  <si>
    <t>Phase Spider Matriarch</t>
  </si>
  <si>
    <t>Phase Spider</t>
  </si>
  <si>
    <t>Sunlit Wetlands</t>
  </si>
  <si>
    <t>Flind</t>
  </si>
  <si>
    <t>The Risen Road</t>
  </si>
  <si>
    <t>True Soul Nere</t>
  </si>
  <si>
    <t>Goblin Camp</t>
  </si>
  <si>
    <t>Shattered Sanctum</t>
  </si>
  <si>
    <t>Beholder</t>
  </si>
  <si>
    <t>Objeto</t>
  </si>
  <si>
    <t>Zhentarim Hideout</t>
  </si>
  <si>
    <t>Bulette</t>
  </si>
  <si>
    <t>Rareza</t>
  </si>
  <si>
    <t>Valor</t>
  </si>
  <si>
    <t>ID_Objeto</t>
  </si>
  <si>
    <t>The Festering Cove</t>
  </si>
  <si>
    <t>Fist Marcus</t>
  </si>
  <si>
    <t>Rare</t>
  </si>
  <si>
    <t>Arcane Tower</t>
  </si>
  <si>
    <t>Inquisitor of Vlaakith</t>
  </si>
  <si>
    <t>Uncommon</t>
  </si>
  <si>
    <t>Underdark</t>
  </si>
  <si>
    <t>Karniss</t>
  </si>
  <si>
    <t>Grymforge</t>
  </si>
  <si>
    <t>Malus Thorm</t>
  </si>
  <si>
    <t>Legendary</t>
  </si>
  <si>
    <t>He Who Was</t>
  </si>
  <si>
    <t>Shader-Kai Gloom Weaver</t>
  </si>
  <si>
    <t>Yurgir</t>
  </si>
  <si>
    <t>Gerringothe Thorm</t>
  </si>
  <si>
    <t>Very Rare</t>
  </si>
  <si>
    <t>Partida</t>
  </si>
  <si>
    <t>Thisobald Thorm</t>
  </si>
  <si>
    <t>Escenario</t>
  </si>
  <si>
    <t>Duración</t>
  </si>
  <si>
    <t>Progreso</t>
  </si>
  <si>
    <t>Usuario_Nick</t>
  </si>
  <si>
    <t>Ketheric Thorm</t>
  </si>
  <si>
    <t>Common</t>
  </si>
  <si>
    <t>Apostle of Myrkul</t>
  </si>
  <si>
    <t>Balthazar</t>
  </si>
  <si>
    <t>Ch’r’ai Tska’an</t>
  </si>
  <si>
    <t>Orin The Red</t>
  </si>
  <si>
    <t>Lord Enver Gortash</t>
  </si>
  <si>
    <t>Raphael</t>
  </si>
  <si>
    <t>Cambion</t>
  </si>
  <si>
    <t>Sarevok</t>
  </si>
  <si>
    <t>Undead Dragons</t>
  </si>
  <si>
    <t>Steel Watch Titan</t>
  </si>
  <si>
    <t>FormaBestia</t>
  </si>
  <si>
    <t>Viconia Devir</t>
  </si>
  <si>
    <t>Animal</t>
  </si>
  <si>
    <t>Habilidad</t>
  </si>
  <si>
    <t>Lorroakan</t>
  </si>
  <si>
    <t>Cat</t>
  </si>
  <si>
    <t>Speed</t>
  </si>
  <si>
    <t>Badger</t>
  </si>
  <si>
    <t>Poison</t>
  </si>
  <si>
    <t>Mystic Carrion</t>
  </si>
  <si>
    <t>Mummy Lord</t>
  </si>
  <si>
    <t>Bear</t>
  </si>
  <si>
    <t>Strength</t>
  </si>
  <si>
    <t>Cazador</t>
  </si>
  <si>
    <t>Vampire</t>
  </si>
  <si>
    <t>Wolf</t>
  </si>
  <si>
    <t>Emperor</t>
  </si>
  <si>
    <t>Spider</t>
  </si>
  <si>
    <t>Dominated Red Dragon</t>
  </si>
  <si>
    <t>Dire Raven</t>
  </si>
  <si>
    <t>Ptaris</t>
  </si>
  <si>
    <t>Dilophosaurus</t>
  </si>
  <si>
    <t>Panther</t>
  </si>
  <si>
    <t>Sabre-Toothed Tiger</t>
  </si>
  <si>
    <t>NPC</t>
  </si>
  <si>
    <t>Nombre_NPC</t>
  </si>
  <si>
    <t>Myrnath</t>
  </si>
  <si>
    <t>Damays</t>
  </si>
  <si>
    <t>Asmodeus Tiefling</t>
  </si>
  <si>
    <t>Injured Mind Flayer</t>
  </si>
  <si>
    <t>Nymessa</t>
  </si>
  <si>
    <t>Stranded Fisher</t>
  </si>
  <si>
    <t>Arabella</t>
  </si>
  <si>
    <t>Aradin</t>
  </si>
  <si>
    <t>Arron</t>
  </si>
  <si>
    <t xml:space="preserve"> Lightfoot Halfling</t>
  </si>
  <si>
    <t>Dammon</t>
  </si>
  <si>
    <t>Doni</t>
  </si>
  <si>
    <t>Guex</t>
  </si>
  <si>
    <t>Mattis</t>
  </si>
  <si>
    <t>Sazza</t>
  </si>
  <si>
    <t xml:space="preserve">Goblins </t>
  </si>
  <si>
    <t>Zevlor</t>
  </si>
  <si>
    <t>Mirkon</t>
  </si>
  <si>
    <t xml:space="preserve"> Tiefling</t>
  </si>
  <si>
    <t>Owlbear Cub</t>
  </si>
  <si>
    <t>Fank</t>
  </si>
  <si>
    <t>Fezzerk</t>
  </si>
  <si>
    <t>Lump the Enlightened</t>
  </si>
  <si>
    <t>Scratch</t>
  </si>
  <si>
    <t>Mayrina</t>
  </si>
  <si>
    <t>Benryn</t>
  </si>
  <si>
    <t>Olly</t>
  </si>
  <si>
    <t>Rugan</t>
  </si>
  <si>
    <t>Arma</t>
  </si>
  <si>
    <t>Objeto_ID_Objeto</t>
  </si>
  <si>
    <t>Staff of the Emperor</t>
  </si>
  <si>
    <t>Staff</t>
  </si>
  <si>
    <t>Piercing Strike</t>
  </si>
  <si>
    <t>Spiderstep Staff</t>
  </si>
  <si>
    <t>Rush Attack</t>
  </si>
  <si>
    <t>Staff of Crones</t>
  </si>
  <si>
    <t>Null</t>
  </si>
  <si>
    <t>Mourning Frost</t>
  </si>
  <si>
    <t>Markoheshkir</t>
  </si>
  <si>
    <t>Returning Pike</t>
  </si>
  <si>
    <t>Pike</t>
  </si>
  <si>
    <t>The Impaler</t>
  </si>
  <si>
    <t>Tenacity</t>
  </si>
  <si>
    <t>Unseen Menace</t>
  </si>
  <si>
    <t>Stone Pike</t>
  </si>
  <si>
    <t>Breaching Pike</t>
  </si>
  <si>
    <t>Battleaxe</t>
  </si>
  <si>
    <t>Axe</t>
  </si>
  <si>
    <t>Shadow Battleaxe</t>
  </si>
  <si>
    <t>Witchbreaker</t>
  </si>
  <si>
    <t>Rebound Battleaxe</t>
  </si>
  <si>
    <t>Thermodynamo Axe</t>
  </si>
  <si>
    <t>Greatsword</t>
  </si>
  <si>
    <t>Sword</t>
  </si>
  <si>
    <t>Sword of Justice</t>
  </si>
  <si>
    <t>Soulbreaker Greatsword</t>
  </si>
  <si>
    <t>Sword of Chaos</t>
  </si>
  <si>
    <t>Silver Sword of the Astral Plane</t>
  </si>
  <si>
    <t>Armadura</t>
  </si>
  <si>
    <t>Defensa</t>
  </si>
  <si>
    <t>Pasiva</t>
  </si>
  <si>
    <t>Simple Robe</t>
  </si>
  <si>
    <t>Chestplate</t>
  </si>
  <si>
    <t>Robe of Summer</t>
  </si>
  <si>
    <t>Temperature Adjustment</t>
  </si>
  <si>
    <t>Robe of Exquisite Focus</t>
  </si>
  <si>
    <t>Cats Grace</t>
  </si>
  <si>
    <t>Moon Devotion Robe</t>
  </si>
  <si>
    <t>Helldusk Armour</t>
  </si>
  <si>
    <t>Defiers Rejuvenation</t>
  </si>
  <si>
    <t>Leather Helmet</t>
  </si>
  <si>
    <t>Helmet</t>
  </si>
  <si>
    <t>Circlet of Fire</t>
  </si>
  <si>
    <t>Cap of Wrath</t>
  </si>
  <si>
    <t>Assassin of Bhaal Cowl</t>
  </si>
  <si>
    <t>Mask of the Shapeshifter</t>
  </si>
  <si>
    <t>Pale Widow Gloves</t>
  </si>
  <si>
    <t>Gloves</t>
  </si>
  <si>
    <t>Metallic Gloves</t>
  </si>
  <si>
    <t>Flawed Helldusk Gloves</t>
  </si>
  <si>
    <t>Raven Gloves</t>
  </si>
  <si>
    <t>Leather Gloves</t>
  </si>
  <si>
    <t>Bonespike Boots</t>
  </si>
  <si>
    <t>Boots</t>
  </si>
  <si>
    <t>Simple Boots</t>
  </si>
  <si>
    <t>Spiderstep Boots</t>
  </si>
  <si>
    <t>Boots of persistance</t>
  </si>
  <si>
    <t>Boots of Brilliance</t>
  </si>
  <si>
    <t>Consumible</t>
  </si>
  <si>
    <t>Efecto</t>
  </si>
  <si>
    <t>Potion of Healing</t>
  </si>
  <si>
    <t>Potions</t>
  </si>
  <si>
    <t>Healing</t>
  </si>
  <si>
    <t>Potion of Speed</t>
  </si>
  <si>
    <t>Boost</t>
  </si>
  <si>
    <t xml:space="preserve">Antidote </t>
  </si>
  <si>
    <t>Neutralice</t>
  </si>
  <si>
    <t>Basilisk Oil</t>
  </si>
  <si>
    <t>Potion of Angelic Slumber</t>
  </si>
  <si>
    <t>Potion of Flying</t>
  </si>
  <si>
    <t>Antitoxin</t>
  </si>
  <si>
    <t>Elixir of Healing</t>
  </si>
  <si>
    <t>Elixirs</t>
  </si>
  <si>
    <t>Elixir of Arcane Cultivation</t>
  </si>
  <si>
    <t>Elixir of Cold Resistance</t>
  </si>
  <si>
    <t>Elixir of Radiant Resistance</t>
  </si>
  <si>
    <t>Elixir of Universal Resistance</t>
  </si>
  <si>
    <t>Elixir of the Colossus</t>
  </si>
  <si>
    <t>Elixir of Darkvision</t>
  </si>
  <si>
    <t>Red Apple</t>
  </si>
  <si>
    <t>Food</t>
  </si>
  <si>
    <t>Lemon</t>
  </si>
  <si>
    <t>Carrot</t>
  </si>
  <si>
    <t>Pumpkin</t>
  </si>
  <si>
    <t>Garlic</t>
  </si>
  <si>
    <t>Red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</si>
</sst>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  <charset val="1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rgb="FF000000"/>
      <name val="Arial"/>
      <charset val="1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readingOrder="1"/>
    </xf>
    <xf numFmtId="0" fontId="1" fillId="4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4" borderId="6" xfId="0" applyFont="1" applyFill="1" applyBorder="1"/>
    <xf numFmtId="0" fontId="1" fillId="5" borderId="7" xfId="0" applyFont="1" applyFill="1" applyBorder="1"/>
    <xf numFmtId="0" fontId="3" fillId="3" borderId="9" xfId="0" applyFont="1" applyFill="1" applyBorder="1" applyAlignment="1">
      <alignment horizontal="left" vertical="center"/>
    </xf>
    <xf numFmtId="0" fontId="1" fillId="5" borderId="3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readingOrder="1"/>
    </xf>
    <xf numFmtId="0" fontId="2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readingOrder="1"/>
    </xf>
    <xf numFmtId="0" fontId="2" fillId="4" borderId="3" xfId="0" applyFont="1" applyFill="1" applyBorder="1" applyAlignment="1">
      <alignment horizontal="center" readingOrder="1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horizontal="center" vertical="center" readingOrder="1"/>
    </xf>
    <xf numFmtId="0" fontId="2" fillId="4" borderId="3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4" fillId="0" borderId="0" xfId="0" applyFont="1"/>
    <xf numFmtId="0" fontId="1" fillId="2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 readingOrder="1"/>
    </xf>
    <xf numFmtId="0" fontId="5" fillId="4" borderId="8" xfId="0" applyFont="1" applyFill="1" applyBorder="1" applyAlignment="1">
      <alignment horizontal="center" vertical="center" readingOrder="1"/>
    </xf>
    <xf numFmtId="0" fontId="5" fillId="4" borderId="3" xfId="0" applyFont="1" applyFill="1" applyBorder="1" applyAlignment="1">
      <alignment horizontal="center" vertical="center" readingOrder="1"/>
    </xf>
    <xf numFmtId="0" fontId="5" fillId="4" borderId="8" xfId="0" applyFont="1" applyFill="1" applyBorder="1" applyAlignment="1">
      <alignment horizontal="left" readingOrder="1"/>
    </xf>
    <xf numFmtId="0" fontId="5" fillId="4" borderId="3" xfId="0" applyFont="1" applyFill="1" applyBorder="1" applyAlignment="1">
      <alignment readingOrder="1"/>
    </xf>
    <xf numFmtId="0" fontId="1" fillId="4" borderId="6" xfId="0" applyFont="1" applyFill="1" applyBorder="1" applyAlignment="1">
      <alignment horizontal="left" vertical="center"/>
    </xf>
    <xf numFmtId="0" fontId="1" fillId="5" borderId="11" xfId="0" applyFont="1" applyFill="1" applyBorder="1"/>
    <xf numFmtId="0" fontId="6" fillId="4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15"/>
  <sheetViews>
    <sheetView tabSelected="1" zoomScale="80" zoomScaleNormal="80" workbookViewId="0">
      <selection activeCell="A19" sqref="A19"/>
    </sheetView>
  </sheetViews>
  <sheetFormatPr baseColWidth="10" defaultColWidth="9.140625" defaultRowHeight="15" x14ac:dyDescent="0.25"/>
  <cols>
    <col min="1" max="1" width="13.140625" bestFit="1" customWidth="1"/>
    <col min="2" max="2" width="15.140625" bestFit="1" customWidth="1"/>
    <col min="3" max="3" width="12" bestFit="1" customWidth="1"/>
    <col min="4" max="4" width="10" bestFit="1" customWidth="1"/>
    <col min="5" max="5" width="6.85546875" bestFit="1" customWidth="1"/>
    <col min="6" max="6" width="5.7109375" bestFit="1" customWidth="1"/>
    <col min="7" max="7" width="7.28515625" bestFit="1" customWidth="1"/>
    <col min="8" max="8" width="9.28515625" bestFit="1" customWidth="1"/>
    <col min="9" max="9" width="29.7109375" bestFit="1" customWidth="1"/>
    <col min="10" max="10" width="27.5703125" bestFit="1" customWidth="1"/>
    <col min="11" max="11" width="24" bestFit="1" customWidth="1"/>
    <col min="12" max="12" width="21.5703125" bestFit="1" customWidth="1"/>
    <col min="13" max="13" width="21.140625" bestFit="1" customWidth="1"/>
    <col min="14" max="14" width="235.28515625" bestFit="1" customWidth="1"/>
    <col min="15" max="15" width="25.5703125" bestFit="1" customWidth="1"/>
    <col min="16" max="17" width="24.85546875" bestFit="1" customWidth="1"/>
    <col min="18" max="18" width="22.85546875" bestFit="1" customWidth="1"/>
    <col min="19" max="19" width="17.7109375" bestFit="1" customWidth="1"/>
    <col min="20" max="20" width="134" bestFit="1" customWidth="1"/>
    <col min="21" max="21" width="25.5703125" bestFit="1" customWidth="1"/>
    <col min="22" max="22" width="12" bestFit="1" customWidth="1"/>
    <col min="23" max="23" width="25.5703125" bestFit="1" customWidth="1"/>
    <col min="24" max="24" width="25.42578125" bestFit="1" customWidth="1"/>
    <col min="25" max="25" width="7.28515625" bestFit="1" customWidth="1"/>
    <col min="26" max="26" width="9.28515625" bestFit="1" customWidth="1"/>
    <col min="27" max="27" width="12.85546875" bestFit="1" customWidth="1"/>
    <col min="28" max="28" width="11.7109375" bestFit="1" customWidth="1"/>
    <col min="29" max="29" width="9.85546875" bestFit="1" customWidth="1"/>
    <col min="30" max="30" width="8.85546875" bestFit="1" customWidth="1"/>
    <col min="31" max="31" width="14.140625" bestFit="1" customWidth="1"/>
    <col min="32" max="32" width="204.28515625" bestFit="1" customWidth="1"/>
    <col min="33" max="33" width="14.28515625" bestFit="1" customWidth="1"/>
    <col min="34" max="34" width="11.28515625" bestFit="1" customWidth="1"/>
    <col min="35" max="35" width="9.7109375" bestFit="1" customWidth="1"/>
    <col min="36" max="36" width="11.140625" bestFit="1" customWidth="1"/>
    <col min="37" max="37" width="198" bestFit="1" customWidth="1"/>
  </cols>
  <sheetData>
    <row r="1" spans="1:125" ht="15.75" customHeight="1" x14ac:dyDescent="0.25">
      <c r="A1" s="10" t="s">
        <v>0</v>
      </c>
      <c r="R1" s="22" t="s">
        <v>1</v>
      </c>
      <c r="S1" s="29"/>
      <c r="V1" s="22" t="s">
        <v>2</v>
      </c>
      <c r="W1" s="23"/>
      <c r="X1" s="23"/>
      <c r="Y1" s="23"/>
      <c r="Z1" s="23"/>
      <c r="AA1" s="23"/>
      <c r="AB1" s="23"/>
      <c r="AC1" s="23"/>
      <c r="AD1" s="23"/>
      <c r="AE1" s="23"/>
    </row>
    <row r="2" spans="1:125" ht="15.75" customHeight="1" x14ac:dyDescent="0.25">
      <c r="A2" s="18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 t="s">
        <v>12</v>
      </c>
      <c r="K2" s="19" t="s">
        <v>13</v>
      </c>
      <c r="L2" s="18" t="s">
        <v>14</v>
      </c>
      <c r="M2" s="16" t="s">
        <v>15</v>
      </c>
      <c r="N2" s="48" t="s">
        <v>16</v>
      </c>
      <c r="P2" s="29"/>
      <c r="R2" s="18" t="s">
        <v>17</v>
      </c>
      <c r="S2" s="18" t="s">
        <v>18</v>
      </c>
      <c r="T2" s="9" t="s">
        <v>16</v>
      </c>
      <c r="V2" s="34" t="s">
        <v>19</v>
      </c>
      <c r="W2" s="35" t="s">
        <v>4</v>
      </c>
      <c r="X2" s="35" t="s">
        <v>20</v>
      </c>
      <c r="Y2" s="35" t="s">
        <v>9</v>
      </c>
      <c r="Z2" s="35" t="s">
        <v>10</v>
      </c>
      <c r="AA2" s="35" t="s">
        <v>11</v>
      </c>
      <c r="AB2" s="35" t="s">
        <v>12</v>
      </c>
      <c r="AC2" s="35" t="s">
        <v>13</v>
      </c>
      <c r="AD2" s="35" t="s">
        <v>14</v>
      </c>
      <c r="AE2" s="40" t="s">
        <v>21</v>
      </c>
      <c r="AF2" s="6" t="s">
        <v>16</v>
      </c>
    </row>
    <row r="3" spans="1:125" ht="15.75" customHeight="1" x14ac:dyDescent="0.25">
      <c r="A3" s="14">
        <v>1</v>
      </c>
      <c r="B3" s="14" t="s">
        <v>22</v>
      </c>
      <c r="C3" s="14" t="s">
        <v>23</v>
      </c>
      <c r="D3" s="14" t="s">
        <v>24</v>
      </c>
      <c r="E3" s="14" t="s">
        <v>25</v>
      </c>
      <c r="F3" s="14">
        <v>7</v>
      </c>
      <c r="G3" s="14">
        <v>17</v>
      </c>
      <c r="H3" s="14">
        <v>13</v>
      </c>
      <c r="I3" s="14">
        <v>15</v>
      </c>
      <c r="J3" s="14">
        <v>10</v>
      </c>
      <c r="K3" s="14">
        <v>12</v>
      </c>
      <c r="L3" s="14">
        <v>8</v>
      </c>
      <c r="M3" s="27">
        <v>13</v>
      </c>
      <c r="N3" s="8" t="str">
        <f>_xlfn.CONCAT("INSERT INTO Personaje(ID_Personaje, Nombre, Raza, Clase, Avatar, Nivel, Fuerza, Destreza, Constitucion, Inteligencia, Sabiduria, Carisma, HechizosDisponibles) VALUES (",A3,", '",B3,"', '",C3,"', '",D3,"', '",E3,"', ",F3,", ",G3,", ",H3,", ",I3,", ",J3,", ",K3,", ",L3,", ",M3,");")</f>
        <v>INSERT INTO Personaje(ID_Personaje, Nombre, Raza, Clase, Avatar, Nivel, Fuerza, Destreza, Constitucion, Inteligencia, Sabiduria, Carisma, HechizosDisponibles) VALUES (1, 'Laezel', 'Githyanki', 'Fighter', 'False', 7, 17, 13, 15, 10, 12, 8, 13);</v>
      </c>
      <c r="P3" s="29"/>
      <c r="R3" s="30" t="s">
        <v>26</v>
      </c>
      <c r="S3" s="30" t="s">
        <v>27</v>
      </c>
      <c r="T3" s="5" t="str">
        <f>_xlfn.CONCAT("INSERT INTO Usuario(Nick, Password) VALUES ('",R3,"', '",S3,"');")</f>
        <v>INSERT INTO Usuario(Nick, Password) VALUES ('Zephyr ', 'GwYhElLZgM');</v>
      </c>
      <c r="V3" s="41">
        <v>1</v>
      </c>
      <c r="W3" s="41" t="s">
        <v>28</v>
      </c>
      <c r="X3" s="41" t="s">
        <v>29</v>
      </c>
      <c r="Y3" s="41">
        <v>6</v>
      </c>
      <c r="Z3" s="41">
        <v>14</v>
      </c>
      <c r="AA3" s="41">
        <v>13</v>
      </c>
      <c r="AB3" s="41">
        <v>12</v>
      </c>
      <c r="AC3" s="41">
        <v>11</v>
      </c>
      <c r="AD3" s="41">
        <v>10</v>
      </c>
      <c r="AE3" s="41">
        <v>1</v>
      </c>
      <c r="AF3" s="5" t="str">
        <f>_xlfn.CONCAT("INSERT INTO Enemigo(ID_Enemigo, Nombre, Tipo, Fuerza, Destreza, Constitucion, Inteligencia, Sabiduria, Carisma, Mapa_ID_Sitio) VALUES (",V3,", '",W3,"', '",X3,"', ",Y3,", ",Z3,", ",AA3,", ",AB3,", ",AC3,", ",AD3,", ",AE3,");")</f>
        <v>INSERT INTO Enemigo(ID_Enemigo, Nombre, Tipo, Fuerza, Destreza, Constitucion, Inteligencia, Sabiduria, Carisma, Mapa_ID_Sitio) VALUES (1, 'Intellect Devourer', 'Aberrations', 6, 14, 13, 12, 11, 10, 1);</v>
      </c>
    </row>
    <row r="4" spans="1:125" ht="15.75" customHeight="1" x14ac:dyDescent="0.25">
      <c r="A4" s="15">
        <v>2</v>
      </c>
      <c r="B4" s="15" t="s">
        <v>30</v>
      </c>
      <c r="C4" s="15" t="s">
        <v>31</v>
      </c>
      <c r="D4" s="15" t="s">
        <v>32</v>
      </c>
      <c r="E4" s="14" t="s">
        <v>25</v>
      </c>
      <c r="F4" s="15">
        <v>15</v>
      </c>
      <c r="G4" s="15">
        <v>8</v>
      </c>
      <c r="H4" s="15">
        <v>17</v>
      </c>
      <c r="I4" s="15">
        <v>14</v>
      </c>
      <c r="J4" s="15">
        <v>13</v>
      </c>
      <c r="K4" s="15">
        <v>13</v>
      </c>
      <c r="L4" s="15">
        <v>10</v>
      </c>
      <c r="M4" s="28">
        <v>29</v>
      </c>
      <c r="N4" s="8" t="str">
        <f t="shared" ref="N4:N18" si="0">_xlfn.CONCAT("INSERT INTO Personaje(ID_Personaje, Nombre, Raza, Clase, Avatar, Nivel, Fuerza, Destreza, Constitucion, Inteligencia, Sabiduria, Carisma, HechizosDisponibles) VALUES (",A4,", '",B4,"', '",C4,"', '",D4,"', '",E4,"', ",F4,", ",G4,", ",H4,", ",I4,", ",J4,", ",K4,", ",L4,", ",M4,");")</f>
        <v>INSERT INTO Personaje(ID_Personaje, Nombre, Raza, Clase, Avatar, Nivel, Fuerza, Destreza, Constitucion, Inteligencia, Sabiduria, Carisma, HechizosDisponibles) VALUES (2, 'Astarion', 'Elf', 'Rogue', 'False', 15, 8, 17, 14, 13, 13, 10, 29);</v>
      </c>
      <c r="P4" s="29"/>
      <c r="R4" s="31" t="s">
        <v>33</v>
      </c>
      <c r="S4" s="31" t="s">
        <v>34</v>
      </c>
      <c r="T4" s="5" t="str">
        <f>_xlfn.CONCAT("INSERT INTO Usuario(Nick, Password) VALUES ('",R4,"', '",S4,"');")</f>
        <v>INSERT INTO Usuario(Nick, Password) VALUES ('Lyra ', 'wwUpEhGpKr');</v>
      </c>
      <c r="V4" s="41">
        <v>2</v>
      </c>
      <c r="W4" s="41" t="s">
        <v>35</v>
      </c>
      <c r="X4" s="41" t="s">
        <v>29</v>
      </c>
      <c r="Y4" s="41">
        <v>8</v>
      </c>
      <c r="Z4" s="41">
        <v>14</v>
      </c>
      <c r="AA4" s="41">
        <v>14</v>
      </c>
      <c r="AB4" s="41">
        <v>13</v>
      </c>
      <c r="AC4" s="41">
        <v>14</v>
      </c>
      <c r="AD4" s="41">
        <v>11</v>
      </c>
      <c r="AE4" s="41">
        <v>11</v>
      </c>
      <c r="AF4" s="5" t="str">
        <f t="shared" ref="AF4:AF67" si="1">_xlfn.CONCAT("INSERT INTO Enemigo(ID_Enemigo, Nombre, Tipo, Fuerza, Destreza, Constitucion, Inteligencia, Sabiduria, Carisma, Mapa_ID_Sitio) VALUES (",V4,", '",W4,"', '",X4,"', ",Y4,", ",Z4,", ",AA4,", ",AB4,", ",AC4,", ",AD4,", ",AE4,");")</f>
        <v>INSERT INTO Enemigo(ID_Enemigo, Nombre, Tipo, Fuerza, Destreza, Constitucion, Inteligencia, Sabiduria, Carisma, Mapa_ID_Sitio) VALUES (2, 'Spectator', 'Aberrations', 8, 14, 14, 13, 14, 11, 11);</v>
      </c>
    </row>
    <row r="5" spans="1:125" ht="15.75" customHeight="1" x14ac:dyDescent="0.25">
      <c r="A5" s="15">
        <v>3</v>
      </c>
      <c r="B5" s="15" t="s">
        <v>36</v>
      </c>
      <c r="C5" s="15" t="s">
        <v>37</v>
      </c>
      <c r="D5" s="15" t="s">
        <v>38</v>
      </c>
      <c r="E5" s="14" t="s">
        <v>25</v>
      </c>
      <c r="F5" s="15">
        <v>4</v>
      </c>
      <c r="G5" s="15">
        <v>8</v>
      </c>
      <c r="H5" s="15">
        <v>13</v>
      </c>
      <c r="I5" s="15">
        <v>14</v>
      </c>
      <c r="J5" s="15">
        <v>13</v>
      </c>
      <c r="K5" s="15">
        <v>10</v>
      </c>
      <c r="L5" s="15">
        <v>17</v>
      </c>
      <c r="M5" s="28">
        <v>7</v>
      </c>
      <c r="N5" s="8" t="str">
        <f t="shared" si="0"/>
        <v>INSERT INTO Personaje(ID_Personaje, Nombre, Raza, Clase, Avatar, Nivel, Fuerza, Destreza, Constitucion, Inteligencia, Sabiduria, Carisma, HechizosDisponibles) VALUES (3, 'Wyll', 'Human', 'Warlock', 'False', 4, 8, 13, 14, 13, 10, 17, 7);</v>
      </c>
      <c r="P5" s="29"/>
      <c r="R5" s="31" t="s">
        <v>39</v>
      </c>
      <c r="S5" s="31" t="s">
        <v>40</v>
      </c>
      <c r="T5" s="5" t="str">
        <f t="shared" ref="T5:T21" si="2">_xlfn.CONCAT("INSERT INTO Usuario(Nick, Password) VALUES ('",R5,"', '",S5,"');")</f>
        <v>INSERT INTO Usuario(Nick, Password) VALUES ('Aric ', '982NhMxfk1');</v>
      </c>
      <c r="V5" s="41">
        <v>3</v>
      </c>
      <c r="W5" s="41" t="s">
        <v>41</v>
      </c>
      <c r="X5" s="41" t="s">
        <v>29</v>
      </c>
      <c r="Y5" s="41">
        <v>11</v>
      </c>
      <c r="Z5" s="41">
        <v>12</v>
      </c>
      <c r="AA5" s="41">
        <v>12</v>
      </c>
      <c r="AB5" s="41">
        <v>19</v>
      </c>
      <c r="AC5" s="41">
        <v>17</v>
      </c>
      <c r="AD5" s="41">
        <v>17</v>
      </c>
      <c r="AE5" s="41">
        <v>2</v>
      </c>
      <c r="AF5" s="5" t="str">
        <f t="shared" si="1"/>
        <v>INSERT INTO Enemigo(ID_Enemigo, Nombre, Tipo, Fuerza, Destreza, Constitucion, Inteligencia, Sabiduria, Carisma, Mapa_ID_Sitio) VALUES (3, 'Mind Flayer', 'Aberrations', 11, 12, 12, 19, 17, 17, 2);</v>
      </c>
    </row>
    <row r="6" spans="1:125" ht="15.75" customHeight="1" x14ac:dyDescent="0.25">
      <c r="A6" s="15">
        <v>4</v>
      </c>
      <c r="B6" s="15" t="s">
        <v>42</v>
      </c>
      <c r="C6" s="15" t="s">
        <v>43</v>
      </c>
      <c r="D6" s="15" t="s">
        <v>44</v>
      </c>
      <c r="E6" s="14" t="s">
        <v>25</v>
      </c>
      <c r="F6" s="15">
        <v>12</v>
      </c>
      <c r="G6" s="15">
        <v>13</v>
      </c>
      <c r="H6" s="15">
        <v>13</v>
      </c>
      <c r="I6" s="15">
        <v>14</v>
      </c>
      <c r="J6" s="15">
        <v>10</v>
      </c>
      <c r="K6" s="15">
        <v>17</v>
      </c>
      <c r="L6" s="15">
        <v>8</v>
      </c>
      <c r="M6" s="28">
        <v>23</v>
      </c>
      <c r="N6" s="8" t="str">
        <f t="shared" si="0"/>
        <v>INSERT INTO Personaje(ID_Personaje, Nombre, Raza, Clase, Avatar, Nivel, Fuerza, Destreza, Constitucion, Inteligencia, Sabiduria, Carisma, HechizosDisponibles) VALUES (4, 'Shadowheart', 'Half-Elf', 'Cleric', 'False', 12, 13, 13, 14, 10, 17, 8, 23);</v>
      </c>
      <c r="P6" s="29"/>
      <c r="R6" s="31" t="s">
        <v>45</v>
      </c>
      <c r="S6" s="31" t="s">
        <v>46</v>
      </c>
      <c r="T6" s="5" t="str">
        <f t="shared" si="2"/>
        <v>INSERT INTO Usuario(Nick, Password) VALUES ('Seraphina ', '1uJ1lWoR5d');</v>
      </c>
      <c r="V6" s="41">
        <v>4</v>
      </c>
      <c r="W6" s="41" t="s">
        <v>47</v>
      </c>
      <c r="X6" s="41" t="s">
        <v>48</v>
      </c>
      <c r="Y6" s="41">
        <v>18</v>
      </c>
      <c r="Z6" s="41">
        <v>15</v>
      </c>
      <c r="AA6" s="41">
        <v>16</v>
      </c>
      <c r="AB6" s="41">
        <v>6</v>
      </c>
      <c r="AC6" s="41">
        <v>12</v>
      </c>
      <c r="AD6" s="41">
        <v>8</v>
      </c>
      <c r="AE6" s="41">
        <v>5</v>
      </c>
      <c r="AF6" s="5" t="str">
        <f t="shared" si="1"/>
        <v>INSERT INTO Enemigo(ID_Enemigo, Nombre, Tipo, Fuerza, Destreza, Constitucion, Inteligencia, Sabiduria, Carisma, Mapa_ID_Sitio) VALUES (4, 'Displacer', 'Beasts', 18, 15, 16, 6, 12, 8, 5);</v>
      </c>
    </row>
    <row r="7" spans="1:125" ht="15.75" customHeight="1" x14ac:dyDescent="0.25">
      <c r="A7" s="15">
        <v>5</v>
      </c>
      <c r="B7" s="15" t="s">
        <v>49</v>
      </c>
      <c r="C7" s="15" t="s">
        <v>50</v>
      </c>
      <c r="D7" s="15" t="s">
        <v>51</v>
      </c>
      <c r="E7" s="14" t="s">
        <v>25</v>
      </c>
      <c r="F7" s="15">
        <v>18</v>
      </c>
      <c r="G7" s="15">
        <v>8</v>
      </c>
      <c r="H7" s="15">
        <v>13</v>
      </c>
      <c r="I7" s="15">
        <v>15</v>
      </c>
      <c r="J7" s="15">
        <v>17</v>
      </c>
      <c r="K7" s="15">
        <v>10</v>
      </c>
      <c r="L7" s="15">
        <v>12</v>
      </c>
      <c r="M7" s="28">
        <v>35</v>
      </c>
      <c r="N7" s="8" t="str">
        <f t="shared" si="0"/>
        <v>INSERT INTO Personaje(ID_Personaje, Nombre, Raza, Clase, Avatar, Nivel, Fuerza, Destreza, Constitucion, Inteligencia, Sabiduria, Carisma, HechizosDisponibles) VALUES (5, 'Gale', 'Humano', 'Wizard', 'False', 18, 8, 13, 15, 17, 10, 12, 35);</v>
      </c>
      <c r="O7" s="1"/>
      <c r="P7" s="32"/>
      <c r="R7" s="33" t="s">
        <v>52</v>
      </c>
      <c r="S7" s="33" t="s">
        <v>53</v>
      </c>
      <c r="T7" s="5" t="str">
        <f t="shared" si="2"/>
        <v>INSERT INTO Usuario(Nick, Password) VALUES ('Thorne ', '05CgSiFq5c');</v>
      </c>
      <c r="V7" s="41">
        <v>5</v>
      </c>
      <c r="W7" s="41" t="s">
        <v>54</v>
      </c>
      <c r="X7" s="41" t="s">
        <v>48</v>
      </c>
      <c r="Y7" s="41">
        <v>11</v>
      </c>
      <c r="Z7" s="41">
        <v>13</v>
      </c>
      <c r="AA7" s="41">
        <v>12</v>
      </c>
      <c r="AB7" s="41">
        <v>2</v>
      </c>
      <c r="AC7" s="41">
        <v>12</v>
      </c>
      <c r="AD7" s="41">
        <v>5</v>
      </c>
      <c r="AE7" s="41">
        <v>11</v>
      </c>
      <c r="AF7" s="5" t="str">
        <f t="shared" si="1"/>
        <v>INSERT INTO Enemigo(ID_Enemigo, Nombre, Tipo, Fuerza, Destreza, Constitucion, Inteligencia, Sabiduria, Carisma, Mapa_ID_Sitio) VALUES (5, 'Hyena', 'Beasts', 11, 13, 12, 2, 12, 5, 11);</v>
      </c>
      <c r="AG7" s="1"/>
      <c r="AH7" s="1"/>
      <c r="AI7" s="1"/>
      <c r="AJ7" s="1"/>
      <c r="AK7" s="1"/>
    </row>
    <row r="8" spans="1:125" ht="15.75" customHeight="1" x14ac:dyDescent="0.25">
      <c r="A8" s="15">
        <v>6</v>
      </c>
      <c r="B8" s="20" t="s">
        <v>55</v>
      </c>
      <c r="C8" s="15" t="s">
        <v>56</v>
      </c>
      <c r="D8" s="15" t="s">
        <v>57</v>
      </c>
      <c r="E8" s="14" t="s">
        <v>25</v>
      </c>
      <c r="F8" s="15">
        <v>9</v>
      </c>
      <c r="G8" s="15">
        <v>17</v>
      </c>
      <c r="H8" s="15">
        <v>13</v>
      </c>
      <c r="I8" s="15">
        <v>15</v>
      </c>
      <c r="J8" s="15">
        <v>8</v>
      </c>
      <c r="K8" s="15">
        <v>12</v>
      </c>
      <c r="L8" s="15">
        <v>10</v>
      </c>
      <c r="M8" s="28">
        <v>33</v>
      </c>
      <c r="N8" s="8" t="str">
        <f t="shared" si="0"/>
        <v>INSERT INTO Personaje(ID_Personaje, Nombre, Raza, Clase, Avatar, Nivel, Fuerza, Destreza, Constitucion, Inteligencia, Sabiduria, Carisma, HechizosDisponibles) VALUES (6, 'Karlach', 'Tiefling', 'Barbarian', 'False', 9, 17, 13, 15, 8, 12, 10, 33);</v>
      </c>
      <c r="P8" s="29"/>
      <c r="R8" s="31" t="s">
        <v>58</v>
      </c>
      <c r="S8" s="31" t="s">
        <v>59</v>
      </c>
      <c r="T8" s="5" t="str">
        <f t="shared" si="2"/>
        <v>INSERT INTO Usuario(Nick, Password) VALUES ('Ember ', 'J6NGM16GWh');</v>
      </c>
      <c r="V8" s="41">
        <v>6</v>
      </c>
      <c r="W8" s="41" t="s">
        <v>60</v>
      </c>
      <c r="X8" s="41" t="s">
        <v>48</v>
      </c>
      <c r="Y8" s="41">
        <v>3</v>
      </c>
      <c r="Z8" s="41">
        <v>16</v>
      </c>
      <c r="AA8" s="41">
        <v>10</v>
      </c>
      <c r="AB8" s="41">
        <v>3</v>
      </c>
      <c r="AC8" s="41">
        <v>8</v>
      </c>
      <c r="AD8" s="41">
        <v>8</v>
      </c>
      <c r="AE8" s="41">
        <v>10</v>
      </c>
      <c r="AF8" s="5" t="str">
        <f t="shared" si="1"/>
        <v>INSERT INTO Enemigo(ID_Enemigo, Nombre, Tipo, Fuerza, Destreza, Constitucion, Inteligencia, Sabiduria, Carisma, Mapa_ID_Sitio) VALUES (6, 'Addled Frog', 'Beasts', 3, 16, 10, 3, 8, 8, 10);</v>
      </c>
    </row>
    <row r="9" spans="1:125" ht="15.75" customHeight="1" x14ac:dyDescent="0.25">
      <c r="A9" s="15">
        <v>7</v>
      </c>
      <c r="B9" s="20" t="s">
        <v>61</v>
      </c>
      <c r="C9" s="15" t="s">
        <v>43</v>
      </c>
      <c r="D9" s="15" t="s">
        <v>62</v>
      </c>
      <c r="E9" s="14" t="s">
        <v>25</v>
      </c>
      <c r="F9" s="15">
        <v>3</v>
      </c>
      <c r="G9" s="15">
        <v>10</v>
      </c>
      <c r="H9" s="15">
        <v>14</v>
      </c>
      <c r="I9" s="15">
        <v>14</v>
      </c>
      <c r="J9" s="15">
        <v>8</v>
      </c>
      <c r="K9" s="15">
        <v>17</v>
      </c>
      <c r="L9" s="15">
        <v>12</v>
      </c>
      <c r="M9" s="28">
        <v>5</v>
      </c>
      <c r="N9" s="8" t="str">
        <f t="shared" si="0"/>
        <v>INSERT INTO Personaje(ID_Personaje, Nombre, Raza, Clase, Avatar, Nivel, Fuerza, Destreza, Constitucion, Inteligencia, Sabiduria, Carisma, HechizosDisponibles) VALUES (7, 'Jaheira', 'Half-Elf', 'Druid', 'False', 3, 10, 14, 14, 8, 17, 12, 5);</v>
      </c>
      <c r="P9" s="29"/>
      <c r="R9" s="31" t="s">
        <v>63</v>
      </c>
      <c r="S9" s="31" t="s">
        <v>64</v>
      </c>
      <c r="T9" s="5" t="str">
        <f t="shared" si="2"/>
        <v>INSERT INTO Usuario(Nick, Password) VALUES ('Kael ', 'c97NsLc161');</v>
      </c>
      <c r="V9" s="41">
        <v>7</v>
      </c>
      <c r="W9" s="41" t="s">
        <v>65</v>
      </c>
      <c r="X9" s="41" t="s">
        <v>66</v>
      </c>
      <c r="Y9" s="41">
        <v>14</v>
      </c>
      <c r="Z9" s="41">
        <v>12</v>
      </c>
      <c r="AA9" s="41">
        <v>13</v>
      </c>
      <c r="AB9" s="41">
        <v>8</v>
      </c>
      <c r="AC9" s="41">
        <v>11</v>
      </c>
      <c r="AD9" s="41">
        <v>9</v>
      </c>
      <c r="AE9" s="41">
        <v>5</v>
      </c>
      <c r="AF9" s="5" t="str">
        <f t="shared" si="1"/>
        <v>INSERT INTO Enemigo(ID_Enemigo, Nombre, Tipo, Fuerza, Destreza, Constitucion, Inteligencia, Sabiduria, Carisma, Mapa_ID_Sitio) VALUES (7, 'Bugbear Assassin', 'Bugbears', 14, 12, 13, 8, 11, 9, 5);</v>
      </c>
    </row>
    <row r="10" spans="1:125" s="2" customFormat="1" ht="15.75" customHeight="1" x14ac:dyDescent="0.25">
      <c r="A10" s="15">
        <v>8</v>
      </c>
      <c r="B10" s="20" t="s">
        <v>67</v>
      </c>
      <c r="C10" s="15" t="s">
        <v>68</v>
      </c>
      <c r="D10" s="15" t="s">
        <v>69</v>
      </c>
      <c r="E10" s="14" t="s">
        <v>25</v>
      </c>
      <c r="F10" s="15">
        <v>11</v>
      </c>
      <c r="G10" s="15">
        <v>15</v>
      </c>
      <c r="H10" s="15">
        <v>12</v>
      </c>
      <c r="I10" s="15">
        <v>15</v>
      </c>
      <c r="J10" s="15">
        <v>12</v>
      </c>
      <c r="K10" s="15">
        <v>19</v>
      </c>
      <c r="L10" s="15">
        <v>16</v>
      </c>
      <c r="M10" s="28">
        <v>21</v>
      </c>
      <c r="N10" s="8" t="str">
        <f t="shared" si="0"/>
        <v>INSERT INTO Personaje(ID_Personaje, Nombre, Raza, Clase, Avatar, Nivel, Fuerza, Destreza, Constitucion, Inteligencia, Sabiduria, Carisma, HechizosDisponibles) VALUES (8, 'Minthara', 'Drow', 'Paladin', 'False', 11, 15, 12, 15, 12, 19, 16, 21);</v>
      </c>
      <c r="O10"/>
      <c r="P10" s="29"/>
      <c r="Q10"/>
      <c r="R10" s="31" t="s">
        <v>70</v>
      </c>
      <c r="S10" s="31" t="s">
        <v>71</v>
      </c>
      <c r="T10" s="5" t="str">
        <f t="shared" si="2"/>
        <v>INSERT INTO Usuario(Nick, Password) VALUES ('Lumielle ', 'asM4kKXS91');</v>
      </c>
      <c r="U10"/>
      <c r="V10" s="41">
        <v>8</v>
      </c>
      <c r="W10" s="41" t="s">
        <v>72</v>
      </c>
      <c r="X10" s="41" t="s">
        <v>66</v>
      </c>
      <c r="Y10" s="41">
        <v>15</v>
      </c>
      <c r="Z10" s="41">
        <v>14</v>
      </c>
      <c r="AA10" s="41">
        <v>13</v>
      </c>
      <c r="AB10" s="41">
        <v>8</v>
      </c>
      <c r="AC10" s="41">
        <v>11</v>
      </c>
      <c r="AD10" s="41">
        <v>9</v>
      </c>
      <c r="AE10" s="41">
        <v>8</v>
      </c>
      <c r="AF10" s="5" t="str">
        <f t="shared" si="1"/>
        <v>INSERT INTO Enemigo(ID_Enemigo, Nombre, Tipo, Fuerza, Destreza, Constitucion, Inteligencia, Sabiduria, Carisma, Mapa_ID_Sitio) VALUES (8, 'Grukkoh', 'Bugbears', 15, 14, 13, 8, 11, 9, 8);</v>
      </c>
      <c r="AG10"/>
      <c r="AH10"/>
      <c r="AI10"/>
      <c r="AJ10"/>
      <c r="AK10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</row>
    <row r="11" spans="1:125" ht="15.75" customHeight="1" x14ac:dyDescent="0.25">
      <c r="A11" s="15">
        <v>9</v>
      </c>
      <c r="B11" s="20" t="s">
        <v>73</v>
      </c>
      <c r="C11" s="15" t="s">
        <v>31</v>
      </c>
      <c r="D11" s="15" t="s">
        <v>62</v>
      </c>
      <c r="E11" s="14" t="s">
        <v>25</v>
      </c>
      <c r="F11" s="15">
        <v>20</v>
      </c>
      <c r="G11" s="15">
        <v>16</v>
      </c>
      <c r="H11" s="15">
        <v>16</v>
      </c>
      <c r="I11" s="15">
        <v>16</v>
      </c>
      <c r="J11" s="15">
        <v>12</v>
      </c>
      <c r="K11" s="15">
        <v>18</v>
      </c>
      <c r="L11" s="15">
        <v>16</v>
      </c>
      <c r="M11" s="28">
        <v>40</v>
      </c>
      <c r="N11" s="8" t="str">
        <f t="shared" si="0"/>
        <v>INSERT INTO Personaje(ID_Personaje, Nombre, Raza, Clase, Avatar, Nivel, Fuerza, Destreza, Constitucion, Inteligencia, Sabiduria, Carisma, HechizosDisponibles) VALUES (9, 'Halsin', 'Elf', 'Druid', 'False', 20, 16, 16, 16, 12, 18, 16, 40);</v>
      </c>
      <c r="P11" s="29"/>
      <c r="R11" s="31" t="s">
        <v>74</v>
      </c>
      <c r="S11" s="31" t="s">
        <v>75</v>
      </c>
      <c r="T11" s="5" t="str">
        <f t="shared" si="2"/>
        <v>INSERT INTO Usuario(Nick, Password) VALUES ('Draven ', 'j2XfN9W3pb');</v>
      </c>
      <c r="V11" s="41">
        <v>9</v>
      </c>
      <c r="W11" s="41" t="s">
        <v>76</v>
      </c>
      <c r="X11" s="41" t="s">
        <v>66</v>
      </c>
      <c r="Y11" s="41">
        <v>15</v>
      </c>
      <c r="Z11" s="41">
        <v>14</v>
      </c>
      <c r="AA11" s="41">
        <v>13</v>
      </c>
      <c r="AB11" s="41">
        <v>8</v>
      </c>
      <c r="AC11" s="41">
        <v>11</v>
      </c>
      <c r="AD11" s="41">
        <v>9</v>
      </c>
      <c r="AE11" s="41">
        <v>8</v>
      </c>
      <c r="AF11" s="5" t="str">
        <f t="shared" si="1"/>
        <v>INSERT INTO Enemigo(ID_Enemigo, Nombre, Tipo, Fuerza, Destreza, Constitucion, Inteligencia, Sabiduria, Carisma, Mapa_ID_Sitio) VALUES (9, 'Scrawny Bugbear', 'Bugbears', 15, 14, 13, 8, 11, 9, 8);</v>
      </c>
    </row>
    <row r="12" spans="1:125" ht="15.75" customHeight="1" x14ac:dyDescent="0.25">
      <c r="A12" s="15">
        <v>10</v>
      </c>
      <c r="B12" s="20" t="s">
        <v>77</v>
      </c>
      <c r="C12" s="15" t="s">
        <v>37</v>
      </c>
      <c r="D12" s="15" t="s">
        <v>78</v>
      </c>
      <c r="E12" s="14" t="s">
        <v>25</v>
      </c>
      <c r="F12" s="15">
        <v>6</v>
      </c>
      <c r="G12" s="15">
        <v>12</v>
      </c>
      <c r="H12" s="15">
        <v>17</v>
      </c>
      <c r="I12" s="15">
        <v>13</v>
      </c>
      <c r="J12" s="15">
        <v>8</v>
      </c>
      <c r="K12" s="15">
        <v>15</v>
      </c>
      <c r="L12" s="15">
        <v>10</v>
      </c>
      <c r="M12" s="28">
        <v>11</v>
      </c>
      <c r="N12" s="8" t="str">
        <f t="shared" si="0"/>
        <v>INSERT INTO Personaje(ID_Personaje, Nombre, Raza, Clase, Avatar, Nivel, Fuerza, Destreza, Constitucion, Inteligencia, Sabiduria, Carisma, HechizosDisponibles) VALUES (10, 'Minsc', 'Human', 'Ranger', 'False', 6, 12, 17, 13, 8, 15, 10, 11);</v>
      </c>
      <c r="P12" s="29"/>
      <c r="R12" s="31" t="s">
        <v>79</v>
      </c>
      <c r="S12" s="31" t="s">
        <v>80</v>
      </c>
      <c r="T12" s="5" t="str">
        <f t="shared" si="2"/>
        <v>INSERT INTO Usuario(Nick, Password) VALUES ('Astrid ', '8y97YKBtbk');</v>
      </c>
      <c r="V12" s="41">
        <v>10</v>
      </c>
      <c r="W12" s="41" t="s">
        <v>67</v>
      </c>
      <c r="X12" s="41" t="s">
        <v>68</v>
      </c>
      <c r="Y12" s="41">
        <v>17</v>
      </c>
      <c r="Z12" s="41">
        <v>12</v>
      </c>
      <c r="AA12" s="41">
        <v>13</v>
      </c>
      <c r="AB12" s="41">
        <v>8</v>
      </c>
      <c r="AC12" s="41">
        <v>10</v>
      </c>
      <c r="AD12" s="41">
        <v>15</v>
      </c>
      <c r="AE12" s="41">
        <v>13</v>
      </c>
      <c r="AF12" s="5" t="str">
        <f t="shared" si="1"/>
        <v>INSERT INTO Enemigo(ID_Enemigo, Nombre, Tipo, Fuerza, Destreza, Constitucion, Inteligencia, Sabiduria, Carisma, Mapa_ID_Sitio) VALUES (10, 'Minthara', 'Drow', 17, 12, 13, 8, 10, 15, 13);</v>
      </c>
    </row>
    <row r="13" spans="1:125" ht="15.75" customHeight="1" x14ac:dyDescent="0.25">
      <c r="A13" s="15">
        <v>11</v>
      </c>
      <c r="B13" s="21" t="s">
        <v>81</v>
      </c>
      <c r="C13" s="15" t="s">
        <v>82</v>
      </c>
      <c r="D13" s="15" t="s">
        <v>83</v>
      </c>
      <c r="E13" s="14" t="s">
        <v>25</v>
      </c>
      <c r="F13" s="15">
        <v>14</v>
      </c>
      <c r="G13" s="15">
        <v>8</v>
      </c>
      <c r="H13" s="15">
        <v>13</v>
      </c>
      <c r="I13" s="15">
        <v>15</v>
      </c>
      <c r="J13" s="15">
        <v>12</v>
      </c>
      <c r="K13" s="15">
        <v>10</v>
      </c>
      <c r="L13" s="15">
        <v>17</v>
      </c>
      <c r="M13" s="28">
        <v>27</v>
      </c>
      <c r="N13" s="8" t="str">
        <f t="shared" si="0"/>
        <v>INSERT INTO Personaje(ID_Personaje, Nombre, Raza, Clase, Avatar, Nivel, Fuerza, Destreza, Constitucion, Inteligencia, Sabiduria, Carisma, HechizosDisponibles) VALUES (11, 'Ansia Oscura', 'Dragonborn', 'Sorcerer', 'False', 14, 8, 13, 15, 12, 10, 17, 27);</v>
      </c>
      <c r="P13" s="29"/>
      <c r="R13" s="31" t="s">
        <v>84</v>
      </c>
      <c r="S13" s="31" t="s">
        <v>85</v>
      </c>
      <c r="T13" s="5" t="str">
        <f t="shared" si="2"/>
        <v>INSERT INTO Usuario(Nick, Password) VALUES ('Malachi', 'wjN570W769');</v>
      </c>
      <c r="V13" s="41">
        <v>11</v>
      </c>
      <c r="W13" s="41" t="s">
        <v>86</v>
      </c>
      <c r="X13" s="41" t="s">
        <v>68</v>
      </c>
      <c r="Y13" s="41">
        <v>18</v>
      </c>
      <c r="Z13" s="41">
        <v>19</v>
      </c>
      <c r="AA13" s="41">
        <v>10</v>
      </c>
      <c r="AB13" s="41">
        <v>17</v>
      </c>
      <c r="AC13" s="41">
        <v>18</v>
      </c>
      <c r="AD13" s="41">
        <v>16</v>
      </c>
      <c r="AE13" s="41">
        <v>13</v>
      </c>
      <c r="AF13" s="5" t="str">
        <f t="shared" si="1"/>
        <v>INSERT INTO Enemigo(ID_Enemigo, Nombre, Tipo, Fuerza, Destreza, Constitucion, Inteligencia, Sabiduria, Carisma, Mapa_ID_Sitio) VALUES (11, 'Viconia DeVir', 'Drow', 18, 19, 10, 17, 18, 16, 13);</v>
      </c>
    </row>
    <row r="14" spans="1:125" ht="15.75" customHeight="1" x14ac:dyDescent="0.25">
      <c r="A14" s="15">
        <v>12</v>
      </c>
      <c r="B14" s="15" t="s">
        <v>87</v>
      </c>
      <c r="C14" s="15" t="s">
        <v>68</v>
      </c>
      <c r="D14" s="15" t="s">
        <v>38</v>
      </c>
      <c r="E14" s="15" t="s">
        <v>88</v>
      </c>
      <c r="F14" s="15">
        <v>2</v>
      </c>
      <c r="G14" s="15">
        <v>8</v>
      </c>
      <c r="H14" s="15">
        <v>17</v>
      </c>
      <c r="I14" s="15">
        <v>10</v>
      </c>
      <c r="J14" s="15">
        <v>15</v>
      </c>
      <c r="K14" s="15">
        <v>12</v>
      </c>
      <c r="L14" s="15">
        <v>8</v>
      </c>
      <c r="M14" s="28">
        <v>3</v>
      </c>
      <c r="N14" s="8" t="str">
        <f t="shared" si="0"/>
        <v>INSERT INTO Personaje(ID_Personaje, Nombre, Raza, Clase, Avatar, Nivel, Fuerza, Destreza, Constitucion, Inteligencia, Sabiduria, Carisma, HechizosDisponibles) VALUES (12, 'Javier', 'Drow', 'Warlock', 'True', 2, 8, 17, 10, 15, 12, 8, 3);</v>
      </c>
      <c r="P14" s="29"/>
      <c r="R14" s="31" t="s">
        <v>89</v>
      </c>
      <c r="S14" s="31" t="s">
        <v>90</v>
      </c>
      <c r="T14" s="5" t="str">
        <f t="shared" si="2"/>
        <v>INSERT INTO Usuario(Nick, Password) VALUES ('Sylas', 'PM7t2OKk6g');</v>
      </c>
      <c r="V14" s="41">
        <v>12</v>
      </c>
      <c r="W14" s="41" t="s">
        <v>91</v>
      </c>
      <c r="X14" s="41" t="s">
        <v>68</v>
      </c>
      <c r="Y14" s="41">
        <v>10</v>
      </c>
      <c r="Z14" s="41">
        <v>10</v>
      </c>
      <c r="AA14" s="41">
        <v>12</v>
      </c>
      <c r="AB14" s="41">
        <v>16</v>
      </c>
      <c r="AC14" s="41">
        <v>10</v>
      </c>
      <c r="AD14" s="41">
        <v>14</v>
      </c>
      <c r="AE14" s="41">
        <v>17</v>
      </c>
      <c r="AF14" s="5" t="str">
        <f t="shared" si="1"/>
        <v>INSERT INTO Enemigo(ID_Enemigo, Nombre, Tipo, Fuerza, Destreza, Constitucion, Inteligencia, Sabiduria, Carisma, Mapa_ID_Sitio) VALUES (12, 'Dhourn', 'Drow', 10, 10, 12, 16, 10, 14, 17);</v>
      </c>
    </row>
    <row r="15" spans="1:125" ht="15.75" customHeight="1" x14ac:dyDescent="0.25">
      <c r="A15" s="15">
        <v>13</v>
      </c>
      <c r="B15" s="15" t="s">
        <v>92</v>
      </c>
      <c r="C15" s="15" t="s">
        <v>82</v>
      </c>
      <c r="D15" s="15" t="s">
        <v>32</v>
      </c>
      <c r="E15" s="15" t="s">
        <v>88</v>
      </c>
      <c r="F15" s="15">
        <v>19</v>
      </c>
      <c r="G15" s="15">
        <v>10</v>
      </c>
      <c r="H15" s="15">
        <v>16</v>
      </c>
      <c r="I15" s="15">
        <v>10</v>
      </c>
      <c r="J15" s="15">
        <v>9</v>
      </c>
      <c r="K15" s="15">
        <v>13</v>
      </c>
      <c r="L15" s="15">
        <v>16</v>
      </c>
      <c r="M15" s="28">
        <v>37</v>
      </c>
      <c r="N15" s="8" t="str">
        <f t="shared" si="0"/>
        <v>INSERT INTO Personaje(ID_Personaje, Nombre, Raza, Clase, Avatar, Nivel, Fuerza, Destreza, Constitucion, Inteligencia, Sabiduria, Carisma, HechizosDisponibles) VALUES (13, 'Angel', 'Dragonborn', 'Rogue', 'True', 19, 10, 16, 10, 9, 13, 16, 37);</v>
      </c>
      <c r="P15" s="29"/>
      <c r="R15" s="31" t="s">
        <v>93</v>
      </c>
      <c r="S15" s="31" t="s">
        <v>94</v>
      </c>
      <c r="T15" s="5" t="str">
        <f t="shared" si="2"/>
        <v>INSERT INTO Usuario(Nick, Password) VALUES ('Elara', '7qVuC8N5Y5');</v>
      </c>
      <c r="V15" s="41">
        <v>13</v>
      </c>
      <c r="W15" s="41" t="s">
        <v>95</v>
      </c>
      <c r="X15" s="41" t="s">
        <v>96</v>
      </c>
      <c r="Y15" s="41">
        <v>12</v>
      </c>
      <c r="Z15" s="41">
        <v>13</v>
      </c>
      <c r="AA15" s="41">
        <v>12</v>
      </c>
      <c r="AB15" s="41">
        <v>10</v>
      </c>
      <c r="AC15" s="41">
        <v>12</v>
      </c>
      <c r="AD15" s="41">
        <v>10</v>
      </c>
      <c r="AE15" s="41">
        <v>13</v>
      </c>
      <c r="AF15" s="5" t="str">
        <f t="shared" si="1"/>
        <v>INSERT INTO Enemigo(ID_Enemigo, Nombre, Tipo, Fuerza, Destreza, Constitucion, Inteligencia, Sabiduria, Carisma, Mapa_ID_Sitio) VALUES (13, 'Torgga', 'Duergar', 12, 13, 12, 10, 12, 10, 13);</v>
      </c>
    </row>
    <row r="16" spans="1:125" ht="15.75" customHeight="1" x14ac:dyDescent="0.25">
      <c r="A16" s="15">
        <v>14</v>
      </c>
      <c r="B16" s="15" t="s">
        <v>97</v>
      </c>
      <c r="C16" s="15" t="s">
        <v>56</v>
      </c>
      <c r="D16" s="15" t="s">
        <v>98</v>
      </c>
      <c r="E16" s="15" t="s">
        <v>88</v>
      </c>
      <c r="F16" s="15">
        <v>8</v>
      </c>
      <c r="G16" s="15">
        <v>9</v>
      </c>
      <c r="H16" s="15">
        <v>8</v>
      </c>
      <c r="I16" s="15">
        <v>14</v>
      </c>
      <c r="J16" s="15">
        <v>14</v>
      </c>
      <c r="K16" s="15">
        <v>15</v>
      </c>
      <c r="L16" s="15">
        <v>14</v>
      </c>
      <c r="M16" s="28">
        <v>15</v>
      </c>
      <c r="N16" s="8" t="str">
        <f t="shared" si="0"/>
        <v>INSERT INTO Personaje(ID_Personaje, Nombre, Raza, Clase, Avatar, Nivel, Fuerza, Destreza, Constitucion, Inteligencia, Sabiduria, Carisma, HechizosDisponibles) VALUES (14, 'Raúl', 'Tiefling', 'Bard', 'True', 8, 9, 8, 14, 14, 15, 14, 15);</v>
      </c>
      <c r="P16" s="29"/>
      <c r="R16" s="31" t="s">
        <v>99</v>
      </c>
      <c r="S16" s="31" t="s">
        <v>100</v>
      </c>
      <c r="T16" s="5" t="str">
        <f t="shared" si="2"/>
        <v>INSERT INTO Usuario(Nick, Password) VALUES ('Thorne', '69UeKkntb1');</v>
      </c>
      <c r="V16" s="41">
        <v>14</v>
      </c>
      <c r="W16" s="41" t="s">
        <v>101</v>
      </c>
      <c r="X16" s="41" t="s">
        <v>96</v>
      </c>
      <c r="Y16" s="41">
        <v>18</v>
      </c>
      <c r="Z16" s="41">
        <v>12</v>
      </c>
      <c r="AA16" s="41">
        <v>14</v>
      </c>
      <c r="AB16" s="41">
        <v>10</v>
      </c>
      <c r="AC16" s="41">
        <v>12</v>
      </c>
      <c r="AD16" s="41">
        <v>12</v>
      </c>
      <c r="AE16" s="41">
        <v>18</v>
      </c>
      <c r="AF16" s="5" t="str">
        <f t="shared" si="1"/>
        <v>INSERT INTO Enemigo(ID_Enemigo, Nombre, Tipo, Fuerza, Destreza, Constitucion, Inteligencia, Sabiduria, Carisma, Mapa_ID_Sitio) VALUES (14, 'Brithvar', 'Duergar', 18, 12, 14, 10, 12, 12, 18);</v>
      </c>
    </row>
    <row r="17" spans="1:32" ht="15.75" customHeight="1" x14ac:dyDescent="0.25">
      <c r="A17" s="15">
        <v>15</v>
      </c>
      <c r="B17" s="15" t="s">
        <v>102</v>
      </c>
      <c r="C17" s="15" t="s">
        <v>103</v>
      </c>
      <c r="D17" s="15" t="s">
        <v>51</v>
      </c>
      <c r="E17" s="15" t="s">
        <v>88</v>
      </c>
      <c r="F17" s="15">
        <v>5</v>
      </c>
      <c r="G17" s="15">
        <v>8</v>
      </c>
      <c r="H17" s="15">
        <v>10</v>
      </c>
      <c r="I17" s="15">
        <v>10</v>
      </c>
      <c r="J17" s="15">
        <v>15</v>
      </c>
      <c r="K17" s="15">
        <v>16</v>
      </c>
      <c r="L17" s="15">
        <v>13</v>
      </c>
      <c r="M17" s="28">
        <v>9</v>
      </c>
      <c r="N17" s="8" t="str">
        <f t="shared" si="0"/>
        <v>INSERT INTO Personaje(ID_Personaje, Nombre, Raza, Clase, Avatar, Nivel, Fuerza, Destreza, Constitucion, Inteligencia, Sabiduria, Carisma, HechizosDisponibles) VALUES (15, 'Gloria', 'Elfo ', 'Wizard', 'True', 5, 8, 10, 10, 15, 16, 13, 9);</v>
      </c>
      <c r="P17" s="29"/>
      <c r="R17" s="31" t="s">
        <v>104</v>
      </c>
      <c r="S17" s="31" t="s">
        <v>105</v>
      </c>
      <c r="T17" s="5" t="str">
        <f t="shared" si="2"/>
        <v>INSERT INTO Usuario(Nick, Password) VALUES ('Kieran', 'I7z9KlR2yI');</v>
      </c>
      <c r="V17" s="41">
        <v>16</v>
      </c>
      <c r="W17" s="41" t="s">
        <v>106</v>
      </c>
      <c r="X17" s="41" t="s">
        <v>107</v>
      </c>
      <c r="Y17" s="41">
        <v>12</v>
      </c>
      <c r="Z17" s="41">
        <v>11</v>
      </c>
      <c r="AA17" s="41">
        <v>14</v>
      </c>
      <c r="AB17" s="41">
        <v>10</v>
      </c>
      <c r="AC17" s="41">
        <v>10</v>
      </c>
      <c r="AD17" s="41">
        <v>12</v>
      </c>
      <c r="AE17" s="41">
        <v>2</v>
      </c>
      <c r="AF17" s="5" t="str">
        <f t="shared" si="1"/>
        <v>INSERT INTO Enemigo(ID_Enemigo, Nombre, Tipo, Fuerza, Destreza, Constitucion, Inteligencia, Sabiduria, Carisma, Mapa_ID_Sitio) VALUES (16, 'Taman', 'Elves', 12, 11, 14, 10, 10, 12, 2);</v>
      </c>
    </row>
    <row r="18" spans="1:32" ht="15.75" customHeight="1" x14ac:dyDescent="0.25">
      <c r="A18" s="15">
        <v>16</v>
      </c>
      <c r="B18" s="15" t="s">
        <v>108</v>
      </c>
      <c r="C18" s="15" t="s">
        <v>43</v>
      </c>
      <c r="D18" s="15" t="s">
        <v>44</v>
      </c>
      <c r="E18" s="15" t="s">
        <v>88</v>
      </c>
      <c r="F18" s="15">
        <v>17</v>
      </c>
      <c r="G18" s="15">
        <v>7</v>
      </c>
      <c r="H18" s="15">
        <v>9</v>
      </c>
      <c r="I18" s="15">
        <v>10</v>
      </c>
      <c r="J18" s="15">
        <v>17</v>
      </c>
      <c r="K18" s="15">
        <v>20</v>
      </c>
      <c r="L18" s="15">
        <v>12</v>
      </c>
      <c r="M18" s="28">
        <v>33</v>
      </c>
      <c r="N18" s="8" t="str">
        <f t="shared" si="0"/>
        <v>INSERT INTO Personaje(ID_Personaje, Nombre, Raza, Clase, Avatar, Nivel, Fuerza, Destreza, Constitucion, Inteligencia, Sabiduria, Carisma, HechizosDisponibles) VALUES (16, 'Elena', 'Half-Elf', 'Cleric', 'True', 17, 7, 9, 10, 17, 20, 12, 33);</v>
      </c>
      <c r="P18" s="29"/>
      <c r="R18" s="31" t="s">
        <v>109</v>
      </c>
      <c r="S18" s="31" t="s">
        <v>110</v>
      </c>
      <c r="T18" s="5" t="str">
        <f t="shared" si="2"/>
        <v>INSERT INTO Usuario(Nick, Password) VALUES ('Seraphina', 'h30TQqo500');</v>
      </c>
      <c r="V18" s="41">
        <v>17</v>
      </c>
      <c r="W18" s="41" t="s">
        <v>111</v>
      </c>
      <c r="X18" s="41" t="s">
        <v>107</v>
      </c>
      <c r="Y18" s="41">
        <v>16</v>
      </c>
      <c r="Z18" s="41">
        <v>16</v>
      </c>
      <c r="AA18" s="41">
        <v>14</v>
      </c>
      <c r="AB18" s="41">
        <v>14</v>
      </c>
      <c r="AC18" s="41">
        <v>16</v>
      </c>
      <c r="AD18" s="41">
        <v>14</v>
      </c>
      <c r="AE18" s="41">
        <v>5</v>
      </c>
      <c r="AF18" s="5" t="str">
        <f t="shared" si="1"/>
        <v>INSERT INTO Enemigo(ID_Enemigo, Nombre, Tipo, Fuerza, Destreza, Constitucion, Inteligencia, Sabiduria, Carisma, Mapa_ID_Sitio) VALUES (17, 'Kagha', 'Elves', 16, 16, 14, 14, 16, 14, 5);</v>
      </c>
    </row>
    <row r="19" spans="1:32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P19" s="29"/>
      <c r="R19" s="31" t="s">
        <v>112</v>
      </c>
      <c r="S19" s="31" t="s">
        <v>113</v>
      </c>
      <c r="T19" s="5" t="str">
        <f t="shared" si="2"/>
        <v>INSERT INTO Usuario(Nick, Password) VALUES ('Leif', '6kZL0T1h59');</v>
      </c>
      <c r="V19" s="41">
        <v>18</v>
      </c>
      <c r="W19" s="41" t="s">
        <v>114</v>
      </c>
      <c r="X19" s="41" t="s">
        <v>107</v>
      </c>
      <c r="Y19" s="41">
        <v>9</v>
      </c>
      <c r="Z19" s="41">
        <v>11</v>
      </c>
      <c r="AA19" s="41">
        <v>10</v>
      </c>
      <c r="AB19" s="41">
        <v>14</v>
      </c>
      <c r="AC19" s="41">
        <v>12</v>
      </c>
      <c r="AD19" s="41">
        <v>10</v>
      </c>
      <c r="AE19" s="41">
        <v>1</v>
      </c>
      <c r="AF19" s="5" t="str">
        <f t="shared" si="1"/>
        <v>INSERT INTO Enemigo(ID_Enemigo, Nombre, Tipo, Fuerza, Destreza, Constitucion, Inteligencia, Sabiduria, Carisma, Mapa_ID_Sitio) VALUES (18, 'Quelenna', 'Elves', 9, 11, 10, 14, 12, 10, 1);</v>
      </c>
    </row>
    <row r="20" spans="1:32" ht="15.75" customHeight="1" x14ac:dyDescent="0.25">
      <c r="D20" s="1"/>
      <c r="E20" s="1"/>
      <c r="F20" s="1"/>
      <c r="G20" s="1"/>
      <c r="H20" s="1"/>
      <c r="I20" s="1"/>
      <c r="J20" s="1"/>
      <c r="K20" s="1"/>
      <c r="L20" s="1"/>
      <c r="P20" s="29"/>
      <c r="R20" s="31" t="s">
        <v>115</v>
      </c>
      <c r="S20" s="31" t="s">
        <v>116</v>
      </c>
      <c r="T20" s="5" t="str">
        <f t="shared" si="2"/>
        <v>INSERT INTO Usuario(Nick, Password) VALUES ('Nyx', '4NTR1V5OMp');</v>
      </c>
      <c r="V20" s="41">
        <v>19</v>
      </c>
      <c r="W20" s="41" t="s">
        <v>117</v>
      </c>
      <c r="X20" s="41" t="s">
        <v>118</v>
      </c>
      <c r="Y20" s="41">
        <v>19</v>
      </c>
      <c r="Z20" s="41">
        <v>8</v>
      </c>
      <c r="AA20" s="41">
        <v>18</v>
      </c>
      <c r="AB20" s="41">
        <v>5</v>
      </c>
      <c r="AC20" s="41">
        <v>10</v>
      </c>
      <c r="AD20" s="41">
        <v>5</v>
      </c>
      <c r="AE20" s="41">
        <v>18</v>
      </c>
      <c r="AF20" s="5" t="str">
        <f t="shared" si="1"/>
        <v>INSERT INTO Enemigo(ID_Enemigo, Nombre, Tipo, Fuerza, Destreza, Constitucion, Inteligencia, Sabiduria, Carisma, Mapa_ID_Sitio) VALUES (19, 'Lava Elemental', 'Elemental', 19, 8, 18, 5, 10, 5, 18);</v>
      </c>
    </row>
    <row r="21" spans="1:32" ht="15.75" customHeight="1" x14ac:dyDescent="0.25">
      <c r="D21" s="1"/>
      <c r="E21" s="1"/>
      <c r="F21" s="1"/>
      <c r="G21" s="1"/>
      <c r="H21" s="1"/>
      <c r="J21" s="22" t="s">
        <v>119</v>
      </c>
      <c r="K21" s="23"/>
      <c r="L21" s="23"/>
      <c r="M21" s="23"/>
      <c r="P21" s="29"/>
      <c r="R21" s="31" t="s">
        <v>120</v>
      </c>
      <c r="S21" s="31" t="s">
        <v>121</v>
      </c>
      <c r="T21" s="5" t="str">
        <f t="shared" si="2"/>
        <v>INSERT INTO Usuario(Nick, Password) VALUES ('Darian', 'gePQP0x7n7');</v>
      </c>
      <c r="V21" s="41">
        <v>20</v>
      </c>
      <c r="W21" s="41" t="s">
        <v>122</v>
      </c>
      <c r="X21" s="41" t="s">
        <v>118</v>
      </c>
      <c r="Y21" s="41">
        <v>8</v>
      </c>
      <c r="Z21" s="41">
        <v>12</v>
      </c>
      <c r="AA21" s="41">
        <v>12</v>
      </c>
      <c r="AB21" s="41">
        <v>7</v>
      </c>
      <c r="AC21" s="41">
        <v>10</v>
      </c>
      <c r="AD21" s="41">
        <v>10</v>
      </c>
      <c r="AE21" s="41">
        <v>18</v>
      </c>
      <c r="AF21" s="5" t="str">
        <f t="shared" si="1"/>
        <v>INSERT INTO Enemigo(ID_Enemigo, Nombre, Tipo, Fuerza, Destreza, Constitucion, Inteligencia, Sabiduria, Carisma, Mapa_ID_Sitio) VALUES (20, 'Magma Mephit', 'Elemental', 8, 12, 12, 7, 10, 10, 18);</v>
      </c>
    </row>
    <row r="22" spans="1:32" ht="15.75" customHeight="1" x14ac:dyDescent="0.25">
      <c r="J22" s="16" t="s">
        <v>123</v>
      </c>
      <c r="K22" s="16" t="s">
        <v>124</v>
      </c>
      <c r="L22" s="16" t="s">
        <v>125</v>
      </c>
      <c r="M22" s="16" t="s">
        <v>126</v>
      </c>
      <c r="N22" s="7" t="s">
        <v>16</v>
      </c>
      <c r="P22" s="29"/>
      <c r="R22" s="31" t="s">
        <v>127</v>
      </c>
      <c r="S22" s="31" t="s">
        <v>128</v>
      </c>
      <c r="T22" s="5" t="str">
        <f>_xlfn.CONCAT("INSERT INTO Usuario(Nick, Password) VALUES ('",R22,"', '",S22,"');")</f>
        <v>INSERT INTO Usuario(Nick, Password) VALUES ('Isolde', 'sSK132TxPV');</v>
      </c>
      <c r="V22" s="41">
        <v>21</v>
      </c>
      <c r="W22" s="41" t="s">
        <v>129</v>
      </c>
      <c r="X22" s="41" t="s">
        <v>118</v>
      </c>
      <c r="Y22" s="41">
        <v>22</v>
      </c>
      <c r="Z22" s="41">
        <v>13</v>
      </c>
      <c r="AA22" s="41">
        <v>24</v>
      </c>
      <c r="AB22" s="41">
        <v>16</v>
      </c>
      <c r="AC22" s="41">
        <v>15</v>
      </c>
      <c r="AD22" s="41">
        <v>16</v>
      </c>
      <c r="AE22" s="41">
        <v>4</v>
      </c>
      <c r="AF22" s="5" t="str">
        <f t="shared" si="1"/>
        <v>INSERT INTO Enemigo(ID_Enemigo, Nombre, Tipo, Fuerza, Destreza, Constitucion, Inteligencia, Sabiduria, Carisma, Mapa_ID_Sitio) VALUES (21, 'Akabi', 'Elemental', 22, 13, 24, 16, 15, 16, 4);</v>
      </c>
    </row>
    <row r="23" spans="1:32" ht="15.75" customHeight="1" x14ac:dyDescent="0.25">
      <c r="J23" s="14">
        <v>1</v>
      </c>
      <c r="K23" s="14">
        <v>1</v>
      </c>
      <c r="L23" s="14" t="s">
        <v>130</v>
      </c>
      <c r="M23" s="14">
        <v>51</v>
      </c>
      <c r="N23" s="3" t="str">
        <f>_xlfn.CONCAT("INSERT INTO Boss(NFases, Acto, Habilidades, Enemigo_ID_Enemigo) VALUES (",J23,", ",K23,", '",L23,"', ",M23,");")</f>
        <v>INSERT INTO Boss(NFases, Acto, Habilidades, Enemigo_ID_Enemigo) VALUES (1, 1, 'Attack of Opportunity', 51);</v>
      </c>
      <c r="V23" s="41">
        <v>22</v>
      </c>
      <c r="W23" s="41" t="s">
        <v>131</v>
      </c>
      <c r="X23" s="41" t="s">
        <v>132</v>
      </c>
      <c r="Y23" s="41">
        <v>19</v>
      </c>
      <c r="Z23" s="41">
        <v>13</v>
      </c>
      <c r="AA23" s="41">
        <v>18</v>
      </c>
      <c r="AB23" s="41">
        <v>10</v>
      </c>
      <c r="AC23" s="41">
        <v>12</v>
      </c>
      <c r="AD23" s="41">
        <v>9</v>
      </c>
      <c r="AE23" s="41">
        <v>15</v>
      </c>
      <c r="AF23" s="5" t="str">
        <f t="shared" si="1"/>
        <v>INSERT INTO Enemigo(ID_Enemigo, Nombre, Tipo, Fuerza, Destreza, Constitucion, Inteligencia, Sabiduria, Carisma, Mapa_ID_Sitio) VALUES (22, 'Boooal', 'Fey', 19, 13, 18, 10, 12, 9, 15);</v>
      </c>
    </row>
    <row r="24" spans="1:32" ht="15.75" customHeight="1" x14ac:dyDescent="0.25">
      <c r="J24" s="15">
        <v>1</v>
      </c>
      <c r="K24" s="15">
        <v>1</v>
      </c>
      <c r="L24" s="15" t="s">
        <v>133</v>
      </c>
      <c r="M24" s="15">
        <v>52</v>
      </c>
      <c r="N24" s="3" t="str">
        <f t="shared" ref="N24:N60" si="3">_xlfn.CONCAT("INSERT INTO Boss(NFases, Acto, Habilidades, Enemigo_ID_Enemigo) VALUES (",J24,", ",K24,", '",L24,"', ",M24,");")</f>
        <v>INSERT INTO Boss(NFases, Acto, Habilidades, Enemigo_ID_Enemigo) VALUES (1, 1, 'Darkvision', 52);</v>
      </c>
      <c r="V24" s="41">
        <v>23</v>
      </c>
      <c r="W24" s="41" t="s">
        <v>134</v>
      </c>
      <c r="X24" s="41" t="s">
        <v>132</v>
      </c>
      <c r="Y24" s="41">
        <v>7</v>
      </c>
      <c r="Z24" s="41">
        <v>17</v>
      </c>
      <c r="AA24" s="41">
        <v>14</v>
      </c>
      <c r="AB24" s="41">
        <v>11</v>
      </c>
      <c r="AC24" s="41">
        <v>12</v>
      </c>
      <c r="AD24" s="41">
        <v>8</v>
      </c>
      <c r="AE24" s="41">
        <v>3</v>
      </c>
      <c r="AF24" s="5" t="str">
        <f t="shared" si="1"/>
        <v>INSERT INTO Enemigo(ID_Enemigo, Nombre, Tipo, Fuerza, Destreza, Constitucion, Inteligencia, Sabiduria, Carisma, Mapa_ID_Sitio) VALUES (23, 'Meenlock', 'Fey', 7, 17, 14, 11, 12, 8, 3);</v>
      </c>
    </row>
    <row r="25" spans="1:32" ht="15.75" customHeight="1" x14ac:dyDescent="0.25">
      <c r="J25" s="15">
        <v>2</v>
      </c>
      <c r="K25" s="15">
        <v>1</v>
      </c>
      <c r="L25" s="15" t="s">
        <v>130</v>
      </c>
      <c r="M25" s="15">
        <v>53</v>
      </c>
      <c r="N25" s="3" t="str">
        <f t="shared" si="3"/>
        <v>INSERT INTO Boss(NFases, Acto, Habilidades, Enemigo_ID_Enemigo) VALUES (2, 1, 'Attack of Opportunity', 53);</v>
      </c>
      <c r="V25" s="41">
        <v>24</v>
      </c>
      <c r="W25" s="41" t="s">
        <v>135</v>
      </c>
      <c r="X25" s="41" t="s">
        <v>132</v>
      </c>
      <c r="Y25" s="41">
        <v>18</v>
      </c>
      <c r="Z25" s="41">
        <v>13</v>
      </c>
      <c r="AA25" s="41">
        <v>18</v>
      </c>
      <c r="AB25" s="41">
        <v>10</v>
      </c>
      <c r="AC25" s="41">
        <v>12</v>
      </c>
      <c r="AD25" s="41">
        <v>9</v>
      </c>
      <c r="AE25" s="41">
        <v>4</v>
      </c>
      <c r="AF25" s="5" t="str">
        <f t="shared" si="1"/>
        <v>INSERT INTO Enemigo(ID_Enemigo, Nombre, Tipo, Fuerza, Destreza, Constitucion, Inteligencia, Sabiduria, Carisma, Mapa_ID_Sitio) VALUES (24, 'Redcap', 'Fey', 18, 13, 18, 10, 12, 9, 4);</v>
      </c>
    </row>
    <row r="26" spans="1:32" ht="15.75" customHeight="1" x14ac:dyDescent="0.25">
      <c r="J26" s="15">
        <v>3</v>
      </c>
      <c r="K26" s="15">
        <v>1</v>
      </c>
      <c r="L26" s="15" t="s">
        <v>136</v>
      </c>
      <c r="M26" s="15">
        <v>54</v>
      </c>
      <c r="N26" s="3" t="str">
        <f t="shared" si="3"/>
        <v>INSERT INTO Boss(NFases, Acto, Habilidades, Enemigo_ID_Enemigo) VALUES (3, 1, 'Fey Ancestry', 54);</v>
      </c>
      <c r="Q26" s="22" t="s">
        <v>137</v>
      </c>
      <c r="R26" s="23"/>
      <c r="S26" s="23"/>
      <c r="V26" s="41">
        <v>25</v>
      </c>
      <c r="W26" s="41" t="s">
        <v>138</v>
      </c>
      <c r="X26" s="41" t="s">
        <v>139</v>
      </c>
      <c r="Y26" s="41">
        <v>20</v>
      </c>
      <c r="Z26" s="41">
        <v>12</v>
      </c>
      <c r="AA26" s="41">
        <v>17</v>
      </c>
      <c r="AB26" s="41">
        <v>3</v>
      </c>
      <c r="AC26" s="41">
        <v>12</v>
      </c>
      <c r="AD26" s="41">
        <v>7</v>
      </c>
      <c r="AE26" s="41">
        <v>7</v>
      </c>
      <c r="AF26" s="5" t="str">
        <f t="shared" si="1"/>
        <v>INSERT INTO Enemigo(ID_Enemigo, Nombre, Tipo, Fuerza, Destreza, Constitucion, Inteligencia, Sabiduria, Carisma, Mapa_ID_Sitio) VALUES (25, 'Owlbear', 'Monstrosity', 20, 12, 17, 3, 12, 7, 7);</v>
      </c>
    </row>
    <row r="27" spans="1:32" ht="15.75" customHeight="1" x14ac:dyDescent="0.25">
      <c r="J27" s="15">
        <v>1</v>
      </c>
      <c r="K27" s="15">
        <v>1</v>
      </c>
      <c r="L27" s="15" t="s">
        <v>133</v>
      </c>
      <c r="M27" s="15">
        <v>55</v>
      </c>
      <c r="N27" s="3" t="str">
        <f t="shared" si="3"/>
        <v>INSERT INTO Boss(NFases, Acto, Habilidades, Enemigo_ID_Enemigo) VALUES (1, 1, 'Darkvision', 55);</v>
      </c>
      <c r="Q27" s="16" t="s">
        <v>140</v>
      </c>
      <c r="R27" s="16" t="s">
        <v>141</v>
      </c>
      <c r="S27" s="16" t="s">
        <v>142</v>
      </c>
      <c r="T27" s="9" t="s">
        <v>16</v>
      </c>
      <c r="V27" s="41">
        <v>26</v>
      </c>
      <c r="W27" s="41" t="s">
        <v>143</v>
      </c>
      <c r="X27" s="41" t="s">
        <v>139</v>
      </c>
      <c r="Y27" s="41">
        <v>16</v>
      </c>
      <c r="Z27" s="41">
        <v>13</v>
      </c>
      <c r="AA27" s="41">
        <v>13</v>
      </c>
      <c r="AB27" s="41">
        <v>7</v>
      </c>
      <c r="AC27" s="41">
        <v>11</v>
      </c>
      <c r="AD27" s="41">
        <v>8</v>
      </c>
      <c r="AE27" s="41">
        <v>5</v>
      </c>
      <c r="AF27" s="5" t="str">
        <f t="shared" si="1"/>
        <v>INSERT INTO Enemigo(ID_Enemigo, Nombre, Tipo, Fuerza, Destreza, Constitucion, Inteligencia, Sabiduria, Carisma, Mapa_ID_Sitio) VALUES (26, 'Worg', 'Monstrosity', 16, 13, 13, 7, 11, 8, 5);</v>
      </c>
    </row>
    <row r="28" spans="1:32" ht="15.75" customHeight="1" x14ac:dyDescent="0.25">
      <c r="J28" s="15">
        <v>3</v>
      </c>
      <c r="K28" s="15">
        <v>1</v>
      </c>
      <c r="L28" s="15" t="s">
        <v>130</v>
      </c>
      <c r="M28" s="15">
        <v>56</v>
      </c>
      <c r="N28" s="3" t="str">
        <f t="shared" si="3"/>
        <v>INSERT INTO Boss(NFases, Acto, Habilidades, Enemigo_ID_Enemigo) VALUES (3, 1, 'Attack of Opportunity', 56);</v>
      </c>
      <c r="Q28" s="27" t="s">
        <v>144</v>
      </c>
      <c r="R28" s="27">
        <v>6</v>
      </c>
      <c r="S28" s="27">
        <v>0</v>
      </c>
      <c r="T28" s="4" t="str">
        <f>_xlfn.CONCAT("INSERT INTO Hechizos(Nombre_Hechizo, Damage, Curacion) VALUES ('",Q28,"', ",R28,", ",S28,");")</f>
        <v>INSERT INTO Hechizos(Nombre_Hechizo, Damage, Curacion) VALUES ('Maleficio', 6, 0);</v>
      </c>
      <c r="V28" s="41">
        <v>27</v>
      </c>
      <c r="W28" s="41" t="s">
        <v>145</v>
      </c>
      <c r="X28" s="41" t="s">
        <v>139</v>
      </c>
      <c r="Y28" s="41">
        <v>12</v>
      </c>
      <c r="Z28" s="41">
        <v>14</v>
      </c>
      <c r="AA28" s="41">
        <v>12</v>
      </c>
      <c r="AB28" s="41">
        <v>7</v>
      </c>
      <c r="AC28" s="41">
        <v>10</v>
      </c>
      <c r="AD28" s="41">
        <v>13</v>
      </c>
      <c r="AE28" s="41">
        <v>5</v>
      </c>
      <c r="AF28" s="5" t="str">
        <f t="shared" si="1"/>
        <v>INSERT INTO Enemigo(ID_Enemigo, Nombre, Tipo, Fuerza, Destreza, Constitucion, Inteligencia, Sabiduria, Carisma, Mapa_ID_Sitio) VALUES (27, 'Harpy', 'Monstrosity', 12, 14, 12, 7, 10, 13, 5);</v>
      </c>
    </row>
    <row r="29" spans="1:32" ht="15.75" customHeight="1" x14ac:dyDescent="0.25">
      <c r="J29" s="15">
        <v>2</v>
      </c>
      <c r="K29" s="15">
        <v>1</v>
      </c>
      <c r="L29" s="15" t="s">
        <v>133</v>
      </c>
      <c r="M29" s="15">
        <v>57</v>
      </c>
      <c r="N29" s="3" t="str">
        <f t="shared" si="3"/>
        <v>INSERT INTO Boss(NFases, Acto, Habilidades, Enemigo_ID_Enemigo) VALUES (2, 1, 'Darkvision', 57);</v>
      </c>
      <c r="Q29" s="28" t="s">
        <v>146</v>
      </c>
      <c r="R29" s="28">
        <v>16</v>
      </c>
      <c r="S29" s="28">
        <v>0</v>
      </c>
      <c r="T29" s="4" t="str">
        <f>_xlfn.CONCAT("INSERT INTO Hechizos(Nombre_Hechizo, Damage, Curacion) VALUES ('",Q29,"', ",R29,", ",S29,");")</f>
        <v>INSERT INTO Hechizos(Nombre_Hechizo, Damage, Curacion) VALUES ('Ola atronadora', 16, 0);</v>
      </c>
      <c r="V29" s="41">
        <v>28</v>
      </c>
      <c r="W29" s="41" t="s">
        <v>147</v>
      </c>
      <c r="X29" s="41" t="s">
        <v>148</v>
      </c>
      <c r="Y29" s="41">
        <v>8</v>
      </c>
      <c r="Z29" s="41">
        <v>12</v>
      </c>
      <c r="AA29" s="41">
        <v>10</v>
      </c>
      <c r="AB29" s="41">
        <v>12</v>
      </c>
      <c r="AC29" s="41">
        <v>8</v>
      </c>
      <c r="AD29" s="41">
        <v>8</v>
      </c>
      <c r="AE29" s="41">
        <v>5</v>
      </c>
      <c r="AF29" s="5" t="str">
        <f t="shared" si="1"/>
        <v>INSERT INTO Enemigo(ID_Enemigo, Nombre, Tipo, Fuerza, Destreza, Constitucion, Inteligencia, Sabiduria, Carisma, Mapa_ID_Sitio) VALUES (28, 'Booyahg', 'Goblins', 8, 12, 10, 12, 8, 8, 5);</v>
      </c>
    </row>
    <row r="30" spans="1:32" ht="15.75" customHeight="1" x14ac:dyDescent="0.25">
      <c r="J30" s="15">
        <v>1</v>
      </c>
      <c r="K30" s="15">
        <v>1</v>
      </c>
      <c r="L30" s="15" t="s">
        <v>136</v>
      </c>
      <c r="M30" s="15">
        <v>58</v>
      </c>
      <c r="N30" s="3" t="str">
        <f t="shared" si="3"/>
        <v>INSERT INTO Boss(NFases, Acto, Habilidades, Enemigo_ID_Enemigo) VALUES (1, 1, 'Fey Ancestry', 58);</v>
      </c>
      <c r="Q30" s="28" t="s">
        <v>149</v>
      </c>
      <c r="R30" s="28">
        <v>15</v>
      </c>
      <c r="S30" s="28">
        <v>0</v>
      </c>
      <c r="T30" s="4" t="str">
        <f t="shared" ref="T30:T44" si="4">_xlfn.CONCAT("INSERT INTO Hechizos(Nombre_Hechizo, Damage, Curacion) VALUES ('",Q30,"', ",R30,", ",S30,");")</f>
        <v>INSERT INTO Hechizos(Nombre_Hechizo, Damage, Curacion) VALUES ('Proyectil mágico', 15, 0);</v>
      </c>
      <c r="V30" s="41">
        <v>29</v>
      </c>
      <c r="W30" s="41" t="s">
        <v>150</v>
      </c>
      <c r="X30" s="41" t="s">
        <v>148</v>
      </c>
      <c r="Y30" s="41">
        <v>10</v>
      </c>
      <c r="Z30" s="41">
        <v>13</v>
      </c>
      <c r="AA30" s="41">
        <v>10</v>
      </c>
      <c r="AB30" s="41">
        <v>10</v>
      </c>
      <c r="AC30" s="41">
        <v>8</v>
      </c>
      <c r="AD30" s="41">
        <v>8</v>
      </c>
      <c r="AE30" s="41">
        <v>5</v>
      </c>
      <c r="AF30" s="5" t="str">
        <f t="shared" si="1"/>
        <v>INSERT INTO Enemigo(ID_Enemigo, Nombre, Tipo, Fuerza, Destreza, Constitucion, Inteligencia, Sabiduria, Carisma, Mapa_ID_Sitio) VALUES (29, 'Brawler', 'Goblins', 10, 13, 10, 10, 8, 8, 5);</v>
      </c>
    </row>
    <row r="31" spans="1:32" ht="15.75" customHeight="1" x14ac:dyDescent="0.25">
      <c r="J31" s="15">
        <v>2</v>
      </c>
      <c r="K31" s="15">
        <v>1</v>
      </c>
      <c r="L31" s="15" t="s">
        <v>130</v>
      </c>
      <c r="M31" s="15">
        <v>59</v>
      </c>
      <c r="N31" s="3" t="str">
        <f t="shared" si="3"/>
        <v>INSERT INTO Boss(NFases, Acto, Habilidades, Enemigo_ID_Enemigo) VALUES (2, 1, 'Attack of Opportunity', 59);</v>
      </c>
      <c r="Q31" s="28" t="s">
        <v>151</v>
      </c>
      <c r="R31" s="28">
        <v>18</v>
      </c>
      <c r="S31" s="28">
        <v>0</v>
      </c>
      <c r="T31" s="4" t="str">
        <f t="shared" si="4"/>
        <v>INSERT INTO Hechizos(Nombre_Hechizo, Damage, Curacion) VALUES ('Susurros discordantes', 18, 0);</v>
      </c>
      <c r="V31" s="41">
        <v>30</v>
      </c>
      <c r="W31" s="41" t="s">
        <v>152</v>
      </c>
      <c r="X31" s="41" t="s">
        <v>148</v>
      </c>
      <c r="Y31" s="41">
        <v>8</v>
      </c>
      <c r="Z31" s="41">
        <v>14</v>
      </c>
      <c r="AA31" s="41">
        <v>10</v>
      </c>
      <c r="AB31" s="41">
        <v>10</v>
      </c>
      <c r="AC31" s="41">
        <v>8</v>
      </c>
      <c r="AD31" s="41">
        <v>8</v>
      </c>
      <c r="AE31" s="41">
        <v>5</v>
      </c>
      <c r="AF31" s="5" t="str">
        <f t="shared" si="1"/>
        <v>INSERT INTO Enemigo(ID_Enemigo, Nombre, Tipo, Fuerza, Destreza, Constitucion, Inteligencia, Sabiduria, Carisma, Mapa_ID_Sitio) VALUES (30, 'Tracker', 'Goblins', 8, 14, 10, 10, 8, 8, 5);</v>
      </c>
    </row>
    <row r="32" spans="1:32" ht="15.75" customHeight="1" x14ac:dyDescent="0.25">
      <c r="J32" s="15">
        <v>3</v>
      </c>
      <c r="K32" s="15">
        <v>1</v>
      </c>
      <c r="L32" s="15" t="s">
        <v>153</v>
      </c>
      <c r="M32" s="15">
        <v>60</v>
      </c>
      <c r="N32" s="3" t="str">
        <f t="shared" si="3"/>
        <v>INSERT INTO Boss(NFases, Acto, Habilidades, Enemigo_ID_Enemigo) VALUES (3, 1, 'Vengeful Guardian', 60);</v>
      </c>
      <c r="Q32" s="28" t="s">
        <v>154</v>
      </c>
      <c r="R32" s="28">
        <v>8</v>
      </c>
      <c r="S32" s="28">
        <v>0</v>
      </c>
      <c r="T32" s="4" t="str">
        <f t="shared" si="4"/>
        <v>INSERT INTO Hechizos(Nombre_Hechizo, Damage, Curacion) VALUES ('Agarre electrizante', 8, 0);</v>
      </c>
      <c r="V32" s="41">
        <v>31</v>
      </c>
      <c r="W32" s="41" t="s">
        <v>155</v>
      </c>
      <c r="X32" s="41" t="s">
        <v>156</v>
      </c>
      <c r="Y32" s="41">
        <v>10</v>
      </c>
      <c r="Z32" s="41">
        <v>8</v>
      </c>
      <c r="AA32" s="41">
        <v>8</v>
      </c>
      <c r="AB32" s="41">
        <v>14</v>
      </c>
      <c r="AC32" s="41">
        <v>8</v>
      </c>
      <c r="AD32" s="41">
        <v>5</v>
      </c>
      <c r="AE32" s="41">
        <v>4</v>
      </c>
      <c r="AF32" s="5" t="str">
        <f t="shared" si="1"/>
        <v>INSERT INTO Enemigo(ID_Enemigo, Nombre, Tipo, Fuerza, Destreza, Constitucion, Inteligencia, Sabiduria, Carisma, Mapa_ID_Sitio) VALUES (31, 'Scribe', 'Undead', 10, 8, 8, 14, 8, 5, 4);</v>
      </c>
    </row>
    <row r="33" spans="10:32" ht="15.75" customHeight="1" x14ac:dyDescent="0.25">
      <c r="J33" s="15">
        <v>1</v>
      </c>
      <c r="K33" s="15">
        <v>1</v>
      </c>
      <c r="L33" s="15" t="s">
        <v>133</v>
      </c>
      <c r="M33" s="15">
        <v>61</v>
      </c>
      <c r="N33" s="3" t="str">
        <f t="shared" si="3"/>
        <v>INSERT INTO Boss(NFases, Acto, Habilidades, Enemigo_ID_Enemigo) VALUES (1, 1, 'Darkvision', 61);</v>
      </c>
      <c r="Q33" s="28" t="s">
        <v>157</v>
      </c>
      <c r="R33" s="28">
        <v>4</v>
      </c>
      <c r="S33" s="28">
        <v>0</v>
      </c>
      <c r="T33" s="4" t="str">
        <f t="shared" si="4"/>
        <v>INSERT INTO Hechizos(Nombre_Hechizo, Damage, Curacion) VALUES ('Burla Danina', 4, 0);</v>
      </c>
      <c r="V33" s="41">
        <v>32</v>
      </c>
      <c r="W33" s="41" t="s">
        <v>158</v>
      </c>
      <c r="X33" s="41" t="s">
        <v>156</v>
      </c>
      <c r="Y33" s="41">
        <v>20</v>
      </c>
      <c r="Z33" s="41">
        <v>10</v>
      </c>
      <c r="AA33" s="41">
        <v>22</v>
      </c>
      <c r="AB33" s="41">
        <v>13</v>
      </c>
      <c r="AC33" s="41">
        <v>17</v>
      </c>
      <c r="AD33" s="41">
        <v>19</v>
      </c>
      <c r="AE33" s="41">
        <v>4</v>
      </c>
      <c r="AF33" s="5" t="str">
        <f t="shared" si="1"/>
        <v>INSERT INTO Enemigo(ID_Enemigo, Nombre, Tipo, Fuerza, Destreza, Constitucion, Inteligencia, Sabiduria, Carisma, Mapa_ID_Sitio) VALUES (32, 'Myrkul', 'Undead', 20, 10, 22, 13, 17, 19, 4);</v>
      </c>
    </row>
    <row r="34" spans="10:32" ht="15.75" customHeight="1" x14ac:dyDescent="0.25">
      <c r="J34" s="15">
        <v>2</v>
      </c>
      <c r="K34" s="15">
        <v>1</v>
      </c>
      <c r="L34" s="15" t="s">
        <v>133</v>
      </c>
      <c r="M34" s="15">
        <v>62</v>
      </c>
      <c r="N34" s="3" t="str">
        <f t="shared" si="3"/>
        <v>INSERT INTO Boss(NFases, Acto, Habilidades, Enemigo_ID_Enemigo) VALUES (2, 1, 'Darkvision', 62);</v>
      </c>
      <c r="Q34" s="28" t="s">
        <v>159</v>
      </c>
      <c r="R34" s="28">
        <v>10</v>
      </c>
      <c r="S34" s="28">
        <v>0</v>
      </c>
      <c r="T34" s="4" t="str">
        <f t="shared" si="4"/>
        <v>INSERT INTO Hechizos(Nombre_Hechizo, Damage, Curacion) VALUES ('Descarga de fuego', 10, 0);</v>
      </c>
      <c r="V34" s="41">
        <v>33</v>
      </c>
      <c r="W34" s="41" t="s">
        <v>160</v>
      </c>
      <c r="X34" s="41" t="s">
        <v>156</v>
      </c>
      <c r="Y34" s="41">
        <v>13</v>
      </c>
      <c r="Z34" s="41">
        <v>15</v>
      </c>
      <c r="AA34" s="41">
        <v>10</v>
      </c>
      <c r="AB34" s="41">
        <v>7</v>
      </c>
      <c r="AC34" s="41">
        <v>10</v>
      </c>
      <c r="AD34" s="41">
        <v>6</v>
      </c>
      <c r="AE34" s="41">
        <v>16</v>
      </c>
      <c r="AF34" s="5" t="str">
        <f t="shared" si="1"/>
        <v>INSERT INTO Enemigo(ID_Enemigo, Nombre, Tipo, Fuerza, Destreza, Constitucion, Inteligencia, Sabiduria, Carisma, Mapa_ID_Sitio) VALUES (33, 'Ghoul', 'Undead', 13, 15, 10, 7, 10, 6, 16);</v>
      </c>
    </row>
    <row r="35" spans="10:32" ht="15.75" customHeight="1" x14ac:dyDescent="0.25">
      <c r="J35" s="15">
        <v>2</v>
      </c>
      <c r="K35" s="15">
        <v>2</v>
      </c>
      <c r="L35" s="15" t="s">
        <v>161</v>
      </c>
      <c r="M35" s="15">
        <v>63</v>
      </c>
      <c r="N35" s="3" t="str">
        <f t="shared" si="3"/>
        <v>INSERT INTO Boss(NFases, Acto, Habilidades, Enemigo_ID_Enemigo) VALUES (2, 2, 'Improved Critical Hit', 63);</v>
      </c>
      <c r="Q35" s="28" t="s">
        <v>162</v>
      </c>
      <c r="R35" s="28">
        <v>10</v>
      </c>
      <c r="S35" s="28">
        <v>0</v>
      </c>
      <c r="T35" s="4" t="str">
        <f t="shared" si="4"/>
        <v>INSERT INTO Hechizos(Nombre_Hechizo, Damage, Curacion) VALUES ('Descarga sobrenatural', 10, 0);</v>
      </c>
      <c r="V35" s="41">
        <v>34</v>
      </c>
      <c r="W35" s="41" t="s">
        <v>163</v>
      </c>
      <c r="X35" s="41" t="s">
        <v>164</v>
      </c>
      <c r="Y35" s="41">
        <v>18</v>
      </c>
      <c r="Z35" s="41">
        <v>12</v>
      </c>
      <c r="AA35" s="41">
        <v>16</v>
      </c>
      <c r="AB35" s="41">
        <v>12</v>
      </c>
      <c r="AC35" s="41">
        <v>10</v>
      </c>
      <c r="AD35" s="41">
        <v>15</v>
      </c>
      <c r="AE35" s="41">
        <v>13</v>
      </c>
      <c r="AF35" s="5" t="str">
        <f t="shared" si="1"/>
        <v>INSERT INTO Enemigo(ID_Enemigo, Nombre, Tipo, Fuerza, Destreza, Constitucion, Inteligencia, Sabiduria, Carisma, Mapa_ID_Sitio) VALUES (34, 'Dror Ragzlin', 'Hobgoblins', 18, 12, 16, 12, 10, 15, 13);</v>
      </c>
    </row>
    <row r="36" spans="10:32" ht="15.75" customHeight="1" x14ac:dyDescent="0.25">
      <c r="J36" s="15">
        <v>1</v>
      </c>
      <c r="K36" s="15">
        <v>2</v>
      </c>
      <c r="L36" s="15" t="s">
        <v>165</v>
      </c>
      <c r="M36" s="15">
        <v>64</v>
      </c>
      <c r="N36" s="3" t="str">
        <f t="shared" si="3"/>
        <v>INSERT INTO Boss(NFases, Acto, Habilidades, Enemigo_ID_Enemigo) VALUES (1, 2, 'Githyanki Parry', 64);</v>
      </c>
      <c r="Q36" s="28" t="s">
        <v>166</v>
      </c>
      <c r="R36" s="28">
        <v>10</v>
      </c>
      <c r="S36" s="28">
        <v>0</v>
      </c>
      <c r="T36" s="4" t="str">
        <f t="shared" si="4"/>
        <v>INSERT INTO Hechizos(Nombre_Hechizo, Damage, Curacion) VALUES ('Rayo de escarcha', 10, 0);</v>
      </c>
      <c r="V36" s="41">
        <v>35</v>
      </c>
      <c r="W36" s="41" t="s">
        <v>167</v>
      </c>
      <c r="X36" s="41" t="s">
        <v>168</v>
      </c>
      <c r="Y36" s="41">
        <v>12</v>
      </c>
      <c r="Z36" s="41">
        <v>14</v>
      </c>
      <c r="AA36" s="41">
        <v>10</v>
      </c>
      <c r="AB36" s="41">
        <v>11</v>
      </c>
      <c r="AC36" s="41">
        <v>10</v>
      </c>
      <c r="AD36" s="41">
        <v>14</v>
      </c>
      <c r="AE36" s="41">
        <v>16</v>
      </c>
      <c r="AF36" s="5" t="str">
        <f t="shared" si="1"/>
        <v>INSERT INTO Enemigo(ID_Enemigo, Nombre, Tipo, Fuerza, Destreza, Constitucion, Inteligencia, Sabiduria, Carisma, Mapa_ID_Sitio) VALUES (35, 'Andorn', 'Humans', 12, 14, 10, 11, 10, 14, 16);</v>
      </c>
    </row>
    <row r="37" spans="10:32" ht="15.75" customHeight="1" x14ac:dyDescent="0.25">
      <c r="J37" s="15">
        <v>3</v>
      </c>
      <c r="K37" s="15">
        <v>2</v>
      </c>
      <c r="L37" s="15" t="s">
        <v>169</v>
      </c>
      <c r="M37" s="15">
        <v>65</v>
      </c>
      <c r="N37" s="3" t="str">
        <f t="shared" si="3"/>
        <v>INSERT INTO Boss(NFases, Acto, Habilidades, Enemigo_ID_Enemigo) VALUES (3, 2, 'Opportunity Attack', 65);</v>
      </c>
      <c r="Q37" s="28" t="s">
        <v>170</v>
      </c>
      <c r="R37" s="28">
        <v>0</v>
      </c>
      <c r="S37" s="28">
        <v>7</v>
      </c>
      <c r="T37" s="4" t="str">
        <f t="shared" si="4"/>
        <v>INSERT INTO Hechizos(Nombre_Hechizo, Damage, Curacion) VALUES ('Palabra de curación', 0, 7);</v>
      </c>
      <c r="V37" s="41">
        <v>36</v>
      </c>
      <c r="W37" s="41" t="s">
        <v>171</v>
      </c>
      <c r="X37" s="41" t="s">
        <v>168</v>
      </c>
      <c r="Y37" s="41">
        <v>10</v>
      </c>
      <c r="Z37" s="41">
        <v>10</v>
      </c>
      <c r="AA37" s="41">
        <v>12</v>
      </c>
      <c r="AB37" s="41">
        <v>14</v>
      </c>
      <c r="AC37" s="41">
        <v>10</v>
      </c>
      <c r="AD37" s="41">
        <v>10</v>
      </c>
      <c r="AE37" s="41">
        <v>14</v>
      </c>
      <c r="AF37" s="5" t="str">
        <f t="shared" si="1"/>
        <v>INSERT INTO Enemigo(ID_Enemigo, Nombre, Tipo, Fuerza, Destreza, Constitucion, Inteligencia, Sabiduria, Carisma, Mapa_ID_Sitio) VALUES (36, 'Gefrey', 'Humans', 10, 10, 12, 14, 10, 10, 14);</v>
      </c>
    </row>
    <row r="38" spans="10:32" ht="15.75" customHeight="1" x14ac:dyDescent="0.25">
      <c r="J38" s="15">
        <v>2</v>
      </c>
      <c r="K38" s="15">
        <v>2</v>
      </c>
      <c r="L38" s="15" t="s">
        <v>172</v>
      </c>
      <c r="M38" s="15">
        <v>66</v>
      </c>
      <c r="N38" s="3" t="str">
        <f t="shared" si="3"/>
        <v>INSERT INTO Boss(NFases, Acto, Habilidades, Enemigo_ID_Enemigo) VALUES (2, 2, 'Multiattack', 66);</v>
      </c>
      <c r="Q38" s="28" t="s">
        <v>173</v>
      </c>
      <c r="R38" s="28">
        <v>0</v>
      </c>
      <c r="S38" s="28">
        <v>8</v>
      </c>
      <c r="T38" s="4" t="str">
        <f t="shared" si="4"/>
        <v>INSERT INTO Hechizos(Nombre_Hechizo, Damage, Curacion) VALUES ('Curar Heridas', 0, 8);</v>
      </c>
      <c r="V38" s="41">
        <v>37</v>
      </c>
      <c r="W38" s="41" t="s">
        <v>174</v>
      </c>
      <c r="X38" s="41" t="s">
        <v>168</v>
      </c>
      <c r="Y38" s="41">
        <v>16</v>
      </c>
      <c r="Z38" s="41">
        <v>18</v>
      </c>
      <c r="AA38" s="41">
        <v>16</v>
      </c>
      <c r="AB38" s="41">
        <v>12</v>
      </c>
      <c r="AC38" s="41">
        <v>16</v>
      </c>
      <c r="AD38" s="41">
        <v>10</v>
      </c>
      <c r="AE38" s="41">
        <v>10</v>
      </c>
      <c r="AF38" s="5" t="str">
        <f t="shared" si="1"/>
        <v>INSERT INTO Enemigo(ID_Enemigo, Nombre, Tipo, Fuerza, Destreza, Constitucion, Inteligencia, Sabiduria, Carisma, Mapa_ID_Sitio) VALUES (37, 'Gandrel', 'Humans', 16, 18, 16, 12, 16, 10, 10);</v>
      </c>
    </row>
    <row r="39" spans="10:32" ht="15.75" customHeight="1" x14ac:dyDescent="0.25">
      <c r="J39" s="15">
        <v>1</v>
      </c>
      <c r="K39" s="15">
        <v>2</v>
      </c>
      <c r="L39" s="15" t="s">
        <v>136</v>
      </c>
      <c r="M39" s="15">
        <v>67</v>
      </c>
      <c r="N39" s="3" t="str">
        <f t="shared" si="3"/>
        <v>INSERT INTO Boss(NFases, Acto, Habilidades, Enemigo_ID_Enemigo) VALUES (1, 2, 'Fey Ancestry', 67);</v>
      </c>
      <c r="Q39" s="28" t="s">
        <v>175</v>
      </c>
      <c r="R39" s="28">
        <v>0</v>
      </c>
      <c r="S39" s="28">
        <v>9</v>
      </c>
      <c r="T39" s="4" t="str">
        <f t="shared" si="4"/>
        <v>INSERT INTO Hechizos(Nombre_Hechizo, Damage, Curacion) VALUES ('Luz Sanadora', 0, 9);</v>
      </c>
      <c r="V39" s="41">
        <v>38</v>
      </c>
      <c r="W39" s="41" t="s">
        <v>176</v>
      </c>
      <c r="X39" s="41" t="s">
        <v>177</v>
      </c>
      <c r="Y39" s="41">
        <v>19</v>
      </c>
      <c r="Z39" s="41">
        <v>12</v>
      </c>
      <c r="AA39" s="41">
        <v>16</v>
      </c>
      <c r="AB39" s="41">
        <v>5</v>
      </c>
      <c r="AC39" s="41">
        <v>7</v>
      </c>
      <c r="AD39" s="41">
        <v>7</v>
      </c>
      <c r="AE39" s="41">
        <v>11</v>
      </c>
      <c r="AF39" s="5" t="str">
        <f t="shared" si="1"/>
        <v>INSERT INTO Enemigo(ID_Enemigo, Nombre, Tipo, Fuerza, Destreza, Constitucion, Inteligencia, Sabiduria, Carisma, Mapa_ID_Sitio) VALUES (38, 'Buthir', 'Ogres', 19, 12, 16, 5, 7, 7, 11);</v>
      </c>
    </row>
    <row r="40" spans="10:32" ht="15.75" customHeight="1" x14ac:dyDescent="0.25">
      <c r="J40" s="15">
        <v>3</v>
      </c>
      <c r="K40" s="15">
        <v>2</v>
      </c>
      <c r="L40" s="15" t="s">
        <v>178</v>
      </c>
      <c r="M40" s="15">
        <v>68</v>
      </c>
      <c r="N40" s="3" t="str">
        <f t="shared" si="3"/>
        <v>INSERT INTO Boss(NFases, Acto, Habilidades, Enemigo_ID_Enemigo) VALUES (3, 2, 'Devil's Sight', 68);</v>
      </c>
      <c r="Q40" s="28" t="s">
        <v>179</v>
      </c>
      <c r="R40" s="28">
        <v>0</v>
      </c>
      <c r="S40" s="28">
        <v>4</v>
      </c>
      <c r="T40" s="4" t="str">
        <f t="shared" si="4"/>
        <v>INSERT INTO Hechizos(Nombre_Hechizo, Damage, Curacion) VALUES ('Bálsamo de Paz', 0, 4);</v>
      </c>
      <c r="V40" s="41">
        <v>39</v>
      </c>
      <c r="W40" s="41" t="s">
        <v>180</v>
      </c>
      <c r="X40" s="41" t="s">
        <v>177</v>
      </c>
      <c r="Y40" s="41">
        <v>20</v>
      </c>
      <c r="Z40" s="41">
        <v>12</v>
      </c>
      <c r="AA40" s="41">
        <v>16</v>
      </c>
      <c r="AB40" s="41">
        <v>8</v>
      </c>
      <c r="AC40" s="41">
        <v>8</v>
      </c>
      <c r="AD40" s="41">
        <v>7</v>
      </c>
      <c r="AE40" s="41">
        <v>16</v>
      </c>
      <c r="AF40" s="5" t="str">
        <f t="shared" si="1"/>
        <v>INSERT INTO Enemigo(ID_Enemigo, Nombre, Tipo, Fuerza, Destreza, Constitucion, Inteligencia, Sabiduria, Carisma, Mapa_ID_Sitio) VALUES (39, 'Polma', 'Ogres', 20, 12, 16, 8, 8, 7, 16);</v>
      </c>
    </row>
    <row r="41" spans="10:32" ht="15.75" customHeight="1" x14ac:dyDescent="0.25">
      <c r="J41" s="15">
        <v>2</v>
      </c>
      <c r="K41" s="15">
        <v>2</v>
      </c>
      <c r="L41" s="15" t="s">
        <v>181</v>
      </c>
      <c r="M41" s="15">
        <v>69</v>
      </c>
      <c r="N41" s="3" t="str">
        <f t="shared" si="3"/>
        <v>INSERT INTO Boss(NFases, Acto, Habilidades, Enemigo_ID_Enemigo) VALUES (2, 2, 'Fast Hands', 69);</v>
      </c>
      <c r="Q41" s="28" t="s">
        <v>182</v>
      </c>
      <c r="R41" s="28">
        <v>0</v>
      </c>
      <c r="S41" s="28">
        <v>6</v>
      </c>
      <c r="T41" s="4" t="str">
        <f t="shared" si="4"/>
        <v>INSERT INTO Hechizos(Nombre_Hechizo, Damage, Curacion) VALUES ('Curación empoderada', 0, 6);</v>
      </c>
      <c r="V41" s="41">
        <v>40</v>
      </c>
      <c r="W41" s="41" t="s">
        <v>183</v>
      </c>
      <c r="X41" s="41" t="s">
        <v>177</v>
      </c>
      <c r="Y41" s="41">
        <v>21</v>
      </c>
      <c r="Z41" s="41">
        <v>12</v>
      </c>
      <c r="AA41" s="41">
        <v>16</v>
      </c>
      <c r="AB41" s="41">
        <v>5</v>
      </c>
      <c r="AC41" s="41">
        <v>7</v>
      </c>
      <c r="AD41" s="41">
        <v>10</v>
      </c>
      <c r="AE41" s="41">
        <v>12</v>
      </c>
      <c r="AF41" s="5" t="str">
        <f t="shared" si="1"/>
        <v>INSERT INTO Enemigo(ID_Enemigo, Nombre, Tipo, Fuerza, Destreza, Constitucion, Inteligencia, Sabiduria, Carisma, Mapa_ID_Sitio) VALUES (40, 'Gurgon', 'Ogres', 21, 12, 16, 5, 7, 10, 12);</v>
      </c>
    </row>
    <row r="42" spans="10:32" ht="15.75" customHeight="1" x14ac:dyDescent="0.25">
      <c r="J42" s="15">
        <v>1</v>
      </c>
      <c r="K42" s="15">
        <v>2</v>
      </c>
      <c r="L42" s="15" t="s">
        <v>169</v>
      </c>
      <c r="M42" s="15">
        <v>70</v>
      </c>
      <c r="N42" s="3" t="str">
        <f t="shared" si="3"/>
        <v>INSERT INTO Boss(NFases, Acto, Habilidades, Enemigo_ID_Enemigo) VALUES (1, 2, 'Opportunity Attack', 70);</v>
      </c>
      <c r="Q42" s="28" t="s">
        <v>184</v>
      </c>
      <c r="R42" s="28">
        <v>0</v>
      </c>
      <c r="S42" s="28">
        <v>3</v>
      </c>
      <c r="T42" s="4" t="str">
        <f t="shared" si="4"/>
        <v>INSERT INTO Hechizos(Nombre_Hechizo, Damage, Curacion) VALUES ('Curación rápida', 0, 3);</v>
      </c>
      <c r="V42" s="41">
        <v>41</v>
      </c>
      <c r="W42" s="41" t="s">
        <v>185</v>
      </c>
      <c r="X42" s="41" t="s">
        <v>186</v>
      </c>
      <c r="Y42" s="41">
        <v>25</v>
      </c>
      <c r="Z42" s="41">
        <v>10</v>
      </c>
      <c r="AA42" s="41">
        <v>23</v>
      </c>
      <c r="AB42" s="41">
        <v>16</v>
      </c>
      <c r="AC42" s="41">
        <v>15</v>
      </c>
      <c r="AD42" s="41">
        <v>19</v>
      </c>
      <c r="AE42" s="41">
        <v>16</v>
      </c>
      <c r="AF42" s="5" t="str">
        <f t="shared" si="1"/>
        <v>INSERT INTO Enemigo(ID_Enemigo, Nombre, Tipo, Fuerza, Destreza, Constitucion, Inteligencia, Sabiduria, Carisma, Mapa_ID_Sitio) VALUES (41, 'Ansur', 'Dragons', 25, 10, 23, 16, 15, 19, 16);</v>
      </c>
    </row>
    <row r="43" spans="10:32" ht="15.75" customHeight="1" x14ac:dyDescent="0.25">
      <c r="J43" s="15">
        <v>3</v>
      </c>
      <c r="K43" s="15">
        <v>2</v>
      </c>
      <c r="L43" s="15" t="s">
        <v>136</v>
      </c>
      <c r="M43" s="15">
        <v>71</v>
      </c>
      <c r="N43" s="3" t="str">
        <f t="shared" si="3"/>
        <v>INSERT INTO Boss(NFases, Acto, Habilidades, Enemigo_ID_Enemigo) VALUES (3, 2, 'Fey Ancestry', 71);</v>
      </c>
      <c r="Q43" s="28" t="s">
        <v>187</v>
      </c>
      <c r="R43" s="28">
        <v>0</v>
      </c>
      <c r="S43" s="28">
        <v>5</v>
      </c>
      <c r="T43" s="4" t="str">
        <f t="shared" si="4"/>
        <v>INSERT INTO Hechizos(Nombre_Hechizo, Damage, Curacion) VALUES ('Mano Sanadora', 0, 5);</v>
      </c>
      <c r="V43" s="41">
        <v>42</v>
      </c>
      <c r="W43" s="41" t="s">
        <v>188</v>
      </c>
      <c r="X43" s="41" t="s">
        <v>186</v>
      </c>
      <c r="Y43" s="41">
        <v>27</v>
      </c>
      <c r="Z43" s="41">
        <v>10</v>
      </c>
      <c r="AA43" s="41">
        <v>25</v>
      </c>
      <c r="AB43" s="41">
        <v>16</v>
      </c>
      <c r="AC43" s="41">
        <v>13</v>
      </c>
      <c r="AD43" s="41">
        <v>21</v>
      </c>
      <c r="AE43" s="41">
        <v>16</v>
      </c>
      <c r="AF43" s="5" t="str">
        <f t="shared" si="1"/>
        <v>INSERT INTO Enemigo(ID_Enemigo, Nombre, Tipo, Fuerza, Destreza, Constitucion, Inteligencia, Sabiduria, Carisma, Mapa_ID_Sitio) VALUES (42, 'Red Dragon', 'Dragons', 27, 10, 25, 16, 13, 21, 16);</v>
      </c>
    </row>
    <row r="44" spans="10:32" ht="15.75" customHeight="1" x14ac:dyDescent="0.25">
      <c r="J44" s="15">
        <v>2</v>
      </c>
      <c r="K44" s="15">
        <v>2</v>
      </c>
      <c r="L44" s="15" t="s">
        <v>133</v>
      </c>
      <c r="M44" s="15">
        <v>72</v>
      </c>
      <c r="N44" s="3" t="str">
        <f t="shared" si="3"/>
        <v>INSERT INTO Boss(NFases, Acto, Habilidades, Enemigo_ID_Enemigo) VALUES (2, 2, 'Darkvision', 72);</v>
      </c>
      <c r="Q44" s="28" t="s">
        <v>189</v>
      </c>
      <c r="R44" s="28">
        <v>0</v>
      </c>
      <c r="S44" s="28">
        <v>6</v>
      </c>
      <c r="T44" s="4" t="str">
        <f t="shared" si="4"/>
        <v>INSERT INTO Hechizos(Nombre_Hechizo, Damage, Curacion) VALUES ('Toque Médico', 0, 6);</v>
      </c>
      <c r="V44" s="41">
        <v>43</v>
      </c>
      <c r="W44" s="41" t="s">
        <v>190</v>
      </c>
      <c r="X44" s="41" t="s">
        <v>191</v>
      </c>
      <c r="Y44" s="41">
        <v>12</v>
      </c>
      <c r="Z44" s="41">
        <v>16</v>
      </c>
      <c r="AA44" s="41">
        <v>12</v>
      </c>
      <c r="AB44" s="41">
        <v>12</v>
      </c>
      <c r="AC44" s="41">
        <v>12</v>
      </c>
      <c r="AD44" s="41">
        <v>12</v>
      </c>
      <c r="AE44" s="41">
        <v>11</v>
      </c>
      <c r="AF44" s="5" t="str">
        <f t="shared" si="1"/>
        <v>INSERT INTO Enemigo(ID_Enemigo, Nombre, Tipo, Fuerza, Destreza, Constitucion, Inteligencia, Sabiduria, Carisma, Mapa_ID_Sitio) VALUES (43, 'Tryyn', 'Halflings', 12, 16, 12, 12, 12, 12, 11);</v>
      </c>
    </row>
    <row r="45" spans="10:32" ht="15.75" customHeight="1" x14ac:dyDescent="0.25">
      <c r="J45" s="15">
        <v>1</v>
      </c>
      <c r="K45" s="15">
        <v>2</v>
      </c>
      <c r="L45" s="15" t="s">
        <v>192</v>
      </c>
      <c r="M45" s="15">
        <v>73</v>
      </c>
      <c r="N45" s="3" t="str">
        <f t="shared" si="3"/>
        <v>INSERT INTO Boss(NFases, Acto, Habilidades, Enemigo_ID_Enemigo) VALUES (1, 2, 'Grim Harvest', 73);</v>
      </c>
      <c r="V45" s="41">
        <v>44</v>
      </c>
      <c r="W45" s="41" t="s">
        <v>193</v>
      </c>
      <c r="X45" s="41" t="s">
        <v>194</v>
      </c>
      <c r="Y45" s="41">
        <v>12</v>
      </c>
      <c r="Z45" s="41">
        <v>11</v>
      </c>
      <c r="AA45" s="41">
        <v>12</v>
      </c>
      <c r="AB45" s="41">
        <v>6</v>
      </c>
      <c r="AC45" s="41">
        <v>8</v>
      </c>
      <c r="AD45" s="41">
        <v>5</v>
      </c>
      <c r="AE45" s="41">
        <v>1</v>
      </c>
      <c r="AF45" s="5" t="str">
        <f t="shared" si="1"/>
        <v>INSERT INTO Enemigo(ID_Enemigo, Nombre, Tipo, Fuerza, Destreza, Constitucion, Inteligencia, Sabiduria, Carisma, Mapa_ID_Sitio) VALUES (44, 'Lesser Hellsboar', 'Fiend', 12, 11, 12, 6, 8, 5, 1);</v>
      </c>
    </row>
    <row r="46" spans="10:32" ht="15.75" customHeight="1" x14ac:dyDescent="0.25">
      <c r="J46" s="15">
        <v>3</v>
      </c>
      <c r="K46" s="15">
        <v>2</v>
      </c>
      <c r="L46" s="15" t="s">
        <v>178</v>
      </c>
      <c r="M46" s="15">
        <v>74</v>
      </c>
      <c r="N46" s="3" t="str">
        <f t="shared" si="3"/>
        <v>INSERT INTO Boss(NFases, Acto, Habilidades, Enemigo_ID_Enemigo) VALUES (3, 2, 'Devil's Sight', 74);</v>
      </c>
      <c r="V46" s="41">
        <v>45</v>
      </c>
      <c r="W46" s="41" t="s">
        <v>195</v>
      </c>
      <c r="X46" s="41" t="s">
        <v>194</v>
      </c>
      <c r="Y46" s="41">
        <v>6</v>
      </c>
      <c r="Z46" s="41">
        <v>17</v>
      </c>
      <c r="AA46" s="41">
        <v>13</v>
      </c>
      <c r="AB46" s="41">
        <v>11</v>
      </c>
      <c r="AC46" s="41">
        <v>12</v>
      </c>
      <c r="AD46" s="41">
        <v>14</v>
      </c>
      <c r="AE46" s="41">
        <v>1</v>
      </c>
      <c r="AF46" s="5" t="str">
        <f t="shared" si="1"/>
        <v>INSERT INTO Enemigo(ID_Enemigo, Nombre, Tipo, Fuerza, Destreza, Constitucion, Inteligencia, Sabiduria, Carisma, Mapa_ID_Sitio) VALUES (45, 'Imp', 'Fiend', 6, 17, 13, 11, 12, 14, 1);</v>
      </c>
    </row>
    <row r="47" spans="10:32" ht="15.75" customHeight="1" x14ac:dyDescent="0.25">
      <c r="J47" s="15">
        <v>2</v>
      </c>
      <c r="K47" s="15">
        <v>3</v>
      </c>
      <c r="L47" s="15" t="s">
        <v>181</v>
      </c>
      <c r="M47" s="15">
        <v>75</v>
      </c>
      <c r="N47" s="3" t="str">
        <f t="shared" si="3"/>
        <v>INSERT INTO Boss(NFases, Acto, Habilidades, Enemigo_ID_Enemigo) VALUES (2, 3, 'Fast Hands', 75);</v>
      </c>
      <c r="V47" s="41">
        <v>46</v>
      </c>
      <c r="W47" s="41" t="s">
        <v>196</v>
      </c>
      <c r="X47" s="41" t="s">
        <v>194</v>
      </c>
      <c r="Y47" s="41">
        <v>18</v>
      </c>
      <c r="Z47" s="41">
        <v>18</v>
      </c>
      <c r="AA47" s="41">
        <v>16</v>
      </c>
      <c r="AB47" s="41">
        <v>14</v>
      </c>
      <c r="AC47" s="41">
        <v>15</v>
      </c>
      <c r="AD47" s="41">
        <v>16</v>
      </c>
      <c r="AE47" s="41">
        <v>1</v>
      </c>
      <c r="AF47" s="5" t="str">
        <f t="shared" si="1"/>
        <v>INSERT INTO Enemigo(ID_Enemigo, Nombre, Tipo, Fuerza, Destreza, Constitucion, Inteligencia, Sabiduria, Carisma, Mapa_ID_Sitio) VALUES (46, 'Zhalk', 'Fiend', 18, 18, 16, 14, 15, 16, 1);</v>
      </c>
    </row>
    <row r="48" spans="10:32" ht="15.75" customHeight="1" x14ac:dyDescent="0.25">
      <c r="J48" s="15">
        <v>1</v>
      </c>
      <c r="K48" s="15">
        <v>3</v>
      </c>
      <c r="L48" s="15" t="s">
        <v>197</v>
      </c>
      <c r="M48" s="15">
        <v>76</v>
      </c>
      <c r="N48" s="3" t="str">
        <f t="shared" si="3"/>
        <v>INSERT INTO Boss(NFases, Acto, Habilidades, Enemigo_ID_Enemigo) VALUES (1, 3, 'Dark Devotion', 76);</v>
      </c>
      <c r="Q48" s="22" t="s">
        <v>198</v>
      </c>
      <c r="V48" s="41">
        <v>47</v>
      </c>
      <c r="W48" s="41" t="s">
        <v>199</v>
      </c>
      <c r="X48" s="41" t="s">
        <v>200</v>
      </c>
      <c r="Y48" s="41">
        <v>24</v>
      </c>
      <c r="Z48" s="41">
        <v>6</v>
      </c>
      <c r="AA48" s="41">
        <v>24</v>
      </c>
      <c r="AB48" s="41">
        <v>3</v>
      </c>
      <c r="AC48" s="41">
        <v>11</v>
      </c>
      <c r="AD48" s="41">
        <v>1</v>
      </c>
      <c r="AE48" s="41">
        <v>18</v>
      </c>
      <c r="AF48" s="5" t="str">
        <f t="shared" si="1"/>
        <v>INSERT INTO Enemigo(ID_Enemigo, Nombre, Tipo, Fuerza, Destreza, Constitucion, Inteligencia, Sabiduria, Carisma, Mapa_ID_Sitio) VALUES (47, 'Grym', 'Constructs', 24, 6, 24, 3, 11, 1, 18);</v>
      </c>
    </row>
    <row r="49" spans="10:32" ht="15.75" customHeight="1" x14ac:dyDescent="0.25">
      <c r="J49" s="15">
        <v>3</v>
      </c>
      <c r="K49" s="15">
        <v>3</v>
      </c>
      <c r="L49" s="15" t="s">
        <v>201</v>
      </c>
      <c r="M49" s="15">
        <v>77</v>
      </c>
      <c r="N49" s="3" t="str">
        <f t="shared" si="3"/>
        <v>INSERT INTO Boss(NFases, Acto, Habilidades, Enemigo_ID_Enemigo) VALUES (3, 3, 'Soul reaper', 77);</v>
      </c>
      <c r="Q49" s="16" t="s">
        <v>202</v>
      </c>
      <c r="R49" s="16" t="s">
        <v>203</v>
      </c>
      <c r="S49" s="16" t="s">
        <v>204</v>
      </c>
      <c r="T49" s="9" t="s">
        <v>16</v>
      </c>
      <c r="V49" s="41">
        <v>48</v>
      </c>
      <c r="W49" s="41" t="s">
        <v>205</v>
      </c>
      <c r="X49" s="41" t="s">
        <v>200</v>
      </c>
      <c r="Y49" s="41">
        <v>16</v>
      </c>
      <c r="Z49" s="41">
        <v>14</v>
      </c>
      <c r="AA49" s="41">
        <v>16</v>
      </c>
      <c r="AB49" s="41">
        <v>8</v>
      </c>
      <c r="AC49" s="41">
        <v>10</v>
      </c>
      <c r="AD49" s="41">
        <v>6</v>
      </c>
      <c r="AE49" s="41">
        <v>16</v>
      </c>
      <c r="AF49" s="5" t="str">
        <f t="shared" si="1"/>
        <v>INSERT INTO Enemigo(ID_Enemigo, Nombre, Tipo, Fuerza, Destreza, Constitucion, Inteligencia, Sabiduria, Carisma, Mapa_ID_Sitio) VALUES (48, 'Bernard', 'Constructs', 16, 14, 16, 8, 10, 6, 16);</v>
      </c>
    </row>
    <row r="50" spans="10:32" ht="15.75" customHeight="1" x14ac:dyDescent="0.25">
      <c r="J50" s="15">
        <v>2</v>
      </c>
      <c r="K50" s="15">
        <v>3</v>
      </c>
      <c r="L50" s="15" t="s">
        <v>206</v>
      </c>
      <c r="M50" s="15">
        <v>78</v>
      </c>
      <c r="N50" s="3" t="str">
        <f t="shared" si="3"/>
        <v>INSERT INTO Boss(NFases, Acto, Habilidades, Enemigo_ID_Enemigo) VALUES (2, 3, 'First Blood', 78);</v>
      </c>
      <c r="Q50" s="27">
        <v>1</v>
      </c>
      <c r="R50" s="27" t="s">
        <v>207</v>
      </c>
      <c r="S50" s="27" t="s">
        <v>25</v>
      </c>
      <c r="T50" s="46" t="str">
        <f>_xlfn.CONCAT("INSERT INTO Mapa(ID_Sitio, Sitio, Subterraneo) VALUES (",Q50,", '",R50,"', '",S50,"');")</f>
        <v>INSERT INTO Mapa(ID_Sitio, Sitio, Subterraneo) VALUES (1, 'Nautiloid', 'False');</v>
      </c>
      <c r="V50" s="41">
        <v>49</v>
      </c>
      <c r="W50" s="41" t="s">
        <v>208</v>
      </c>
      <c r="X50" s="41" t="s">
        <v>200</v>
      </c>
      <c r="Y50" s="41">
        <v>18</v>
      </c>
      <c r="Z50" s="41">
        <v>22</v>
      </c>
      <c r="AA50" s="41">
        <v>18</v>
      </c>
      <c r="AB50" s="41">
        <v>6</v>
      </c>
      <c r="AC50" s="41">
        <v>10</v>
      </c>
      <c r="AD50" s="41">
        <v>10</v>
      </c>
      <c r="AE50" s="41">
        <v>3</v>
      </c>
      <c r="AF50" s="5" t="str">
        <f t="shared" si="1"/>
        <v>INSERT INTO Enemigo(ID_Enemigo, Nombre, Tipo, Fuerza, Destreza, Constitucion, Inteligencia, Sabiduria, Carisma, Mapa_ID_Sitio) VALUES (49, 'Steel Watch', 'Constructs', 18, 22, 18, 6, 10, 10, 3);</v>
      </c>
    </row>
    <row r="51" spans="10:32" ht="15.75" customHeight="1" x14ac:dyDescent="0.25">
      <c r="J51" s="15">
        <v>1</v>
      </c>
      <c r="K51" s="15">
        <v>3</v>
      </c>
      <c r="L51" s="15" t="s">
        <v>209</v>
      </c>
      <c r="M51" s="15">
        <v>79</v>
      </c>
      <c r="N51" s="3" t="str">
        <f t="shared" si="3"/>
        <v>INSERT INTO Boss(NFases, Acto, Habilidades, Enemigo_ID_Enemigo) VALUES (1, 3, 'Draconic Fury', 79);</v>
      </c>
      <c r="Q51" s="27">
        <v>2</v>
      </c>
      <c r="R51" s="28" t="s">
        <v>210</v>
      </c>
      <c r="S51" s="27" t="s">
        <v>88</v>
      </c>
      <c r="T51" s="46" t="str">
        <f t="shared" ref="T51:T67" si="5">_xlfn.CONCAT("INSERT INTO Mapa(ID_Sitio, Sitio, Subterraneo) VALUES (",Q51,", '",R51,"', '",S51,"');")</f>
        <v>INSERT INTO Mapa(ID_Sitio, Sitio, Subterraneo) VALUES (2, 'Ravaged Beach', 'True');</v>
      </c>
      <c r="V51" s="41">
        <v>50</v>
      </c>
      <c r="W51" s="41" t="s">
        <v>211</v>
      </c>
      <c r="X51" s="41" t="s">
        <v>212</v>
      </c>
      <c r="Y51" s="41">
        <v>15</v>
      </c>
      <c r="Z51" s="41">
        <v>11</v>
      </c>
      <c r="AA51" s="41">
        <v>15</v>
      </c>
      <c r="AB51" s="41">
        <v>12</v>
      </c>
      <c r="AC51" s="41">
        <v>10</v>
      </c>
      <c r="AD51" s="41">
        <v>13</v>
      </c>
      <c r="AE51" s="41">
        <v>2</v>
      </c>
      <c r="AF51" s="5" t="str">
        <f t="shared" si="1"/>
        <v>INSERT INTO Enemigo(ID_Enemigo, Nombre, Tipo, Fuerza, Destreza, Constitucion, Inteligencia, Sabiduria, Carisma, Mapa_ID_Sitio) VALUES (50, 'Gimblebock', 'Gnomes', 15, 11, 15, 12, 10, 13, 2);</v>
      </c>
    </row>
    <row r="52" spans="10:32" ht="15.75" customHeight="1" x14ac:dyDescent="0.25">
      <c r="J52" s="15">
        <v>3</v>
      </c>
      <c r="K52" s="15">
        <v>3</v>
      </c>
      <c r="L52" s="15" t="s">
        <v>172</v>
      </c>
      <c r="M52" s="15">
        <v>80</v>
      </c>
      <c r="N52" s="3" t="str">
        <f t="shared" si="3"/>
        <v>INSERT INTO Boss(NFases, Acto, Habilidades, Enemigo_ID_Enemigo) VALUES (3, 3, 'Multiattack', 80);</v>
      </c>
      <c r="Q52" s="27">
        <v>3</v>
      </c>
      <c r="R52" s="28" t="s">
        <v>213</v>
      </c>
      <c r="S52" s="27" t="s">
        <v>25</v>
      </c>
      <c r="T52" s="46" t="str">
        <f t="shared" si="5"/>
        <v>INSERT INTO Mapa(ID_Sitio, Sitio, Subterraneo) VALUES (3, 'Camp', 'False');</v>
      </c>
      <c r="V52" s="41">
        <v>51</v>
      </c>
      <c r="W52" s="12" t="s">
        <v>214</v>
      </c>
      <c r="X52" s="41" t="s">
        <v>148</v>
      </c>
      <c r="Y52" s="12">
        <v>14</v>
      </c>
      <c r="Z52" s="12">
        <v>12</v>
      </c>
      <c r="AA52" s="12">
        <v>14</v>
      </c>
      <c r="AB52" s="12">
        <v>16</v>
      </c>
      <c r="AC52" s="12">
        <v>18</v>
      </c>
      <c r="AD52" s="12">
        <v>16</v>
      </c>
      <c r="AE52" s="41">
        <v>13</v>
      </c>
      <c r="AF52" s="5" t="str">
        <f t="shared" si="1"/>
        <v>INSERT INTO Enemigo(ID_Enemigo, Nombre, Tipo, Fuerza, Destreza, Constitucion, Inteligencia, Sabiduria, Carisma, Mapa_ID_Sitio) VALUES (51, 'True Soul Gut', 'Goblins', 14, 12, 14, 16, 18, 16, 13);</v>
      </c>
    </row>
    <row r="53" spans="10:32" ht="15.75" customHeight="1" x14ac:dyDescent="0.25">
      <c r="J53" s="15">
        <v>2</v>
      </c>
      <c r="K53" s="15">
        <v>3</v>
      </c>
      <c r="L53" s="15" t="s">
        <v>133</v>
      </c>
      <c r="M53" s="15">
        <v>81</v>
      </c>
      <c r="N53" s="3" t="str">
        <f t="shared" si="3"/>
        <v>INSERT INTO Boss(NFases, Acto, Habilidades, Enemigo_ID_Enemigo) VALUES (2, 3, 'Darkvision', 81);</v>
      </c>
      <c r="Q53" s="27">
        <v>4</v>
      </c>
      <c r="R53" s="28" t="s">
        <v>215</v>
      </c>
      <c r="S53" s="27" t="s">
        <v>88</v>
      </c>
      <c r="T53" s="46" t="str">
        <f t="shared" si="5"/>
        <v>INSERT INTO Mapa(ID_Sitio, Sitio, Subterraneo) VALUES (4, 'Dank Crypt', 'True');</v>
      </c>
      <c r="V53" s="41">
        <v>52</v>
      </c>
      <c r="W53" s="13" t="s">
        <v>67</v>
      </c>
      <c r="X53" s="41" t="s">
        <v>216</v>
      </c>
      <c r="Y53" s="13">
        <v>15</v>
      </c>
      <c r="Z53" s="13">
        <v>12</v>
      </c>
      <c r="AA53" s="13">
        <v>15</v>
      </c>
      <c r="AB53" s="13">
        <v>12</v>
      </c>
      <c r="AC53" s="13">
        <v>18</v>
      </c>
      <c r="AD53" s="13">
        <v>16</v>
      </c>
      <c r="AE53" s="41">
        <v>13</v>
      </c>
      <c r="AF53" s="5" t="str">
        <f t="shared" si="1"/>
        <v>INSERT INTO Enemigo(ID_Enemigo, Nombre, Tipo, Fuerza, Destreza, Constitucion, Inteligencia, Sabiduria, Carisma, Mapa_ID_Sitio) VALUES (52, 'Minthara', 'Lolth-Swom Drow', 15, 12, 15, 12, 18, 16, 13);</v>
      </c>
    </row>
    <row r="54" spans="10:32" ht="15.75" customHeight="1" x14ac:dyDescent="0.25">
      <c r="J54" s="15">
        <v>1</v>
      </c>
      <c r="K54" s="15">
        <v>3</v>
      </c>
      <c r="L54" s="15" t="s">
        <v>181</v>
      </c>
      <c r="M54" s="15">
        <v>82</v>
      </c>
      <c r="N54" s="3" t="str">
        <f t="shared" si="3"/>
        <v>INSERT INTO Boss(NFases, Acto, Habilidades, Enemigo_ID_Enemigo) VALUES (1, 3, 'Fast Hands', 82);</v>
      </c>
      <c r="Q54" s="27">
        <v>5</v>
      </c>
      <c r="R54" s="28" t="s">
        <v>217</v>
      </c>
      <c r="S54" s="27" t="s">
        <v>25</v>
      </c>
      <c r="T54" s="46" t="str">
        <f t="shared" si="5"/>
        <v>INSERT INTO Mapa(ID_Sitio, Sitio, Subterraneo) VALUES (5, 'Druid Grove', 'False');</v>
      </c>
      <c r="V54" s="41">
        <v>53</v>
      </c>
      <c r="W54" s="13" t="s">
        <v>163</v>
      </c>
      <c r="X54" s="41" t="s">
        <v>164</v>
      </c>
      <c r="Y54" s="13">
        <v>18</v>
      </c>
      <c r="Z54" s="13">
        <v>12</v>
      </c>
      <c r="AA54" s="13">
        <v>16</v>
      </c>
      <c r="AB54" s="13">
        <v>12</v>
      </c>
      <c r="AC54" s="13">
        <v>10</v>
      </c>
      <c r="AD54" s="13">
        <v>15</v>
      </c>
      <c r="AE54" s="41">
        <v>13</v>
      </c>
      <c r="AF54" s="5" t="str">
        <f t="shared" si="1"/>
        <v>INSERT INTO Enemigo(ID_Enemigo, Nombre, Tipo, Fuerza, Destreza, Constitucion, Inteligencia, Sabiduria, Carisma, Mapa_ID_Sitio) VALUES (53, 'Dror Ragzlin', 'Hobgoblins', 18, 12, 16, 12, 10, 15, 13);</v>
      </c>
    </row>
    <row r="55" spans="10:32" ht="15.75" customHeight="1" x14ac:dyDescent="0.25">
      <c r="J55" s="15">
        <v>3</v>
      </c>
      <c r="K55" s="15">
        <v>3</v>
      </c>
      <c r="L55" s="15" t="s">
        <v>169</v>
      </c>
      <c r="M55" s="15">
        <v>83</v>
      </c>
      <c r="N55" s="3" t="str">
        <f t="shared" si="3"/>
        <v>INSERT INTO Boss(NFases, Acto, Habilidades, Enemigo_ID_Enemigo) VALUES (3, 3, 'Opportunity Attack', 83);</v>
      </c>
      <c r="Q55" s="27">
        <v>6</v>
      </c>
      <c r="R55" s="28" t="s">
        <v>218</v>
      </c>
      <c r="S55" s="27" t="s">
        <v>25</v>
      </c>
      <c r="T55" s="46" t="str">
        <f t="shared" si="5"/>
        <v>INSERT INTO Mapa(ID_Sitio, Sitio, Subterraneo) VALUES (6, 'Secluded Cove', 'False');</v>
      </c>
      <c r="V55" s="41">
        <v>54</v>
      </c>
      <c r="W55" s="13" t="s">
        <v>111</v>
      </c>
      <c r="X55" s="41" t="s">
        <v>219</v>
      </c>
      <c r="Y55" s="13">
        <v>16</v>
      </c>
      <c r="Z55" s="13">
        <v>16</v>
      </c>
      <c r="AA55" s="13">
        <v>14</v>
      </c>
      <c r="AB55" s="13">
        <v>14</v>
      </c>
      <c r="AC55" s="13">
        <v>16</v>
      </c>
      <c r="AD55" s="13">
        <v>14</v>
      </c>
      <c r="AE55" s="41">
        <v>5</v>
      </c>
      <c r="AF55" s="5" t="str">
        <f t="shared" si="1"/>
        <v>INSERT INTO Enemigo(ID_Enemigo, Nombre, Tipo, Fuerza, Destreza, Constitucion, Inteligencia, Sabiduria, Carisma, Mapa_ID_Sitio) VALUES (54, 'Kagha', 'Wood elf', 16, 16, 14, 14, 16, 14, 5);</v>
      </c>
    </row>
    <row r="56" spans="10:32" ht="15.75" customHeight="1" x14ac:dyDescent="0.25">
      <c r="J56" s="15">
        <v>2</v>
      </c>
      <c r="K56" s="15">
        <v>3</v>
      </c>
      <c r="L56" s="15" t="s">
        <v>172</v>
      </c>
      <c r="M56" s="15">
        <v>84</v>
      </c>
      <c r="N56" s="3" t="str">
        <f t="shared" si="3"/>
        <v>INSERT INTO Boss(NFases, Acto, Habilidades, Enemigo_ID_Enemigo) VALUES (2, 3, 'Multiattack', 84);</v>
      </c>
      <c r="Q56" s="27">
        <v>7</v>
      </c>
      <c r="R56" s="28" t="s">
        <v>220</v>
      </c>
      <c r="S56" s="27" t="s">
        <v>25</v>
      </c>
      <c r="T56" s="46" t="str">
        <f t="shared" si="5"/>
        <v>INSERT INTO Mapa(ID_Sitio, Sitio, Subterraneo) VALUES (7, 'Owlbear Nest', 'False');</v>
      </c>
      <c r="V56" s="41">
        <v>55</v>
      </c>
      <c r="W56" s="13" t="s">
        <v>138</v>
      </c>
      <c r="X56" s="41" t="s">
        <v>48</v>
      </c>
      <c r="Y56" s="13">
        <v>20</v>
      </c>
      <c r="Z56" s="13">
        <v>12</v>
      </c>
      <c r="AA56" s="13">
        <v>17</v>
      </c>
      <c r="AB56" s="13">
        <v>3</v>
      </c>
      <c r="AC56" s="13">
        <v>12</v>
      </c>
      <c r="AD56" s="13">
        <v>7</v>
      </c>
      <c r="AE56" s="41">
        <v>7</v>
      </c>
      <c r="AF56" s="5" t="str">
        <f t="shared" si="1"/>
        <v>INSERT INTO Enemigo(ID_Enemigo, Nombre, Tipo, Fuerza, Destreza, Constitucion, Inteligencia, Sabiduria, Carisma, Mapa_ID_Sitio) VALUES (55, 'Owlbear', 'Beasts', 20, 12, 17, 3, 12, 7, 7);</v>
      </c>
    </row>
    <row r="57" spans="10:32" ht="15.75" customHeight="1" x14ac:dyDescent="0.25">
      <c r="J57" s="15">
        <v>1</v>
      </c>
      <c r="K57" s="15">
        <v>3</v>
      </c>
      <c r="L57" s="15" t="s">
        <v>221</v>
      </c>
      <c r="M57" s="15">
        <v>85</v>
      </c>
      <c r="N57" s="3" t="str">
        <f t="shared" si="3"/>
        <v>INSERT INTO Boss(NFases, Acto, Habilidades, Enemigo_ID_Enemigo) VALUES (1, 3, 'Vampire Regeneration', 85);</v>
      </c>
      <c r="Q57" s="27">
        <v>8</v>
      </c>
      <c r="R57" s="28" t="s">
        <v>222</v>
      </c>
      <c r="S57" s="27" t="s">
        <v>88</v>
      </c>
      <c r="T57" s="46" t="str">
        <f t="shared" si="5"/>
        <v>INSERT INTO Mapa(ID_Sitio, Sitio, Subterraneo) VALUES (8, 'Blighted Village', 'True');</v>
      </c>
      <c r="V57" s="41">
        <v>56</v>
      </c>
      <c r="W57" s="13" t="s">
        <v>223</v>
      </c>
      <c r="X57" s="41" t="s">
        <v>132</v>
      </c>
      <c r="Y57" s="13">
        <v>18</v>
      </c>
      <c r="Z57" s="13">
        <v>14</v>
      </c>
      <c r="AA57" s="13">
        <v>16</v>
      </c>
      <c r="AB57" s="13">
        <v>13</v>
      </c>
      <c r="AC57" s="13">
        <v>14</v>
      </c>
      <c r="AD57" s="13">
        <v>18</v>
      </c>
      <c r="AE57" s="41">
        <v>5</v>
      </c>
      <c r="AF57" s="5" t="str">
        <f t="shared" si="1"/>
        <v>INSERT INTO Enemigo(ID_Enemigo, Nombre, Tipo, Fuerza, Destreza, Constitucion, Inteligencia, Sabiduria, Carisma, Mapa_ID_Sitio) VALUES (56, 'Auntie Ethel', 'Fey', 18, 14, 16, 13, 14, 18, 5);</v>
      </c>
    </row>
    <row r="58" spans="10:32" ht="15.75" customHeight="1" x14ac:dyDescent="0.25">
      <c r="J58" s="15">
        <v>3</v>
      </c>
      <c r="K58" s="15">
        <v>3</v>
      </c>
      <c r="L58" s="15" t="s">
        <v>224</v>
      </c>
      <c r="M58" s="15">
        <v>86</v>
      </c>
      <c r="N58" s="3" t="str">
        <f t="shared" si="3"/>
        <v>INSERT INTO Boss(NFases, Acto, Habilidades, Enemigo_ID_Enemigo) VALUES (3, 3, 'Telekinesis', 86);</v>
      </c>
      <c r="Q58" s="27">
        <v>9</v>
      </c>
      <c r="R58" s="28" t="s">
        <v>225</v>
      </c>
      <c r="S58" s="27" t="s">
        <v>88</v>
      </c>
      <c r="T58" s="46" t="str">
        <f t="shared" si="5"/>
        <v>INSERT INTO Mapa(ID_Sitio, Sitio, Subterraneo) VALUES (9, 'Whispering Depths', 'True');</v>
      </c>
      <c r="V58" s="41">
        <v>57</v>
      </c>
      <c r="W58" s="13" t="s">
        <v>226</v>
      </c>
      <c r="X58" s="41" t="s">
        <v>227</v>
      </c>
      <c r="Y58" s="13">
        <v>19</v>
      </c>
      <c r="Z58" s="13">
        <v>16</v>
      </c>
      <c r="AA58" s="13">
        <v>14</v>
      </c>
      <c r="AB58" s="13">
        <v>6</v>
      </c>
      <c r="AC58" s="13">
        <v>12</v>
      </c>
      <c r="AD58" s="13">
        <v>6</v>
      </c>
      <c r="AE58" s="41">
        <v>9</v>
      </c>
      <c r="AF58" s="5" t="str">
        <f t="shared" si="1"/>
        <v>INSERT INTO Enemigo(ID_Enemigo, Nombre, Tipo, Fuerza, Destreza, Constitucion, Inteligencia, Sabiduria, Carisma, Mapa_ID_Sitio) VALUES (57, 'Phase Spider Matriarch', 'Phase Spider', 19, 16, 14, 6, 12, 6, 9);</v>
      </c>
    </row>
    <row r="59" spans="10:32" ht="15.75" customHeight="1" x14ac:dyDescent="0.25">
      <c r="J59" s="15">
        <v>3</v>
      </c>
      <c r="K59" s="15">
        <v>3</v>
      </c>
      <c r="L59" s="15" t="s">
        <v>209</v>
      </c>
      <c r="M59" s="15">
        <v>87</v>
      </c>
      <c r="N59" s="3" t="str">
        <f t="shared" si="3"/>
        <v>INSERT INTO Boss(NFases, Acto, Habilidades, Enemigo_ID_Enemigo) VALUES (3, 3, 'Draconic Fury', 87);</v>
      </c>
      <c r="Q59" s="27">
        <v>10</v>
      </c>
      <c r="R59" s="28" t="s">
        <v>228</v>
      </c>
      <c r="S59" s="27" t="s">
        <v>88</v>
      </c>
      <c r="T59" s="46" t="str">
        <f t="shared" si="5"/>
        <v>INSERT INTO Mapa(ID_Sitio, Sitio, Subterraneo) VALUES (10, 'Sunlit Wetlands', 'True');</v>
      </c>
      <c r="V59" s="41">
        <v>58</v>
      </c>
      <c r="W59" s="13" t="s">
        <v>229</v>
      </c>
      <c r="X59" s="41" t="s">
        <v>48</v>
      </c>
      <c r="Y59" s="13">
        <v>13</v>
      </c>
      <c r="Z59" s="13">
        <v>13</v>
      </c>
      <c r="AA59" s="13">
        <v>14</v>
      </c>
      <c r="AB59" s="13">
        <v>10</v>
      </c>
      <c r="AC59" s="13">
        <v>17</v>
      </c>
      <c r="AD59" s="13">
        <v>8</v>
      </c>
      <c r="AE59" s="41">
        <v>11</v>
      </c>
      <c r="AF59" s="5" t="str">
        <f t="shared" si="1"/>
        <v>INSERT INTO Enemigo(ID_Enemigo, Nombre, Tipo, Fuerza, Destreza, Constitucion, Inteligencia, Sabiduria, Carisma, Mapa_ID_Sitio) VALUES (58, 'Flind', 'Beasts', 13, 13, 14, 10, 17, 8, 11);</v>
      </c>
    </row>
    <row r="60" spans="10:32" ht="15.75" customHeight="1" x14ac:dyDescent="0.25">
      <c r="J60" s="15">
        <v>1</v>
      </c>
      <c r="K60" s="15">
        <v>3</v>
      </c>
      <c r="L60" s="15" t="s">
        <v>181</v>
      </c>
      <c r="M60" s="15">
        <v>88</v>
      </c>
      <c r="N60" s="3" t="str">
        <f t="shared" si="3"/>
        <v>INSERT INTO Boss(NFases, Acto, Habilidades, Enemigo_ID_Enemigo) VALUES (1, 3, 'Fast Hands', 88);</v>
      </c>
      <c r="Q60" s="27">
        <v>11</v>
      </c>
      <c r="R60" s="28" t="s">
        <v>230</v>
      </c>
      <c r="S60" s="27" t="s">
        <v>25</v>
      </c>
      <c r="T60" s="46" t="str">
        <f t="shared" si="5"/>
        <v>INSERT INTO Mapa(ID_Sitio, Sitio, Subterraneo) VALUES (11, 'The Risen Road', 'False');</v>
      </c>
      <c r="V60" s="41">
        <v>59</v>
      </c>
      <c r="W60" s="13" t="s">
        <v>231</v>
      </c>
      <c r="X60" s="41" t="s">
        <v>216</v>
      </c>
      <c r="Y60" s="13">
        <v>17</v>
      </c>
      <c r="Z60" s="13">
        <v>15</v>
      </c>
      <c r="AA60" s="13">
        <v>15</v>
      </c>
      <c r="AB60" s="13">
        <v>18</v>
      </c>
      <c r="AC60" s="13">
        <v>13</v>
      </c>
      <c r="AD60" s="13">
        <v>18</v>
      </c>
      <c r="AE60" s="41">
        <v>18</v>
      </c>
      <c r="AF60" s="5" t="str">
        <f t="shared" si="1"/>
        <v>INSERT INTO Enemigo(ID_Enemigo, Nombre, Tipo, Fuerza, Destreza, Constitucion, Inteligencia, Sabiduria, Carisma, Mapa_ID_Sitio) VALUES (59, 'True Soul Nere', 'Lolth-Swom Drow', 17, 15, 15, 18, 13, 18, 18);</v>
      </c>
    </row>
    <row r="61" spans="10:32" ht="15.75" customHeight="1" x14ac:dyDescent="0.25">
      <c r="Q61" s="27">
        <v>12</v>
      </c>
      <c r="R61" s="28" t="s">
        <v>232</v>
      </c>
      <c r="S61" s="27" t="s">
        <v>25</v>
      </c>
      <c r="T61" s="46" t="str">
        <f t="shared" si="5"/>
        <v>INSERT INTO Mapa(ID_Sitio, Sitio, Subterraneo) VALUES (12, 'Goblin Camp', 'False');</v>
      </c>
      <c r="V61" s="41">
        <v>60</v>
      </c>
      <c r="W61" s="13" t="s">
        <v>199</v>
      </c>
      <c r="X61" s="41" t="s">
        <v>200</v>
      </c>
      <c r="Y61" s="13">
        <v>24</v>
      </c>
      <c r="Z61" s="13">
        <v>6</v>
      </c>
      <c r="AA61" s="13">
        <v>24</v>
      </c>
      <c r="AB61" s="13">
        <v>3</v>
      </c>
      <c r="AC61" s="13">
        <v>11</v>
      </c>
      <c r="AD61" s="13">
        <v>1</v>
      </c>
      <c r="AE61" s="41">
        <v>18</v>
      </c>
      <c r="AF61" s="5" t="str">
        <f t="shared" si="1"/>
        <v>INSERT INTO Enemigo(ID_Enemigo, Nombre, Tipo, Fuerza, Destreza, Constitucion, Inteligencia, Sabiduria, Carisma, Mapa_ID_Sitio) VALUES (60, 'Grym', 'Constructs', 24, 6, 24, 3, 11, 1, 18);</v>
      </c>
    </row>
    <row r="62" spans="10:32" ht="15.75" customHeight="1" x14ac:dyDescent="0.25">
      <c r="Q62" s="27">
        <v>13</v>
      </c>
      <c r="R62" s="28" t="s">
        <v>233</v>
      </c>
      <c r="S62" s="27" t="s">
        <v>25</v>
      </c>
      <c r="T62" s="46" t="str">
        <f t="shared" si="5"/>
        <v>INSERT INTO Mapa(ID_Sitio, Sitio, Subterraneo) VALUES (13, 'Shattered Sanctum', 'False');</v>
      </c>
      <c r="V62" s="41">
        <v>61</v>
      </c>
      <c r="W62" s="13" t="s">
        <v>35</v>
      </c>
      <c r="X62" s="41" t="s">
        <v>234</v>
      </c>
      <c r="Y62" s="13">
        <v>8</v>
      </c>
      <c r="Z62" s="13">
        <v>14</v>
      </c>
      <c r="AA62" s="13">
        <v>14</v>
      </c>
      <c r="AB62" s="13">
        <v>13</v>
      </c>
      <c r="AC62" s="13">
        <v>14</v>
      </c>
      <c r="AD62" s="13">
        <v>11</v>
      </c>
      <c r="AE62" s="41">
        <v>11</v>
      </c>
      <c r="AF62" s="5" t="str">
        <f t="shared" si="1"/>
        <v>INSERT INTO Enemigo(ID_Enemigo, Nombre, Tipo, Fuerza, Destreza, Constitucion, Inteligencia, Sabiduria, Carisma, Mapa_ID_Sitio) VALUES (61, 'Spectator', 'Beholder', 8, 14, 14, 13, 14, 11, 11);</v>
      </c>
    </row>
    <row r="63" spans="10:32" ht="15.75" customHeight="1" x14ac:dyDescent="0.25">
      <c r="K63" s="24" t="s">
        <v>235</v>
      </c>
      <c r="L63" s="25"/>
      <c r="M63" s="23"/>
      <c r="Q63" s="27">
        <v>14</v>
      </c>
      <c r="R63" s="28" t="s">
        <v>236</v>
      </c>
      <c r="S63" s="27" t="s">
        <v>25</v>
      </c>
      <c r="T63" s="46" t="str">
        <f t="shared" si="5"/>
        <v>INSERT INTO Mapa(ID_Sitio, Sitio, Subterraneo) VALUES (14, 'Zhentarim Hideout', 'False');</v>
      </c>
      <c r="V63" s="41">
        <v>62</v>
      </c>
      <c r="W63" s="13" t="s">
        <v>237</v>
      </c>
      <c r="X63" s="41" t="s">
        <v>139</v>
      </c>
      <c r="Y63" s="13">
        <v>19</v>
      </c>
      <c r="Z63" s="13">
        <v>11</v>
      </c>
      <c r="AA63" s="13">
        <v>21</v>
      </c>
      <c r="AB63" s="13">
        <v>2</v>
      </c>
      <c r="AC63" s="13">
        <v>10</v>
      </c>
      <c r="AD63" s="13">
        <v>5</v>
      </c>
      <c r="AE63" s="41">
        <v>17</v>
      </c>
      <c r="AF63" s="5" t="str">
        <f t="shared" si="1"/>
        <v>INSERT INTO Enemigo(ID_Enemigo, Nombre, Tipo, Fuerza, Destreza, Constitucion, Inteligencia, Sabiduria, Carisma, Mapa_ID_Sitio) VALUES (62, 'Bulette', 'Monstrosity', 19, 11, 21, 2, 10, 5, 17);</v>
      </c>
    </row>
    <row r="64" spans="10:32" ht="15.75" customHeight="1" x14ac:dyDescent="0.25">
      <c r="K64" s="26" t="s">
        <v>238</v>
      </c>
      <c r="L64" s="26" t="s">
        <v>239</v>
      </c>
      <c r="M64" s="26" t="s">
        <v>240</v>
      </c>
      <c r="N64" s="7" t="s">
        <v>16</v>
      </c>
      <c r="Q64" s="27">
        <v>15</v>
      </c>
      <c r="R64" s="28" t="s">
        <v>241</v>
      </c>
      <c r="S64" s="27" t="s">
        <v>88</v>
      </c>
      <c r="T64" s="46" t="str">
        <f t="shared" si="5"/>
        <v>INSERT INTO Mapa(ID_Sitio, Sitio, Subterraneo) VALUES (15, 'The Festering Cove', 'True');</v>
      </c>
      <c r="V64" s="41">
        <v>63</v>
      </c>
      <c r="W64" s="13" t="s">
        <v>242</v>
      </c>
      <c r="X64" s="41" t="s">
        <v>29</v>
      </c>
      <c r="Y64" s="13">
        <v>23</v>
      </c>
      <c r="Z64" s="13">
        <v>16</v>
      </c>
      <c r="AA64" s="13">
        <v>16</v>
      </c>
      <c r="AB64" s="13">
        <v>10</v>
      </c>
      <c r="AC64" s="13">
        <v>10</v>
      </c>
      <c r="AD64" s="13">
        <v>10</v>
      </c>
      <c r="AE64" s="41">
        <v>17</v>
      </c>
      <c r="AF64" s="5" t="str">
        <f t="shared" si="1"/>
        <v>INSERT INTO Enemigo(ID_Enemigo, Nombre, Tipo, Fuerza, Destreza, Constitucion, Inteligencia, Sabiduria, Carisma, Mapa_ID_Sitio) VALUES (63, 'Fist Marcus', 'Aberrations', 23, 16, 16, 10, 10, 10, 17);</v>
      </c>
    </row>
    <row r="65" spans="11:32" ht="15.75" customHeight="1" x14ac:dyDescent="0.25">
      <c r="K65" s="15" t="s">
        <v>243</v>
      </c>
      <c r="L65" s="15">
        <v>190</v>
      </c>
      <c r="M65" s="15">
        <v>1</v>
      </c>
      <c r="N65" s="38" t="str">
        <f t="shared" ref="N65:N96" si="6">_xlfn.CONCAT("INSERT INTO Objeto(Rareza, Valor, ID_Objeto) VALUES ('",K65,"', ",L65,", ",M65,");")</f>
        <v>INSERT INTO Objeto(Rareza, Valor, ID_Objeto) VALUES ('Rare', 190, 1);</v>
      </c>
      <c r="Q65" s="27">
        <v>16</v>
      </c>
      <c r="R65" s="28" t="s">
        <v>244</v>
      </c>
      <c r="S65" s="27" t="s">
        <v>25</v>
      </c>
      <c r="T65" s="46" t="str">
        <f t="shared" si="5"/>
        <v>INSERT INTO Mapa(ID_Sitio, Sitio, Subterraneo) VALUES (16, 'Arcane Tower', 'False');</v>
      </c>
      <c r="V65" s="41">
        <v>64</v>
      </c>
      <c r="W65" s="13" t="s">
        <v>245</v>
      </c>
      <c r="X65" s="41" t="s">
        <v>23</v>
      </c>
      <c r="Y65" s="13">
        <v>17</v>
      </c>
      <c r="Z65" s="13">
        <v>14</v>
      </c>
      <c r="AA65" s="13">
        <v>15</v>
      </c>
      <c r="AB65" s="13">
        <v>18</v>
      </c>
      <c r="AC65" s="13">
        <v>16</v>
      </c>
      <c r="AD65" s="13">
        <v>12</v>
      </c>
      <c r="AE65" s="41">
        <v>16</v>
      </c>
      <c r="AF65" s="5" t="str">
        <f t="shared" si="1"/>
        <v>INSERT INTO Enemigo(ID_Enemigo, Nombre, Tipo, Fuerza, Destreza, Constitucion, Inteligencia, Sabiduria, Carisma, Mapa_ID_Sitio) VALUES (64, 'Inquisitor of Vlaakith', 'Githyanki', 17, 14, 15, 18, 16, 12, 16);</v>
      </c>
    </row>
    <row r="66" spans="11:32" ht="15.75" customHeight="1" x14ac:dyDescent="0.25">
      <c r="K66" s="15" t="s">
        <v>246</v>
      </c>
      <c r="L66" s="15">
        <v>180</v>
      </c>
      <c r="M66" s="15">
        <v>2</v>
      </c>
      <c r="N66" s="38" t="str">
        <f t="shared" si="6"/>
        <v>INSERT INTO Objeto(Rareza, Valor, ID_Objeto) VALUES ('Uncommon', 180, 2);</v>
      </c>
      <c r="Q66" s="27">
        <v>17</v>
      </c>
      <c r="R66" s="28" t="s">
        <v>247</v>
      </c>
      <c r="S66" s="27" t="s">
        <v>88</v>
      </c>
      <c r="T66" s="46" t="str">
        <f t="shared" si="5"/>
        <v>INSERT INTO Mapa(ID_Sitio, Sitio, Subterraneo) VALUES (17, 'Underdark', 'True');</v>
      </c>
      <c r="V66" s="41">
        <v>65</v>
      </c>
      <c r="W66" s="13" t="s">
        <v>248</v>
      </c>
      <c r="X66" s="41" t="s">
        <v>68</v>
      </c>
      <c r="Y66" s="13">
        <v>16</v>
      </c>
      <c r="Z66" s="13">
        <v>16</v>
      </c>
      <c r="AA66" s="13">
        <v>18</v>
      </c>
      <c r="AB66" s="13">
        <v>13</v>
      </c>
      <c r="AC66" s="13">
        <v>16</v>
      </c>
      <c r="AD66" s="13">
        <v>12</v>
      </c>
      <c r="AE66" s="41">
        <v>9</v>
      </c>
      <c r="AF66" s="5" t="str">
        <f t="shared" si="1"/>
        <v>INSERT INTO Enemigo(ID_Enemigo, Nombre, Tipo, Fuerza, Destreza, Constitucion, Inteligencia, Sabiduria, Carisma, Mapa_ID_Sitio) VALUES (65, 'Karniss', 'Drow', 16, 16, 18, 13, 16, 12, 9);</v>
      </c>
    </row>
    <row r="67" spans="11:32" ht="15.75" customHeight="1" x14ac:dyDescent="0.25">
      <c r="K67" s="15" t="s">
        <v>246</v>
      </c>
      <c r="L67" s="15">
        <v>100</v>
      </c>
      <c r="M67" s="15">
        <v>3</v>
      </c>
      <c r="N67" s="38" t="str">
        <f t="shared" si="6"/>
        <v>INSERT INTO Objeto(Rareza, Valor, ID_Objeto) VALUES ('Uncommon', 100, 3);</v>
      </c>
      <c r="Q67" s="27">
        <v>18</v>
      </c>
      <c r="R67" s="28" t="s">
        <v>249</v>
      </c>
      <c r="S67" s="27" t="s">
        <v>88</v>
      </c>
      <c r="T67" s="46" t="str">
        <f t="shared" si="5"/>
        <v>INSERT INTO Mapa(ID_Sitio, Sitio, Subterraneo) VALUES (18, 'Grymforge', 'True');</v>
      </c>
      <c r="V67" s="41">
        <v>66</v>
      </c>
      <c r="W67" s="13" t="s">
        <v>250</v>
      </c>
      <c r="X67" s="41" t="s">
        <v>156</v>
      </c>
      <c r="Y67" s="13">
        <v>14</v>
      </c>
      <c r="Z67" s="13">
        <v>18</v>
      </c>
      <c r="AA67" s="13">
        <v>14</v>
      </c>
      <c r="AB67" s="13">
        <v>14</v>
      </c>
      <c r="AC67" s="13">
        <v>16</v>
      </c>
      <c r="AD67" s="13">
        <v>8</v>
      </c>
      <c r="AE67" s="41">
        <v>3</v>
      </c>
      <c r="AF67" s="5" t="str">
        <f t="shared" si="1"/>
        <v>INSERT INTO Enemigo(ID_Enemigo, Nombre, Tipo, Fuerza, Destreza, Constitucion, Inteligencia, Sabiduria, Carisma, Mapa_ID_Sitio) VALUES (66, 'Malus Thorm', 'Undead', 14, 18, 14, 14, 16, 8, 3);</v>
      </c>
    </row>
    <row r="68" spans="11:32" ht="15.75" customHeight="1" x14ac:dyDescent="0.25">
      <c r="K68" s="15" t="s">
        <v>251</v>
      </c>
      <c r="L68" s="15">
        <v>640</v>
      </c>
      <c r="M68" s="15">
        <v>4</v>
      </c>
      <c r="N68" s="38" t="str">
        <f t="shared" si="6"/>
        <v>INSERT INTO Objeto(Rareza, Valor, ID_Objeto) VALUES ('Legendary', 640, 4);</v>
      </c>
      <c r="V68" s="41">
        <v>67</v>
      </c>
      <c r="W68" s="13" t="s">
        <v>252</v>
      </c>
      <c r="X68" s="41" t="s">
        <v>253</v>
      </c>
      <c r="Y68" s="13">
        <v>10</v>
      </c>
      <c r="Z68" s="13">
        <v>18</v>
      </c>
      <c r="AA68" s="13">
        <v>12</v>
      </c>
      <c r="AB68" s="13">
        <v>16</v>
      </c>
      <c r="AC68" s="13">
        <v>14</v>
      </c>
      <c r="AD68" s="13">
        <v>14</v>
      </c>
      <c r="AE68" s="41">
        <v>9</v>
      </c>
      <c r="AF68" s="5" t="str">
        <f t="shared" ref="AF68:AF89" si="7">_xlfn.CONCAT("INSERT INTO Enemigo(ID_Enemigo, Nombre, Tipo, Fuerza, Destreza, Constitucion, Inteligencia, Sabiduria, Carisma, Mapa_ID_Sitio) VALUES (",V68,", '",W68,"', '",X68,"', ",Y68,", ",Z68,", ",AA68,", ",AB68,", ",AC68,", ",AD68,", ",AE68,");")</f>
        <v>INSERT INTO Enemigo(ID_Enemigo, Nombre, Tipo, Fuerza, Destreza, Constitucion, Inteligencia, Sabiduria, Carisma, Mapa_ID_Sitio) VALUES (67, 'He Who Was', 'Shader-Kai Gloom Weaver', 10, 18, 12, 16, 14, 14, 9);</v>
      </c>
    </row>
    <row r="69" spans="11:32" ht="15.75" customHeight="1" x14ac:dyDescent="0.25">
      <c r="K69" s="15" t="s">
        <v>246</v>
      </c>
      <c r="L69" s="15">
        <v>65</v>
      </c>
      <c r="M69" s="15">
        <v>5</v>
      </c>
      <c r="N69" s="38" t="str">
        <f t="shared" si="6"/>
        <v>INSERT INTO Objeto(Rareza, Valor, ID_Objeto) VALUES ('Uncommon', 65, 5);</v>
      </c>
      <c r="V69" s="41">
        <v>68</v>
      </c>
      <c r="W69" s="13" t="s">
        <v>254</v>
      </c>
      <c r="X69" s="41" t="s">
        <v>194</v>
      </c>
      <c r="Y69" s="13">
        <v>22</v>
      </c>
      <c r="Z69" s="13">
        <v>16</v>
      </c>
      <c r="AA69" s="13">
        <v>21</v>
      </c>
      <c r="AB69" s="13">
        <v>15</v>
      </c>
      <c r="AC69" s="13">
        <v>15</v>
      </c>
      <c r="AD69" s="13">
        <v>16</v>
      </c>
      <c r="AE69" s="41">
        <v>12</v>
      </c>
      <c r="AF69" s="5" t="str">
        <f t="shared" si="7"/>
        <v>INSERT INTO Enemigo(ID_Enemigo, Nombre, Tipo, Fuerza, Destreza, Constitucion, Inteligencia, Sabiduria, Carisma, Mapa_ID_Sitio) VALUES (68, 'Yurgir', 'Fiend', 22, 16, 21, 15, 15, 16, 12);</v>
      </c>
    </row>
    <row r="70" spans="11:32" ht="15.75" customHeight="1" x14ac:dyDescent="0.25">
      <c r="K70" s="15" t="s">
        <v>246</v>
      </c>
      <c r="L70" s="15">
        <v>65</v>
      </c>
      <c r="M70" s="15">
        <v>6</v>
      </c>
      <c r="N70" s="38" t="str">
        <f t="shared" si="6"/>
        <v>INSERT INTO Objeto(Rareza, Valor, ID_Objeto) VALUES ('Uncommon', 65, 6);</v>
      </c>
      <c r="V70" s="41">
        <v>69</v>
      </c>
      <c r="W70" s="13" t="s">
        <v>255</v>
      </c>
      <c r="X70" s="41" t="s">
        <v>156</v>
      </c>
      <c r="Y70" s="13">
        <v>12</v>
      </c>
      <c r="Z70" s="13">
        <v>18</v>
      </c>
      <c r="AA70" s="13">
        <v>12</v>
      </c>
      <c r="AB70" s="13">
        <v>16</v>
      </c>
      <c r="AC70" s="13">
        <v>12</v>
      </c>
      <c r="AD70" s="13">
        <v>8</v>
      </c>
      <c r="AE70" s="41">
        <v>16</v>
      </c>
      <c r="AF70" s="5" t="str">
        <f t="shared" si="7"/>
        <v>INSERT INTO Enemigo(ID_Enemigo, Nombre, Tipo, Fuerza, Destreza, Constitucion, Inteligencia, Sabiduria, Carisma, Mapa_ID_Sitio) VALUES (69, 'Gerringothe Thorm', 'Undead', 12, 18, 12, 16, 12, 8, 16);</v>
      </c>
    </row>
    <row r="71" spans="11:32" ht="15.75" customHeight="1" x14ac:dyDescent="0.25">
      <c r="K71" s="15" t="s">
        <v>256</v>
      </c>
      <c r="L71" s="15">
        <v>480</v>
      </c>
      <c r="M71" s="15">
        <v>7</v>
      </c>
      <c r="N71" s="38" t="str">
        <f t="shared" si="6"/>
        <v>INSERT INTO Objeto(Rareza, Valor, ID_Objeto) VALUES ('Very Rare', 480, 7);</v>
      </c>
      <c r="P71" s="22" t="s">
        <v>257</v>
      </c>
      <c r="V71" s="41">
        <v>70</v>
      </c>
      <c r="W71" s="13" t="s">
        <v>258</v>
      </c>
      <c r="X71" s="41" t="s">
        <v>156</v>
      </c>
      <c r="Y71" s="13">
        <v>18</v>
      </c>
      <c r="Z71" s="13">
        <v>14</v>
      </c>
      <c r="AA71" s="13">
        <v>16</v>
      </c>
      <c r="AB71" s="13">
        <v>10</v>
      </c>
      <c r="AC71" s="13">
        <v>16</v>
      </c>
      <c r="AD71" s="13">
        <v>6</v>
      </c>
      <c r="AE71" s="41">
        <v>10</v>
      </c>
      <c r="AF71" s="5" t="str">
        <f t="shared" si="7"/>
        <v>INSERT INTO Enemigo(ID_Enemigo, Nombre, Tipo, Fuerza, Destreza, Constitucion, Inteligencia, Sabiduria, Carisma, Mapa_ID_Sitio) VALUES (70, 'Thisobald Thorm', 'Undead', 18, 14, 16, 10, 16, 6, 10);</v>
      </c>
    </row>
    <row r="72" spans="11:32" ht="15.75" customHeight="1" x14ac:dyDescent="0.25">
      <c r="K72" s="15" t="s">
        <v>243</v>
      </c>
      <c r="L72" s="15">
        <v>190</v>
      </c>
      <c r="M72" s="15">
        <v>8</v>
      </c>
      <c r="N72" s="38" t="str">
        <f t="shared" si="6"/>
        <v>INSERT INTO Objeto(Rareza, Valor, ID_Objeto) VALUES ('Rare', 190, 8);</v>
      </c>
      <c r="P72" s="16" t="s">
        <v>259</v>
      </c>
      <c r="Q72" s="16" t="s">
        <v>260</v>
      </c>
      <c r="R72" s="16" t="s">
        <v>261</v>
      </c>
      <c r="S72" s="16" t="s">
        <v>262</v>
      </c>
      <c r="T72" s="9" t="s">
        <v>16</v>
      </c>
      <c r="V72" s="41">
        <v>71</v>
      </c>
      <c r="W72" s="13" t="s">
        <v>263</v>
      </c>
      <c r="X72" s="41" t="s">
        <v>156</v>
      </c>
      <c r="Y72" s="13">
        <v>18</v>
      </c>
      <c r="Z72" s="13">
        <v>13</v>
      </c>
      <c r="AA72" s="13">
        <v>17</v>
      </c>
      <c r="AB72" s="13">
        <v>12</v>
      </c>
      <c r="AC72" s="13">
        <v>15</v>
      </c>
      <c r="AD72" s="13">
        <v>20</v>
      </c>
      <c r="AE72" s="41">
        <v>16</v>
      </c>
      <c r="AF72" s="5" t="str">
        <f t="shared" si="7"/>
        <v>INSERT INTO Enemigo(ID_Enemigo, Nombre, Tipo, Fuerza, Destreza, Constitucion, Inteligencia, Sabiduria, Carisma, Mapa_ID_Sitio) VALUES (71, 'Ketheric Thorm', 'Undead', 18, 13, 17, 12, 15, 20, 16);</v>
      </c>
    </row>
    <row r="73" spans="11:32" ht="15.75" customHeight="1" x14ac:dyDescent="0.25">
      <c r="K73" s="15" t="s">
        <v>264</v>
      </c>
      <c r="L73" s="15">
        <v>20</v>
      </c>
      <c r="M73" s="15">
        <v>9</v>
      </c>
      <c r="N73" s="38" t="str">
        <f t="shared" si="6"/>
        <v>INSERT INTO Objeto(Rareza, Valor, ID_Objeto) VALUES ('Common', 20, 9);</v>
      </c>
      <c r="P73" s="42">
        <v>1</v>
      </c>
      <c r="Q73" s="42">
        <v>5</v>
      </c>
      <c r="R73" s="42">
        <v>4</v>
      </c>
      <c r="S73" s="43" t="s">
        <v>26</v>
      </c>
      <c r="T73" s="45" t="str">
        <f>_xlfn.CONCAT("INSERT INTO Partida(Escenario, Duracion, Progreso, Usuario_Nick) VALUES (",P73,", ",Q73,", ",R73,", '",S73,"');")</f>
        <v>INSERT INTO Partida(Escenario, Duracion, Progreso, Usuario_Nick) VALUES (1, 5, 4, 'Zephyr ');</v>
      </c>
      <c r="V73" s="41">
        <v>72</v>
      </c>
      <c r="W73" s="13" t="s">
        <v>265</v>
      </c>
      <c r="X73" s="41" t="s">
        <v>156</v>
      </c>
      <c r="Y73" s="13">
        <v>20</v>
      </c>
      <c r="Z73" s="13">
        <v>10</v>
      </c>
      <c r="AA73" s="13">
        <v>22</v>
      </c>
      <c r="AB73" s="13">
        <v>13</v>
      </c>
      <c r="AC73" s="13">
        <v>17</v>
      </c>
      <c r="AD73" s="13">
        <v>19</v>
      </c>
      <c r="AE73" s="41">
        <v>10</v>
      </c>
      <c r="AF73" s="5" t="str">
        <f t="shared" si="7"/>
        <v>INSERT INTO Enemigo(ID_Enemigo, Nombre, Tipo, Fuerza, Destreza, Constitucion, Inteligencia, Sabiduria, Carisma, Mapa_ID_Sitio) VALUES (72, 'Apostle of Myrkul', 'Undead', 20, 10, 22, 13, 17, 19, 10);</v>
      </c>
    </row>
    <row r="74" spans="11:32" ht="15.75" customHeight="1" x14ac:dyDescent="0.25">
      <c r="K74" s="15" t="s">
        <v>243</v>
      </c>
      <c r="L74" s="15">
        <v>190</v>
      </c>
      <c r="M74" s="15">
        <v>10</v>
      </c>
      <c r="N74" s="38" t="str">
        <f t="shared" si="6"/>
        <v>INSERT INTO Objeto(Rareza, Valor, ID_Objeto) VALUES ('Rare', 190, 10);</v>
      </c>
      <c r="P74" s="42">
        <v>2</v>
      </c>
      <c r="Q74" s="42">
        <v>11</v>
      </c>
      <c r="R74" s="42">
        <v>8</v>
      </c>
      <c r="S74" s="44" t="s">
        <v>33</v>
      </c>
      <c r="T74" s="45" t="str">
        <f t="shared" ref="T74:T78" si="8">_xlfn.CONCAT("INSERT INTO Partida(Escenario, Duracion, Progreso, Usuario_Nick) VALUES (",P74,", ",Q74,", ",R74,", '",S74,"');")</f>
        <v>INSERT INTO Partida(Escenario, Duracion, Progreso, Usuario_Nick) VALUES (2, 11, 8, 'Lyra ');</v>
      </c>
      <c r="V74" s="41">
        <v>73</v>
      </c>
      <c r="W74" s="13" t="s">
        <v>266</v>
      </c>
      <c r="X74" s="41" t="s">
        <v>156</v>
      </c>
      <c r="Y74" s="13">
        <v>10</v>
      </c>
      <c r="Z74" s="13">
        <v>14</v>
      </c>
      <c r="AA74" s="13">
        <v>16</v>
      </c>
      <c r="AB74" s="13">
        <v>20</v>
      </c>
      <c r="AC74" s="13">
        <v>14</v>
      </c>
      <c r="AD74" s="13">
        <v>10</v>
      </c>
      <c r="AE74" s="41">
        <v>17</v>
      </c>
      <c r="AF74" s="5" t="str">
        <f t="shared" si="7"/>
        <v>INSERT INTO Enemigo(ID_Enemigo, Nombre, Tipo, Fuerza, Destreza, Constitucion, Inteligencia, Sabiduria, Carisma, Mapa_ID_Sitio) VALUES (73, 'Balthazar', 'Undead', 10, 14, 16, 20, 14, 10, 17);</v>
      </c>
    </row>
    <row r="75" spans="11:32" ht="15.75" customHeight="1" x14ac:dyDescent="0.25">
      <c r="K75" s="15" t="s">
        <v>264</v>
      </c>
      <c r="L75" s="15">
        <v>70</v>
      </c>
      <c r="M75" s="15">
        <v>11</v>
      </c>
      <c r="N75" s="38" t="str">
        <f t="shared" si="6"/>
        <v>INSERT INTO Objeto(Rareza, Valor, ID_Objeto) VALUES ('Common', 70, 11);</v>
      </c>
      <c r="P75" s="42">
        <v>3</v>
      </c>
      <c r="Q75" s="42">
        <v>40</v>
      </c>
      <c r="R75" s="42">
        <v>48</v>
      </c>
      <c r="S75" s="44" t="s">
        <v>39</v>
      </c>
      <c r="T75" s="45" t="str">
        <f t="shared" si="8"/>
        <v>INSERT INTO Partida(Escenario, Duracion, Progreso, Usuario_Nick) VALUES (3, 40, 48, 'Aric ');</v>
      </c>
      <c r="V75" s="41">
        <v>74</v>
      </c>
      <c r="W75" s="13" t="s">
        <v>267</v>
      </c>
      <c r="X75" s="41" t="s">
        <v>23</v>
      </c>
      <c r="Y75" s="13">
        <v>12</v>
      </c>
      <c r="Z75" s="13">
        <v>16</v>
      </c>
      <c r="AA75" s="13">
        <v>14</v>
      </c>
      <c r="AB75" s="13">
        <v>14</v>
      </c>
      <c r="AC75" s="13">
        <v>14</v>
      </c>
      <c r="AD75" s="13">
        <v>18</v>
      </c>
      <c r="AE75" s="41">
        <v>9</v>
      </c>
      <c r="AF75" s="5" t="str">
        <f t="shared" si="7"/>
        <v>INSERT INTO Enemigo(ID_Enemigo, Nombre, Tipo, Fuerza, Destreza, Constitucion, Inteligencia, Sabiduria, Carisma, Mapa_ID_Sitio) VALUES (74, 'Ch’r’ai Tska’an', 'Githyanki', 12, 16, 14, 14, 14, 18, 9);</v>
      </c>
    </row>
    <row r="76" spans="11:32" ht="15.75" customHeight="1" x14ac:dyDescent="0.25">
      <c r="K76" s="15" t="s">
        <v>246</v>
      </c>
      <c r="L76" s="15">
        <v>100</v>
      </c>
      <c r="M76" s="15">
        <v>12</v>
      </c>
      <c r="N76" s="38" t="str">
        <f t="shared" si="6"/>
        <v>INSERT INTO Objeto(Rareza, Valor, ID_Objeto) VALUES ('Uncommon', 100, 12);</v>
      </c>
      <c r="P76" s="42">
        <v>4</v>
      </c>
      <c r="Q76" s="42">
        <v>56</v>
      </c>
      <c r="R76" s="42">
        <v>55</v>
      </c>
      <c r="S76" s="44" t="s">
        <v>45</v>
      </c>
      <c r="T76" s="45" t="str">
        <f t="shared" si="8"/>
        <v>INSERT INTO Partida(Escenario, Duracion, Progreso, Usuario_Nick) VALUES (4, 56, 55, 'Seraphina ');</v>
      </c>
      <c r="V76" s="41">
        <v>75</v>
      </c>
      <c r="W76" s="13" t="s">
        <v>268</v>
      </c>
      <c r="X76" s="41" t="s">
        <v>139</v>
      </c>
      <c r="Y76" s="13">
        <v>22</v>
      </c>
      <c r="Z76" s="13">
        <v>14</v>
      </c>
      <c r="AA76" s="13">
        <v>17</v>
      </c>
      <c r="AB76" s="13">
        <v>14</v>
      </c>
      <c r="AC76" s="13">
        <v>16</v>
      </c>
      <c r="AD76" s="13">
        <v>19</v>
      </c>
      <c r="AE76" s="41">
        <v>1</v>
      </c>
      <c r="AF76" s="5" t="str">
        <f t="shared" si="7"/>
        <v>INSERT INTO Enemigo(ID_Enemigo, Nombre, Tipo, Fuerza, Destreza, Constitucion, Inteligencia, Sabiduria, Carisma, Mapa_ID_Sitio) VALUES (75, 'Orin The Red', 'Monstrosity', 22, 14, 17, 14, 16, 19, 1);</v>
      </c>
    </row>
    <row r="77" spans="11:32" ht="15.75" customHeight="1" x14ac:dyDescent="0.25">
      <c r="K77" s="15" t="s">
        <v>246</v>
      </c>
      <c r="L77" s="15">
        <v>170</v>
      </c>
      <c r="M77" s="15">
        <v>13</v>
      </c>
      <c r="N77" s="38" t="str">
        <f t="shared" si="6"/>
        <v>INSERT INTO Objeto(Rareza, Valor, ID_Objeto) VALUES ('Uncommon', 170, 13);</v>
      </c>
      <c r="P77" s="42">
        <v>6</v>
      </c>
      <c r="Q77" s="42">
        <v>70</v>
      </c>
      <c r="R77" s="42">
        <v>79</v>
      </c>
      <c r="S77" s="49" t="s">
        <v>52</v>
      </c>
      <c r="T77" s="45" t="str">
        <f t="shared" si="8"/>
        <v>INSERT INTO Partida(Escenario, Duracion, Progreso, Usuario_Nick) VALUES (6, 70, 79, 'Thorne ');</v>
      </c>
      <c r="V77" s="41">
        <v>76</v>
      </c>
      <c r="W77" s="13" t="s">
        <v>269</v>
      </c>
      <c r="X77" s="41" t="s">
        <v>168</v>
      </c>
      <c r="Y77" s="13">
        <v>14</v>
      </c>
      <c r="Z77" s="13">
        <v>20</v>
      </c>
      <c r="AA77" s="13">
        <v>10</v>
      </c>
      <c r="AB77" s="13">
        <v>20</v>
      </c>
      <c r="AC77" s="13">
        <v>16</v>
      </c>
      <c r="AD77" s="13">
        <v>18</v>
      </c>
      <c r="AE77" s="41">
        <v>1</v>
      </c>
      <c r="AF77" s="5" t="str">
        <f t="shared" si="7"/>
        <v>INSERT INTO Enemigo(ID_Enemigo, Nombre, Tipo, Fuerza, Destreza, Constitucion, Inteligencia, Sabiduria, Carisma, Mapa_ID_Sitio) VALUES (76, 'Lord Enver Gortash', 'Humans', 14, 20, 10, 20, 16, 18, 1);</v>
      </c>
    </row>
    <row r="78" spans="11:32" ht="15.75" customHeight="1" x14ac:dyDescent="0.25">
      <c r="K78" s="15" t="s">
        <v>243</v>
      </c>
      <c r="L78" s="15">
        <v>310</v>
      </c>
      <c r="M78" s="15">
        <v>14</v>
      </c>
      <c r="N78" s="38" t="str">
        <f t="shared" si="6"/>
        <v>INSERT INTO Objeto(Rareza, Valor, ID_Objeto) VALUES ('Rare', 310, 14);</v>
      </c>
      <c r="P78" s="42">
        <v>10</v>
      </c>
      <c r="Q78" s="42">
        <v>95</v>
      </c>
      <c r="R78" s="42">
        <v>97</v>
      </c>
      <c r="S78" s="44" t="s">
        <v>58</v>
      </c>
      <c r="T78" s="45" t="str">
        <f t="shared" si="8"/>
        <v>INSERT INTO Partida(Escenario, Duracion, Progreso, Usuario_Nick) VALUES (10, 95, 97, 'Ember ');</v>
      </c>
      <c r="V78" s="41">
        <v>77</v>
      </c>
      <c r="W78" s="13" t="s">
        <v>270</v>
      </c>
      <c r="X78" s="41" t="s">
        <v>271</v>
      </c>
      <c r="Y78" s="13">
        <v>18</v>
      </c>
      <c r="Z78" s="13">
        <v>25</v>
      </c>
      <c r="AA78" s="13">
        <v>17</v>
      </c>
      <c r="AB78" s="13">
        <v>14</v>
      </c>
      <c r="AC78" s="13">
        <v>13</v>
      </c>
      <c r="AD78" s="13">
        <v>19</v>
      </c>
      <c r="AE78" s="41">
        <v>3</v>
      </c>
      <c r="AF78" s="5" t="str">
        <f t="shared" si="7"/>
        <v>INSERT INTO Enemigo(ID_Enemigo, Nombre, Tipo, Fuerza, Destreza, Constitucion, Inteligencia, Sabiduria, Carisma, Mapa_ID_Sitio) VALUES (77, 'Raphael', 'Cambion', 18, 25, 17, 14, 13, 19, 3);</v>
      </c>
    </row>
    <row r="79" spans="11:32" ht="15.75" customHeight="1" x14ac:dyDescent="0.25">
      <c r="K79" s="15" t="s">
        <v>243</v>
      </c>
      <c r="L79" s="15">
        <v>310</v>
      </c>
      <c r="M79" s="15">
        <v>15</v>
      </c>
      <c r="N79" s="38" t="str">
        <f t="shared" si="6"/>
        <v>INSERT INTO Objeto(Rareza, Valor, ID_Objeto) VALUES ('Rare', 310, 15);</v>
      </c>
      <c r="V79" s="41">
        <v>78</v>
      </c>
      <c r="W79" s="13" t="s">
        <v>272</v>
      </c>
      <c r="X79" s="41" t="s">
        <v>168</v>
      </c>
      <c r="Y79" s="13">
        <v>20</v>
      </c>
      <c r="Z79" s="13">
        <v>20</v>
      </c>
      <c r="AA79" s="13">
        <v>20</v>
      </c>
      <c r="AB79" s="13">
        <v>16</v>
      </c>
      <c r="AC79" s="13">
        <v>14</v>
      </c>
      <c r="AD79" s="13">
        <v>15</v>
      </c>
      <c r="AE79" s="41">
        <v>17</v>
      </c>
      <c r="AF79" s="5" t="str">
        <f t="shared" si="7"/>
        <v>INSERT INTO Enemigo(ID_Enemigo, Nombre, Tipo, Fuerza, Destreza, Constitucion, Inteligencia, Sabiduria, Carisma, Mapa_ID_Sitio) VALUES (78, 'Sarevok', 'Humans', 20, 20, 20, 16, 14, 15, 17);</v>
      </c>
    </row>
    <row r="80" spans="11:32" ht="15.75" customHeight="1" x14ac:dyDescent="0.25">
      <c r="K80" s="15" t="s">
        <v>264</v>
      </c>
      <c r="L80" s="15">
        <v>110</v>
      </c>
      <c r="M80" s="15">
        <v>16</v>
      </c>
      <c r="N80" s="38" t="str">
        <f t="shared" si="6"/>
        <v>INSERT INTO Objeto(Rareza, Valor, ID_Objeto) VALUES ('Common', 110, 16);</v>
      </c>
      <c r="V80" s="41">
        <v>79</v>
      </c>
      <c r="W80" s="13" t="s">
        <v>185</v>
      </c>
      <c r="X80" s="41" t="s">
        <v>273</v>
      </c>
      <c r="Y80" s="13">
        <v>25</v>
      </c>
      <c r="Z80" s="13">
        <v>10</v>
      </c>
      <c r="AA80" s="13">
        <v>23</v>
      </c>
      <c r="AB80" s="13">
        <v>16</v>
      </c>
      <c r="AC80" s="13">
        <v>15</v>
      </c>
      <c r="AD80" s="13">
        <v>19</v>
      </c>
      <c r="AE80" s="41">
        <v>16</v>
      </c>
      <c r="AF80" s="5" t="str">
        <f t="shared" si="7"/>
        <v>INSERT INTO Enemigo(ID_Enemigo, Nombre, Tipo, Fuerza, Destreza, Constitucion, Inteligencia, Sabiduria, Carisma, Mapa_ID_Sitio) VALUES (79, 'Ansur', 'Undead Dragons', 25, 10, 23, 16, 15, 19, 16);</v>
      </c>
    </row>
    <row r="81" spans="11:32" ht="15.75" customHeight="1" x14ac:dyDescent="0.25">
      <c r="K81" s="15" t="s">
        <v>246</v>
      </c>
      <c r="L81" s="15">
        <v>130</v>
      </c>
      <c r="M81" s="15">
        <v>17</v>
      </c>
      <c r="N81" s="38" t="str">
        <f t="shared" si="6"/>
        <v>INSERT INTO Objeto(Rareza, Valor, ID_Objeto) VALUES ('Uncommon', 130, 17);</v>
      </c>
      <c r="V81" s="41">
        <v>80</v>
      </c>
      <c r="W81" s="13" t="s">
        <v>274</v>
      </c>
      <c r="X81" s="41" t="s">
        <v>200</v>
      </c>
      <c r="Y81" s="13">
        <v>22</v>
      </c>
      <c r="Z81" s="13">
        <v>12</v>
      </c>
      <c r="AA81" s="13">
        <v>20</v>
      </c>
      <c r="AB81" s="13">
        <v>6</v>
      </c>
      <c r="AC81" s="13">
        <v>10</v>
      </c>
      <c r="AD81" s="13">
        <v>10</v>
      </c>
      <c r="AE81" s="41">
        <v>18</v>
      </c>
      <c r="AF81" s="5" t="str">
        <f t="shared" si="7"/>
        <v>INSERT INTO Enemigo(ID_Enemigo, Nombre, Tipo, Fuerza, Destreza, Constitucion, Inteligencia, Sabiduria, Carisma, Mapa_ID_Sitio) VALUES (80, 'Steel Watch Titan', 'Constructs', 22, 12, 20, 6, 10, 10, 18);</v>
      </c>
    </row>
    <row r="82" spans="11:32" ht="15.75" customHeight="1" x14ac:dyDescent="0.25">
      <c r="K82" s="15" t="s">
        <v>243</v>
      </c>
      <c r="L82" s="15">
        <v>380</v>
      </c>
      <c r="M82" s="15">
        <v>18</v>
      </c>
      <c r="N82" s="38" t="str">
        <f t="shared" si="6"/>
        <v>INSERT INTO Objeto(Rareza, Valor, ID_Objeto) VALUES ('Rare', 380, 18);</v>
      </c>
      <c r="R82" s="22" t="s">
        <v>275</v>
      </c>
      <c r="V82" s="41">
        <v>81</v>
      </c>
      <c r="W82" s="13" t="s">
        <v>276</v>
      </c>
      <c r="X82" s="41" t="s">
        <v>216</v>
      </c>
      <c r="Y82" s="13">
        <v>18</v>
      </c>
      <c r="Z82" s="13">
        <v>19</v>
      </c>
      <c r="AA82" s="13">
        <v>10</v>
      </c>
      <c r="AB82" s="13">
        <v>17</v>
      </c>
      <c r="AC82" s="13">
        <v>18</v>
      </c>
      <c r="AD82" s="13">
        <v>16</v>
      </c>
      <c r="AE82" s="41">
        <v>3</v>
      </c>
      <c r="AF82" s="5" t="str">
        <f t="shared" si="7"/>
        <v>INSERT INTO Enemigo(ID_Enemigo, Nombre, Tipo, Fuerza, Destreza, Constitucion, Inteligencia, Sabiduria, Carisma, Mapa_ID_Sitio) VALUES (81, 'Viconia Devir', 'Lolth-Swom Drow', 18, 19, 10, 17, 18, 16, 3);</v>
      </c>
    </row>
    <row r="83" spans="11:32" ht="15.75" customHeight="1" x14ac:dyDescent="0.25">
      <c r="K83" s="15" t="s">
        <v>256</v>
      </c>
      <c r="L83" s="15">
        <v>960</v>
      </c>
      <c r="M83" s="15">
        <v>19</v>
      </c>
      <c r="N83" s="38" t="str">
        <f t="shared" si="6"/>
        <v>INSERT INTO Objeto(Rareza, Valor, ID_Objeto) VALUES ('Very Rare', 960, 19);</v>
      </c>
      <c r="R83" s="16" t="s">
        <v>277</v>
      </c>
      <c r="S83" s="16" t="s">
        <v>278</v>
      </c>
      <c r="T83" s="9" t="s">
        <v>16</v>
      </c>
      <c r="V83" s="41">
        <v>82</v>
      </c>
      <c r="W83" s="13" t="s">
        <v>279</v>
      </c>
      <c r="X83" s="41" t="s">
        <v>168</v>
      </c>
      <c r="Y83" s="13">
        <v>11</v>
      </c>
      <c r="Z83" s="13">
        <v>14</v>
      </c>
      <c r="AA83" s="13">
        <v>14</v>
      </c>
      <c r="AB83" s="13">
        <v>19</v>
      </c>
      <c r="AC83" s="13">
        <v>15</v>
      </c>
      <c r="AD83" s="13">
        <v>16</v>
      </c>
      <c r="AE83" s="41">
        <v>3</v>
      </c>
      <c r="AF83" s="5" t="str">
        <f t="shared" si="7"/>
        <v>INSERT INTO Enemigo(ID_Enemigo, Nombre, Tipo, Fuerza, Destreza, Constitucion, Inteligencia, Sabiduria, Carisma, Mapa_ID_Sitio) VALUES (82, 'Lorroakan', 'Humans', 11, 14, 14, 19, 15, 16, 3);</v>
      </c>
    </row>
    <row r="84" spans="11:32" ht="15.75" customHeight="1" x14ac:dyDescent="0.25">
      <c r="K84" s="15" t="s">
        <v>251</v>
      </c>
      <c r="L84" s="15">
        <v>1300</v>
      </c>
      <c r="M84" s="15">
        <v>20</v>
      </c>
      <c r="N84" s="38" t="str">
        <f t="shared" si="6"/>
        <v>INSERT INTO Objeto(Rareza, Valor, ID_Objeto) VALUES ('Legendary', 1300, 20);</v>
      </c>
      <c r="R84" s="42" t="s">
        <v>280</v>
      </c>
      <c r="S84" s="42" t="s">
        <v>281</v>
      </c>
      <c r="T84" s="45" t="str">
        <f t="shared" ref="T84:T93" si="9">_xlfn.CONCAT("INSERT INTO FormaBestia(Animal, Habilidad) VALUES ('",R84,"', '",S84,"');")</f>
        <v>INSERT INTO FormaBestia(Animal, Habilidad) VALUES ('Cat', 'Speed');</v>
      </c>
      <c r="V84" s="41">
        <v>83</v>
      </c>
      <c r="W84" s="13" t="s">
        <v>223</v>
      </c>
      <c r="X84" s="41" t="s">
        <v>132</v>
      </c>
      <c r="Y84" s="13">
        <v>18</v>
      </c>
      <c r="Z84" s="13">
        <v>14</v>
      </c>
      <c r="AA84" s="13">
        <v>16</v>
      </c>
      <c r="AB84" s="13">
        <v>13</v>
      </c>
      <c r="AC84" s="13">
        <v>14</v>
      </c>
      <c r="AD84" s="13">
        <v>18</v>
      </c>
      <c r="AE84" s="41">
        <v>5</v>
      </c>
      <c r="AF84" s="5" t="str">
        <f t="shared" si="7"/>
        <v>INSERT INTO Enemigo(ID_Enemigo, Nombre, Tipo, Fuerza, Destreza, Constitucion, Inteligencia, Sabiduria, Carisma, Mapa_ID_Sitio) VALUES (83, 'Auntie Ethel', 'Fey', 18, 14, 16, 13, 14, 18, 5);</v>
      </c>
    </row>
    <row r="85" spans="11:32" ht="15.75" customHeight="1" x14ac:dyDescent="0.25">
      <c r="K85" s="15" t="s">
        <v>264</v>
      </c>
      <c r="L85" s="15">
        <v>20</v>
      </c>
      <c r="M85" s="15">
        <v>21</v>
      </c>
      <c r="N85" s="38" t="str">
        <f t="shared" si="6"/>
        <v>INSERT INTO Objeto(Rareza, Valor, ID_Objeto) VALUES ('Common', 20, 21);</v>
      </c>
      <c r="R85" s="42" t="s">
        <v>282</v>
      </c>
      <c r="S85" s="42" t="s">
        <v>283</v>
      </c>
      <c r="T85" s="45" t="str">
        <f t="shared" si="9"/>
        <v>INSERT INTO FormaBestia(Animal, Habilidad) VALUES ('Badger', 'Poison');</v>
      </c>
      <c r="V85" s="41">
        <v>84</v>
      </c>
      <c r="W85" s="13" t="s">
        <v>284</v>
      </c>
      <c r="X85" s="41" t="s">
        <v>285</v>
      </c>
      <c r="Y85" s="13">
        <v>15</v>
      </c>
      <c r="Z85" s="13">
        <v>10</v>
      </c>
      <c r="AA85" s="13">
        <v>17</v>
      </c>
      <c r="AB85" s="13">
        <v>15</v>
      </c>
      <c r="AC85" s="13">
        <v>20</v>
      </c>
      <c r="AD85" s="13">
        <v>16</v>
      </c>
      <c r="AE85" s="41">
        <v>5</v>
      </c>
      <c r="AF85" s="5" t="str">
        <f t="shared" si="7"/>
        <v>INSERT INTO Enemigo(ID_Enemigo, Nombre, Tipo, Fuerza, Destreza, Constitucion, Inteligencia, Sabiduria, Carisma, Mapa_ID_Sitio) VALUES (84, 'Mystic Carrion', 'Mummy Lord', 15, 10, 17, 15, 20, 16, 5);</v>
      </c>
    </row>
    <row r="86" spans="11:32" ht="15.75" customHeight="1" x14ac:dyDescent="0.25">
      <c r="K86" s="15" t="s">
        <v>246</v>
      </c>
      <c r="L86" s="15">
        <v>250</v>
      </c>
      <c r="M86" s="15">
        <v>22</v>
      </c>
      <c r="N86" s="38" t="str">
        <f t="shared" si="6"/>
        <v>INSERT INTO Objeto(Rareza, Valor, ID_Objeto) VALUES ('Uncommon', 250, 22);</v>
      </c>
      <c r="R86" s="42" t="s">
        <v>286</v>
      </c>
      <c r="S86" s="42" t="s">
        <v>287</v>
      </c>
      <c r="T86" s="45" t="str">
        <f t="shared" si="9"/>
        <v>INSERT INTO FormaBestia(Animal, Habilidad) VALUES ('Bear', 'Strength');</v>
      </c>
      <c r="V86" s="41">
        <v>85</v>
      </c>
      <c r="W86" s="13" t="s">
        <v>288</v>
      </c>
      <c r="X86" s="41" t="s">
        <v>289</v>
      </c>
      <c r="Y86" s="13">
        <v>18</v>
      </c>
      <c r="Z86" s="13">
        <v>18</v>
      </c>
      <c r="AA86" s="13">
        <v>18</v>
      </c>
      <c r="AB86" s="13">
        <v>17</v>
      </c>
      <c r="AC86" s="13">
        <v>15</v>
      </c>
      <c r="AD86" s="13">
        <v>18</v>
      </c>
      <c r="AE86" s="41">
        <v>3</v>
      </c>
      <c r="AF86" s="5" t="str">
        <f t="shared" si="7"/>
        <v>INSERT INTO Enemigo(ID_Enemigo, Nombre, Tipo, Fuerza, Destreza, Constitucion, Inteligencia, Sabiduria, Carisma, Mapa_ID_Sitio) VALUES (85, 'Cazador', 'Vampire', 18, 18, 18, 17, 15, 18, 3);</v>
      </c>
    </row>
    <row r="87" spans="11:32" ht="15.75" customHeight="1" x14ac:dyDescent="0.25">
      <c r="K87" s="15" t="s">
        <v>243</v>
      </c>
      <c r="L87" s="15">
        <v>800</v>
      </c>
      <c r="M87" s="15">
        <v>23</v>
      </c>
      <c r="N87" s="38" t="str">
        <f t="shared" si="6"/>
        <v>INSERT INTO Objeto(Rareza, Valor, ID_Objeto) VALUES ('Rare', 800, 23);</v>
      </c>
      <c r="R87" s="42" t="s">
        <v>290</v>
      </c>
      <c r="S87" s="42" t="s">
        <v>287</v>
      </c>
      <c r="T87" s="45" t="str">
        <f t="shared" si="9"/>
        <v>INSERT INTO FormaBestia(Animal, Habilidad) VALUES ('Wolf', 'Strength');</v>
      </c>
      <c r="V87" s="41">
        <v>86</v>
      </c>
      <c r="W87" s="13" t="s">
        <v>291</v>
      </c>
      <c r="X87" s="41" t="s">
        <v>29</v>
      </c>
      <c r="Y87" s="13">
        <v>12</v>
      </c>
      <c r="Z87" s="13">
        <v>14</v>
      </c>
      <c r="AA87" s="13">
        <v>15</v>
      </c>
      <c r="AB87" s="13">
        <v>21</v>
      </c>
      <c r="AC87" s="13">
        <v>17</v>
      </c>
      <c r="AD87" s="13">
        <v>19</v>
      </c>
      <c r="AE87" s="41">
        <v>17</v>
      </c>
      <c r="AF87" s="5" t="str">
        <f t="shared" si="7"/>
        <v>INSERT INTO Enemigo(ID_Enemigo, Nombre, Tipo, Fuerza, Destreza, Constitucion, Inteligencia, Sabiduria, Carisma, Mapa_ID_Sitio) VALUES (86, 'Emperor', 'Aberrations', 12, 14, 15, 21, 17, 19, 17);</v>
      </c>
    </row>
    <row r="88" spans="11:32" ht="15.75" customHeight="1" x14ac:dyDescent="0.25">
      <c r="K88" s="15" t="s">
        <v>256</v>
      </c>
      <c r="L88" s="15">
        <v>1600</v>
      </c>
      <c r="M88" s="15">
        <v>24</v>
      </c>
      <c r="N88" s="38" t="str">
        <f t="shared" si="6"/>
        <v>INSERT INTO Objeto(Rareza, Valor, ID_Objeto) VALUES ('Very Rare', 1600, 24);</v>
      </c>
      <c r="R88" s="42" t="s">
        <v>292</v>
      </c>
      <c r="S88" s="42" t="s">
        <v>283</v>
      </c>
      <c r="T88" s="45" t="str">
        <f t="shared" si="9"/>
        <v>INSERT INTO FormaBestia(Animal, Habilidad) VALUES ('Spider', 'Poison');</v>
      </c>
      <c r="V88" s="41">
        <v>87</v>
      </c>
      <c r="W88" s="13" t="s">
        <v>293</v>
      </c>
      <c r="X88" s="41" t="s">
        <v>186</v>
      </c>
      <c r="Y88" s="13">
        <v>27</v>
      </c>
      <c r="Z88" s="13">
        <v>10</v>
      </c>
      <c r="AA88" s="13">
        <v>25</v>
      </c>
      <c r="AB88" s="13">
        <v>16</v>
      </c>
      <c r="AC88" s="13">
        <v>13</v>
      </c>
      <c r="AD88" s="13">
        <v>21</v>
      </c>
      <c r="AE88" s="41">
        <v>16</v>
      </c>
      <c r="AF88" s="5" t="str">
        <f t="shared" si="7"/>
        <v>INSERT INTO Enemigo(ID_Enemigo, Nombre, Tipo, Fuerza, Destreza, Constitucion, Inteligencia, Sabiduria, Carisma, Mapa_ID_Sitio) VALUES (87, 'Dominated Red Dragon', 'Dragons', 27, 10, 25, 16, 13, 21, 16);</v>
      </c>
    </row>
    <row r="89" spans="11:32" ht="15.75" customHeight="1" x14ac:dyDescent="0.25">
      <c r="K89" s="15" t="s">
        <v>251</v>
      </c>
      <c r="L89" s="15">
        <v>8000</v>
      </c>
      <c r="M89" s="15">
        <v>25</v>
      </c>
      <c r="N89" s="38" t="str">
        <f t="shared" si="6"/>
        <v>INSERT INTO Objeto(Rareza, Valor, ID_Objeto) VALUES ('Legendary', 8000, 25);</v>
      </c>
      <c r="R89" s="42" t="s">
        <v>294</v>
      </c>
      <c r="S89" s="42" t="s">
        <v>281</v>
      </c>
      <c r="T89" s="45" t="str">
        <f t="shared" si="9"/>
        <v>INSERT INTO FormaBestia(Animal, Habilidad) VALUES ('Dire Raven', 'Speed');</v>
      </c>
      <c r="V89" s="41">
        <v>88</v>
      </c>
      <c r="W89" s="13" t="s">
        <v>295</v>
      </c>
      <c r="X89" s="41" t="s">
        <v>23</v>
      </c>
      <c r="Y89" s="13">
        <v>18</v>
      </c>
      <c r="Z89" s="13">
        <v>20</v>
      </c>
      <c r="AA89" s="13">
        <v>20</v>
      </c>
      <c r="AB89" s="13">
        <v>24</v>
      </c>
      <c r="AC89" s="13">
        <v>14</v>
      </c>
      <c r="AD89" s="13">
        <v>14</v>
      </c>
      <c r="AE89" s="41">
        <v>3</v>
      </c>
      <c r="AF89" s="5" t="str">
        <f t="shared" si="7"/>
        <v>INSERT INTO Enemigo(ID_Enemigo, Nombre, Tipo, Fuerza, Destreza, Constitucion, Inteligencia, Sabiduria, Carisma, Mapa_ID_Sitio) VALUES (88, 'Ptaris', 'Githyanki', 18, 20, 20, 24, 14, 14, 3);</v>
      </c>
    </row>
    <row r="90" spans="11:32" ht="15.75" customHeight="1" x14ac:dyDescent="0.25">
      <c r="K90" s="15" t="s">
        <v>264</v>
      </c>
      <c r="L90" s="15">
        <v>25</v>
      </c>
      <c r="M90" s="15">
        <v>26</v>
      </c>
      <c r="N90" s="38" t="str">
        <f t="shared" si="6"/>
        <v>INSERT INTO Objeto(Rareza, Valor, ID_Objeto) VALUES ('Common', 25, 26);</v>
      </c>
      <c r="R90" s="42" t="s">
        <v>138</v>
      </c>
      <c r="S90" s="42" t="s">
        <v>287</v>
      </c>
      <c r="T90" s="45" t="str">
        <f t="shared" si="9"/>
        <v>INSERT INTO FormaBestia(Animal, Habilidad) VALUES ('Owlbear', 'Strength');</v>
      </c>
    </row>
    <row r="91" spans="11:32" ht="15.75" customHeight="1" x14ac:dyDescent="0.25">
      <c r="K91" s="15" t="s">
        <v>246</v>
      </c>
      <c r="L91" s="15">
        <v>220</v>
      </c>
      <c r="M91" s="15">
        <v>27</v>
      </c>
      <c r="N91" s="38" t="str">
        <f t="shared" si="6"/>
        <v>INSERT INTO Objeto(Rareza, Valor, ID_Objeto) VALUES ('Uncommon', 220, 27);</v>
      </c>
      <c r="R91" s="42" t="s">
        <v>296</v>
      </c>
      <c r="S91" s="42" t="s">
        <v>283</v>
      </c>
      <c r="T91" s="45" t="str">
        <f t="shared" si="9"/>
        <v>INSERT INTO FormaBestia(Animal, Habilidad) VALUES ('Dilophosaurus', 'Poison');</v>
      </c>
    </row>
    <row r="92" spans="11:32" ht="15.75" customHeight="1" x14ac:dyDescent="0.25">
      <c r="K92" s="15" t="s">
        <v>243</v>
      </c>
      <c r="L92" s="15">
        <v>640</v>
      </c>
      <c r="M92" s="15">
        <v>28</v>
      </c>
      <c r="N92" s="38" t="str">
        <f t="shared" si="6"/>
        <v>INSERT INTO Objeto(Rareza, Valor, ID_Objeto) VALUES ('Rare', 640, 28);</v>
      </c>
      <c r="R92" s="42" t="s">
        <v>297</v>
      </c>
      <c r="S92" s="42" t="s">
        <v>281</v>
      </c>
      <c r="T92" s="45" t="str">
        <f t="shared" si="9"/>
        <v>INSERT INTO FormaBestia(Animal, Habilidad) VALUES ('Panther', 'Speed');</v>
      </c>
    </row>
    <row r="93" spans="11:32" ht="15.75" customHeight="1" x14ac:dyDescent="0.25">
      <c r="K93" s="15" t="s">
        <v>256</v>
      </c>
      <c r="L93" s="15">
        <v>450</v>
      </c>
      <c r="M93" s="15">
        <v>29</v>
      </c>
      <c r="N93" s="38" t="str">
        <f t="shared" si="6"/>
        <v>INSERT INTO Objeto(Rareza, Valor, ID_Objeto) VALUES ('Very Rare', 450, 29);</v>
      </c>
      <c r="R93" s="42" t="s">
        <v>298</v>
      </c>
      <c r="S93" s="42" t="s">
        <v>283</v>
      </c>
      <c r="T93" s="45" t="str">
        <f t="shared" si="9"/>
        <v>INSERT INTO FormaBestia(Animal, Habilidad) VALUES ('Sabre-Toothed Tiger', 'Poison');</v>
      </c>
      <c r="W93" s="22" t="s">
        <v>299</v>
      </c>
    </row>
    <row r="94" spans="11:32" ht="15.75" customHeight="1" x14ac:dyDescent="0.25">
      <c r="K94" s="15" t="s">
        <v>251</v>
      </c>
      <c r="L94" s="15">
        <v>400</v>
      </c>
      <c r="M94" s="15">
        <v>30</v>
      </c>
      <c r="N94" s="38" t="str">
        <f t="shared" si="6"/>
        <v>INSERT INTO Objeto(Rareza, Valor, ID_Objeto) VALUES ('Legendary', 400, 30);</v>
      </c>
      <c r="W94" s="16" t="s">
        <v>300</v>
      </c>
      <c r="X94" s="16" t="s">
        <v>20</v>
      </c>
      <c r="Y94" s="35" t="s">
        <v>9</v>
      </c>
      <c r="Z94" s="35" t="s">
        <v>10</v>
      </c>
      <c r="AA94" s="35" t="s">
        <v>11</v>
      </c>
      <c r="AB94" s="35" t="s">
        <v>12</v>
      </c>
      <c r="AC94" s="35" t="s">
        <v>13</v>
      </c>
      <c r="AD94" s="35" t="s">
        <v>14</v>
      </c>
      <c r="AE94" s="16" t="s">
        <v>21</v>
      </c>
      <c r="AF94" s="9" t="s">
        <v>16</v>
      </c>
    </row>
    <row r="95" spans="11:32" ht="15.75" customHeight="1" x14ac:dyDescent="0.25">
      <c r="K95" s="15" t="s">
        <v>256</v>
      </c>
      <c r="L95" s="15">
        <v>450</v>
      </c>
      <c r="M95" s="15">
        <v>31</v>
      </c>
      <c r="N95" s="38" t="str">
        <f t="shared" si="6"/>
        <v>INSERT INTO Objeto(Rareza, Valor, ID_Objeto) VALUES ('Very Rare', 450, 31);</v>
      </c>
      <c r="W95" s="27" t="s">
        <v>301</v>
      </c>
      <c r="X95" s="27" t="s">
        <v>107</v>
      </c>
      <c r="Y95" s="27">
        <v>10</v>
      </c>
      <c r="Z95" s="27">
        <v>10</v>
      </c>
      <c r="AA95" s="27">
        <v>10</v>
      </c>
      <c r="AB95" s="27">
        <v>10</v>
      </c>
      <c r="AC95" s="27">
        <v>10</v>
      </c>
      <c r="AD95" s="27">
        <v>10</v>
      </c>
      <c r="AE95" s="27">
        <v>1</v>
      </c>
      <c r="AF95" s="46" t="str">
        <f>_xlfn.CONCAT("INSERT INTO NPC(Nombre_NPC, Tipo, Fuerza, Destreza, Constitucion, Inteligencia, Sabiduria, Carisma, Mapa_ID_Sitio) VALUES ('",W95,"', '",X95,"', ",Y95,", ",Z95,", ",AA95,", ",AB95,", ",AC95,", ",AD95,", ",AE95,");")</f>
        <v>INSERT INTO NPC(Nombre_NPC, Tipo, Fuerza, Destreza, Constitucion, Inteligencia, Sabiduria, Carisma, Mapa_ID_Sitio) VALUES ('Myrnath', 'Elves', 10, 10, 10, 10, 10, 10, 1);</v>
      </c>
    </row>
    <row r="96" spans="11:32" ht="15.75" customHeight="1" x14ac:dyDescent="0.25">
      <c r="K96" s="15" t="s">
        <v>264</v>
      </c>
      <c r="L96" s="15">
        <v>40</v>
      </c>
      <c r="M96" s="15">
        <v>32</v>
      </c>
      <c r="N96" s="38" t="str">
        <f t="shared" si="6"/>
        <v>INSERT INTO Objeto(Rareza, Valor, ID_Objeto) VALUES ('Common', 40, 32);</v>
      </c>
      <c r="W96" s="27" t="s">
        <v>302</v>
      </c>
      <c r="X96" s="27" t="s">
        <v>303</v>
      </c>
      <c r="Y96" s="27">
        <v>10</v>
      </c>
      <c r="Z96" s="27">
        <v>14</v>
      </c>
      <c r="AA96" s="27">
        <v>12</v>
      </c>
      <c r="AB96" s="27">
        <v>9</v>
      </c>
      <c r="AC96" s="27">
        <v>12</v>
      </c>
      <c r="AD96" s="27">
        <v>8</v>
      </c>
      <c r="AE96" s="27">
        <v>2</v>
      </c>
      <c r="AF96" s="46" t="str">
        <f t="shared" ref="AF96:AF124" si="10">_xlfn.CONCAT("INSERT INTO NPC(Nombre_NPC, Tipo, Fuerza, Destreza, Constitucion, Inteligencia, Sabiduria, Carisma, Mapa_ID_Sitio) VALUES ('",W96,"', '",X96,"', ",Y96,", ",Z96,", ",AA96,", ",AB96,", ",AC96,", ",AD96,", ",AE96,");")</f>
        <v>INSERT INTO NPC(Nombre_NPC, Tipo, Fuerza, Destreza, Constitucion, Inteligencia, Sabiduria, Carisma, Mapa_ID_Sitio) VALUES ('Damays', 'Asmodeus Tiefling', 10, 14, 12, 9, 12, 8, 2);</v>
      </c>
    </row>
    <row r="97" spans="11:32" ht="15.75" customHeight="1" x14ac:dyDescent="0.25">
      <c r="K97" s="15" t="s">
        <v>243</v>
      </c>
      <c r="L97" s="15">
        <v>290</v>
      </c>
      <c r="M97" s="15">
        <v>33</v>
      </c>
      <c r="N97" s="38" t="str">
        <f t="shared" ref="N97:N124" si="11">_xlfn.CONCAT("INSERT INTO Objeto(Rareza, Valor, ID_Objeto) VALUES ('",K97,"', ",L97,", ",M97,");")</f>
        <v>INSERT INTO Objeto(Rareza, Valor, ID_Objeto) VALUES ('Rare', 290, 33);</v>
      </c>
      <c r="W97" s="27" t="s">
        <v>304</v>
      </c>
      <c r="X97" s="27" t="s">
        <v>29</v>
      </c>
      <c r="Y97" s="27">
        <v>11</v>
      </c>
      <c r="Z97" s="27">
        <v>12</v>
      </c>
      <c r="AA97" s="27">
        <v>12</v>
      </c>
      <c r="AB97" s="27">
        <v>191</v>
      </c>
      <c r="AC97" s="27">
        <v>17</v>
      </c>
      <c r="AD97" s="27">
        <v>17</v>
      </c>
      <c r="AE97" s="27">
        <v>2</v>
      </c>
      <c r="AF97" s="46" t="str">
        <f t="shared" si="10"/>
        <v>INSERT INTO NPC(Nombre_NPC, Tipo, Fuerza, Destreza, Constitucion, Inteligencia, Sabiduria, Carisma, Mapa_ID_Sitio) VALUES ('Injured Mind Flayer', 'Aberrations', 11, 12, 12, 191, 17, 17, 2);</v>
      </c>
    </row>
    <row r="98" spans="11:32" ht="15.75" customHeight="1" x14ac:dyDescent="0.25">
      <c r="K98" s="15" t="s">
        <v>243</v>
      </c>
      <c r="L98" s="15">
        <v>160</v>
      </c>
      <c r="M98" s="15">
        <v>34</v>
      </c>
      <c r="N98" s="38" t="str">
        <f t="shared" si="11"/>
        <v>INSERT INTO Objeto(Rareza, Valor, ID_Objeto) VALUES ('Rare', 160, 34);</v>
      </c>
      <c r="W98" s="27" t="s">
        <v>305</v>
      </c>
      <c r="X98" s="27" t="s">
        <v>303</v>
      </c>
      <c r="Y98" s="27">
        <v>11</v>
      </c>
      <c r="Z98" s="27">
        <v>15</v>
      </c>
      <c r="AA98" s="27">
        <v>9</v>
      </c>
      <c r="AB98" s="27">
        <v>10</v>
      </c>
      <c r="AC98" s="27">
        <v>11</v>
      </c>
      <c r="AD98" s="27">
        <v>10</v>
      </c>
      <c r="AE98" s="27">
        <v>2</v>
      </c>
      <c r="AF98" s="46" t="str">
        <f t="shared" si="10"/>
        <v>INSERT INTO NPC(Nombre_NPC, Tipo, Fuerza, Destreza, Constitucion, Inteligencia, Sabiduria, Carisma, Mapa_ID_Sitio) VALUES ('Nymessa', 'Asmodeus Tiefling', 11, 15, 9, 10, 11, 10, 2);</v>
      </c>
    </row>
    <row r="99" spans="11:32" ht="15.75" customHeight="1" x14ac:dyDescent="0.25">
      <c r="K99" s="15" t="s">
        <v>264</v>
      </c>
      <c r="L99" s="15">
        <v>20</v>
      </c>
      <c r="M99" s="15">
        <v>35</v>
      </c>
      <c r="N99" s="38" t="str">
        <f t="shared" si="11"/>
        <v>INSERT INTO Objeto(Rareza, Valor, ID_Objeto) VALUES ('Common', 20, 35);</v>
      </c>
      <c r="W99" s="27" t="s">
        <v>306</v>
      </c>
      <c r="X99" s="27" t="s">
        <v>37</v>
      </c>
      <c r="Y99" s="27">
        <v>12</v>
      </c>
      <c r="Z99" s="27">
        <v>16</v>
      </c>
      <c r="AA99" s="27">
        <v>12</v>
      </c>
      <c r="AB99" s="27">
        <v>12</v>
      </c>
      <c r="AC99" s="27">
        <v>14</v>
      </c>
      <c r="AD99" s="27">
        <v>10</v>
      </c>
      <c r="AE99" s="27">
        <v>2</v>
      </c>
      <c r="AF99" s="46" t="str">
        <f t="shared" si="10"/>
        <v>INSERT INTO NPC(Nombre_NPC, Tipo, Fuerza, Destreza, Constitucion, Inteligencia, Sabiduria, Carisma, Mapa_ID_Sitio) VALUES ('Stranded Fisher', 'Human', 12, 16, 12, 12, 14, 10, 2);</v>
      </c>
    </row>
    <row r="100" spans="11:32" ht="15.75" customHeight="1" x14ac:dyDescent="0.25">
      <c r="K100" s="15" t="s">
        <v>256</v>
      </c>
      <c r="L100" s="15">
        <v>70</v>
      </c>
      <c r="M100" s="15">
        <v>36</v>
      </c>
      <c r="N100" s="38" t="str">
        <f t="shared" si="11"/>
        <v>INSERT INTO Objeto(Rareza, Valor, ID_Objeto) VALUES ('Very Rare', 70, 36);</v>
      </c>
      <c r="W100" s="27" t="s">
        <v>307</v>
      </c>
      <c r="X100" s="27" t="s">
        <v>56</v>
      </c>
      <c r="Y100" s="27">
        <v>10</v>
      </c>
      <c r="Z100" s="27">
        <v>10</v>
      </c>
      <c r="AA100" s="27">
        <v>10</v>
      </c>
      <c r="AB100" s="27">
        <v>10</v>
      </c>
      <c r="AC100" s="27">
        <v>10</v>
      </c>
      <c r="AD100" s="27">
        <v>10</v>
      </c>
      <c r="AE100" s="27">
        <v>5</v>
      </c>
      <c r="AF100" s="46" t="str">
        <f t="shared" si="10"/>
        <v>INSERT INTO NPC(Nombre_NPC, Tipo, Fuerza, Destreza, Constitucion, Inteligencia, Sabiduria, Carisma, Mapa_ID_Sitio) VALUES ('Arabella', 'Tiefling', 10, 10, 10, 10, 10, 10, 5);</v>
      </c>
    </row>
    <row r="101" spans="11:32" ht="15.75" customHeight="1" x14ac:dyDescent="0.25">
      <c r="K101" s="15" t="s">
        <v>264</v>
      </c>
      <c r="L101" s="15">
        <v>5</v>
      </c>
      <c r="M101" s="15">
        <v>37</v>
      </c>
      <c r="N101" s="38" t="str">
        <f t="shared" si="11"/>
        <v>INSERT INTO Objeto(Rareza, Valor, ID_Objeto) VALUES ('Common', 5, 37);</v>
      </c>
      <c r="W101" s="27" t="s">
        <v>308</v>
      </c>
      <c r="X101" s="27" t="s">
        <v>37</v>
      </c>
      <c r="Y101" s="27">
        <v>15</v>
      </c>
      <c r="Z101" s="27">
        <v>14</v>
      </c>
      <c r="AA101" s="27">
        <v>12</v>
      </c>
      <c r="AB101" s="27">
        <v>10</v>
      </c>
      <c r="AC101" s="27">
        <v>10</v>
      </c>
      <c r="AD101" s="27">
        <v>12</v>
      </c>
      <c r="AE101" s="27">
        <v>5</v>
      </c>
      <c r="AF101" s="46" t="str">
        <f t="shared" si="10"/>
        <v>INSERT INTO NPC(Nombre_NPC, Tipo, Fuerza, Destreza, Constitucion, Inteligencia, Sabiduria, Carisma, Mapa_ID_Sitio) VALUES ('Aradin', 'Human', 15, 14, 12, 10, 10, 12, 5);</v>
      </c>
    </row>
    <row r="102" spans="11:32" ht="15.75" customHeight="1" x14ac:dyDescent="0.25">
      <c r="K102" s="15" t="s">
        <v>246</v>
      </c>
      <c r="L102" s="15">
        <v>70</v>
      </c>
      <c r="M102" s="15">
        <v>38</v>
      </c>
      <c r="N102" s="38" t="str">
        <f t="shared" si="11"/>
        <v>INSERT INTO Objeto(Rareza, Valor, ID_Objeto) VALUES ('Uncommon', 70, 38);</v>
      </c>
      <c r="W102" s="27" t="s">
        <v>309</v>
      </c>
      <c r="X102" s="27" t="s">
        <v>310</v>
      </c>
      <c r="Y102" s="27">
        <v>15</v>
      </c>
      <c r="Z102" s="27">
        <v>14</v>
      </c>
      <c r="AA102" s="27">
        <v>12</v>
      </c>
      <c r="AB102" s="27">
        <v>12</v>
      </c>
      <c r="AC102" s="27">
        <v>10</v>
      </c>
      <c r="AD102" s="27">
        <v>12</v>
      </c>
      <c r="AE102" s="27">
        <v>5</v>
      </c>
      <c r="AF102" s="46" t="str">
        <f t="shared" si="10"/>
        <v>INSERT INTO NPC(Nombre_NPC, Tipo, Fuerza, Destreza, Constitucion, Inteligencia, Sabiduria, Carisma, Mapa_ID_Sitio) VALUES ('Arron', ' Lightfoot Halfling', 15, 14, 12, 12, 10, 12, 5);</v>
      </c>
    </row>
    <row r="103" spans="11:32" ht="15.75" customHeight="1" x14ac:dyDescent="0.25">
      <c r="K103" s="15" t="s">
        <v>256</v>
      </c>
      <c r="L103" s="15">
        <v>1300</v>
      </c>
      <c r="M103" s="15">
        <v>39</v>
      </c>
      <c r="N103" s="38" t="str">
        <f t="shared" si="11"/>
        <v>INSERT INTO Objeto(Rareza, Valor, ID_Objeto) VALUES ('Very Rare', 1300, 39);</v>
      </c>
      <c r="W103" s="27" t="s">
        <v>311</v>
      </c>
      <c r="X103" s="27" t="s">
        <v>303</v>
      </c>
      <c r="Y103" s="27">
        <v>10</v>
      </c>
      <c r="Z103" s="27">
        <v>10</v>
      </c>
      <c r="AA103" s="27">
        <v>10</v>
      </c>
      <c r="AB103" s="27">
        <v>10</v>
      </c>
      <c r="AC103" s="27">
        <v>10</v>
      </c>
      <c r="AD103" s="27">
        <v>10</v>
      </c>
      <c r="AE103" s="27">
        <v>5</v>
      </c>
      <c r="AF103" s="46" t="str">
        <f t="shared" si="10"/>
        <v>INSERT INTO NPC(Nombre_NPC, Tipo, Fuerza, Destreza, Constitucion, Inteligencia, Sabiduria, Carisma, Mapa_ID_Sitio) VALUES ('Dammon', 'Asmodeus Tiefling', 10, 10, 10, 10, 10, 10, 5);</v>
      </c>
    </row>
    <row r="104" spans="11:32" ht="15.75" customHeight="1" x14ac:dyDescent="0.25">
      <c r="K104" s="15" t="s">
        <v>243</v>
      </c>
      <c r="L104" s="15">
        <v>190</v>
      </c>
      <c r="M104" s="15">
        <v>40</v>
      </c>
      <c r="N104" s="38" t="str">
        <f t="shared" si="11"/>
        <v>INSERT INTO Objeto(Rareza, Valor, ID_Objeto) VALUES ('Rare', 190, 40);</v>
      </c>
      <c r="W104" s="27" t="s">
        <v>312</v>
      </c>
      <c r="X104" s="27" t="s">
        <v>56</v>
      </c>
      <c r="Y104" s="27">
        <v>10</v>
      </c>
      <c r="Z104" s="27">
        <v>14</v>
      </c>
      <c r="AA104" s="27">
        <v>10</v>
      </c>
      <c r="AB104" s="27">
        <v>10</v>
      </c>
      <c r="AC104" s="27">
        <v>10</v>
      </c>
      <c r="AD104" s="27">
        <v>10</v>
      </c>
      <c r="AE104" s="27">
        <v>6</v>
      </c>
      <c r="AF104" s="46" t="str">
        <f t="shared" si="10"/>
        <v>INSERT INTO NPC(Nombre_NPC, Tipo, Fuerza, Destreza, Constitucion, Inteligencia, Sabiduria, Carisma, Mapa_ID_Sitio) VALUES ('Doni', 'Tiefling', 10, 14, 10, 10, 10, 10, 6);</v>
      </c>
    </row>
    <row r="105" spans="11:32" ht="15.75" customHeight="1" x14ac:dyDescent="0.25">
      <c r="K105" s="15" t="s">
        <v>264</v>
      </c>
      <c r="L105" s="15">
        <v>60</v>
      </c>
      <c r="M105" s="15">
        <v>41</v>
      </c>
      <c r="N105" s="38" t="str">
        <f t="shared" si="11"/>
        <v>INSERT INTO Objeto(Rareza, Valor, ID_Objeto) VALUES ('Common', 60, 41);</v>
      </c>
      <c r="W105" s="27" t="s">
        <v>313</v>
      </c>
      <c r="X105" s="27" t="s">
        <v>303</v>
      </c>
      <c r="Y105" s="27">
        <v>16</v>
      </c>
      <c r="Z105" s="27">
        <v>12</v>
      </c>
      <c r="AA105" s="27">
        <v>15</v>
      </c>
      <c r="AB105" s="27">
        <v>10</v>
      </c>
      <c r="AC105" s="27">
        <v>10</v>
      </c>
      <c r="AD105" s="27">
        <v>12</v>
      </c>
      <c r="AE105" s="27">
        <v>6</v>
      </c>
      <c r="AF105" s="46" t="str">
        <f t="shared" si="10"/>
        <v>INSERT INTO NPC(Nombre_NPC, Tipo, Fuerza, Destreza, Constitucion, Inteligencia, Sabiduria, Carisma, Mapa_ID_Sitio) VALUES ('Guex', 'Asmodeus Tiefling', 16, 12, 15, 10, 10, 12, 6);</v>
      </c>
    </row>
    <row r="106" spans="11:32" ht="15.75" customHeight="1" x14ac:dyDescent="0.25">
      <c r="K106" s="15" t="s">
        <v>246</v>
      </c>
      <c r="L106" s="15">
        <v>45</v>
      </c>
      <c r="M106" s="15">
        <v>42</v>
      </c>
      <c r="N106" s="38" t="str">
        <f t="shared" si="11"/>
        <v>INSERT INTO Objeto(Rareza, Valor, ID_Objeto) VALUES ('Uncommon', 45, 42);</v>
      </c>
      <c r="W106" s="27" t="s">
        <v>111</v>
      </c>
      <c r="X106" s="27" t="s">
        <v>107</v>
      </c>
      <c r="Y106" s="27">
        <v>16</v>
      </c>
      <c r="Z106" s="27">
        <v>16</v>
      </c>
      <c r="AA106" s="27">
        <v>14</v>
      </c>
      <c r="AB106" s="27">
        <v>14</v>
      </c>
      <c r="AC106" s="27">
        <v>16</v>
      </c>
      <c r="AD106" s="27">
        <v>14</v>
      </c>
      <c r="AE106" s="27">
        <v>6</v>
      </c>
      <c r="AF106" s="46" t="str">
        <f t="shared" si="10"/>
        <v>INSERT INTO NPC(Nombre_NPC, Tipo, Fuerza, Destreza, Constitucion, Inteligencia, Sabiduria, Carisma, Mapa_ID_Sitio) VALUES ('Kagha', 'Elves', 16, 16, 14, 14, 16, 14, 6);</v>
      </c>
    </row>
    <row r="107" spans="11:32" ht="15.75" customHeight="1" x14ac:dyDescent="0.25">
      <c r="K107" s="15" t="s">
        <v>264</v>
      </c>
      <c r="L107" s="15">
        <v>25</v>
      </c>
      <c r="M107" s="15">
        <v>43</v>
      </c>
      <c r="N107" s="38" t="str">
        <f t="shared" si="11"/>
        <v>INSERT INTO Objeto(Rareza, Valor, ID_Objeto) VALUES ('Common', 25, 43);</v>
      </c>
      <c r="W107" s="27" t="s">
        <v>314</v>
      </c>
      <c r="X107" s="42" t="s">
        <v>56</v>
      </c>
      <c r="Y107" s="27">
        <v>10</v>
      </c>
      <c r="Z107" s="27">
        <v>14</v>
      </c>
      <c r="AA107" s="27">
        <v>10</v>
      </c>
      <c r="AB107" s="27">
        <v>10</v>
      </c>
      <c r="AC107" s="27">
        <v>10</v>
      </c>
      <c r="AD107" s="27">
        <v>10</v>
      </c>
      <c r="AE107" s="27">
        <v>6</v>
      </c>
      <c r="AF107" s="46" t="str">
        <f t="shared" si="10"/>
        <v>INSERT INTO NPC(Nombre_NPC, Tipo, Fuerza, Destreza, Constitucion, Inteligencia, Sabiduria, Carisma, Mapa_ID_Sitio) VALUES ('Mattis', 'Tiefling', 10, 14, 10, 10, 10, 10, 6);</v>
      </c>
    </row>
    <row r="108" spans="11:32" ht="15.75" customHeight="1" x14ac:dyDescent="0.25">
      <c r="K108" s="15" t="s">
        <v>264</v>
      </c>
      <c r="L108" s="15">
        <v>60</v>
      </c>
      <c r="M108" s="15">
        <v>44</v>
      </c>
      <c r="N108" s="38" t="str">
        <f t="shared" si="11"/>
        <v>INSERT INTO Objeto(Rareza, Valor, ID_Objeto) VALUES ('Common', 60, 44);</v>
      </c>
      <c r="W108" s="27" t="s">
        <v>315</v>
      </c>
      <c r="X108" s="27" t="s">
        <v>316</v>
      </c>
      <c r="Y108" s="27">
        <v>10</v>
      </c>
      <c r="Z108" s="27">
        <v>13</v>
      </c>
      <c r="AA108" s="27">
        <v>10</v>
      </c>
      <c r="AB108" s="27">
        <v>10</v>
      </c>
      <c r="AC108" s="27">
        <v>8</v>
      </c>
      <c r="AD108" s="27">
        <v>8</v>
      </c>
      <c r="AE108" s="27">
        <v>7</v>
      </c>
      <c r="AF108" s="46" t="str">
        <f t="shared" si="10"/>
        <v>INSERT INTO NPC(Nombre_NPC, Tipo, Fuerza, Destreza, Constitucion, Inteligencia, Sabiduria, Carisma, Mapa_ID_Sitio) VALUES ('Sazza', 'Goblins ', 10, 13, 10, 10, 8, 8, 7);</v>
      </c>
    </row>
    <row r="109" spans="11:32" ht="15.75" customHeight="1" x14ac:dyDescent="0.25">
      <c r="K109" s="15" t="s">
        <v>243</v>
      </c>
      <c r="L109" s="15">
        <v>200</v>
      </c>
      <c r="M109" s="15">
        <v>45</v>
      </c>
      <c r="N109" s="38" t="str">
        <f t="shared" si="11"/>
        <v>INSERT INTO Objeto(Rareza, Valor, ID_Objeto) VALUES ('Rare', 200, 45);</v>
      </c>
      <c r="W109" s="27" t="s">
        <v>317</v>
      </c>
      <c r="X109" s="27" t="s">
        <v>303</v>
      </c>
      <c r="Y109" s="27">
        <v>14</v>
      </c>
      <c r="Z109" s="27">
        <v>10</v>
      </c>
      <c r="AA109" s="27">
        <v>12</v>
      </c>
      <c r="AB109" s="27">
        <v>16</v>
      </c>
      <c r="AC109" s="27">
        <v>12</v>
      </c>
      <c r="AD109" s="27">
        <v>16</v>
      </c>
      <c r="AE109" s="27">
        <v>7</v>
      </c>
      <c r="AF109" s="46" t="str">
        <f t="shared" si="10"/>
        <v>INSERT INTO NPC(Nombre_NPC, Tipo, Fuerza, Destreza, Constitucion, Inteligencia, Sabiduria, Carisma, Mapa_ID_Sitio) VALUES ('Zevlor', 'Asmodeus Tiefling', 14, 10, 12, 16, 12, 16, 7);</v>
      </c>
    </row>
    <row r="110" spans="11:32" ht="15.75" customHeight="1" x14ac:dyDescent="0.25">
      <c r="K110" s="15" t="s">
        <v>243</v>
      </c>
      <c r="L110" s="15">
        <v>30</v>
      </c>
      <c r="M110" s="15">
        <v>46</v>
      </c>
      <c r="N110" s="38" t="str">
        <f t="shared" si="11"/>
        <v>INSERT INTO Objeto(Rareza, Valor, ID_Objeto) VALUES ('Rare', 30, 46);</v>
      </c>
      <c r="W110" s="27" t="s">
        <v>318</v>
      </c>
      <c r="X110" s="27" t="s">
        <v>319</v>
      </c>
      <c r="Y110" s="27">
        <v>10</v>
      </c>
      <c r="Z110" s="27">
        <v>10</v>
      </c>
      <c r="AA110" s="27">
        <v>10</v>
      </c>
      <c r="AB110" s="27">
        <v>10</v>
      </c>
      <c r="AC110" s="27">
        <v>10</v>
      </c>
      <c r="AD110" s="27">
        <v>10</v>
      </c>
      <c r="AE110" s="27">
        <v>6</v>
      </c>
      <c r="AF110" s="46" t="str">
        <f t="shared" si="10"/>
        <v>INSERT INTO NPC(Nombre_NPC, Tipo, Fuerza, Destreza, Constitucion, Inteligencia, Sabiduria, Carisma, Mapa_ID_Sitio) VALUES ('Mirkon', ' Tiefling', 10, 10, 10, 10, 10, 10, 6);</v>
      </c>
    </row>
    <row r="111" spans="11:32" ht="15.75" customHeight="1" x14ac:dyDescent="0.25">
      <c r="K111" s="15" t="s">
        <v>264</v>
      </c>
      <c r="L111" s="15">
        <v>30</v>
      </c>
      <c r="M111" s="15">
        <v>47</v>
      </c>
      <c r="N111" s="38" t="str">
        <f t="shared" si="11"/>
        <v>INSERT INTO Objeto(Rareza, Valor, ID_Objeto) VALUES ('Common', 30, 47);</v>
      </c>
      <c r="W111" s="27" t="s">
        <v>138</v>
      </c>
      <c r="X111" s="27" t="s">
        <v>48</v>
      </c>
      <c r="Y111" s="27">
        <v>20</v>
      </c>
      <c r="Z111" s="27">
        <v>12</v>
      </c>
      <c r="AA111" s="27">
        <v>17</v>
      </c>
      <c r="AB111" s="27">
        <v>3</v>
      </c>
      <c r="AC111" s="27">
        <v>12</v>
      </c>
      <c r="AD111" s="27">
        <v>7</v>
      </c>
      <c r="AE111" s="27">
        <v>7</v>
      </c>
      <c r="AF111" s="46" t="str">
        <f t="shared" si="10"/>
        <v>INSERT INTO NPC(Nombre_NPC, Tipo, Fuerza, Destreza, Constitucion, Inteligencia, Sabiduria, Carisma, Mapa_ID_Sitio) VALUES ('Owlbear', 'Beasts', 20, 12, 17, 3, 12, 7, 7);</v>
      </c>
    </row>
    <row r="112" spans="11:32" ht="15.75" customHeight="1" x14ac:dyDescent="0.25">
      <c r="K112" s="15" t="s">
        <v>264</v>
      </c>
      <c r="L112" s="15">
        <v>50</v>
      </c>
      <c r="M112" s="15">
        <v>48</v>
      </c>
      <c r="N112" s="38" t="str">
        <f t="shared" si="11"/>
        <v>INSERT INTO Objeto(Rareza, Valor, ID_Objeto) VALUES ('Common', 50, 48);</v>
      </c>
      <c r="W112" s="27" t="s">
        <v>320</v>
      </c>
      <c r="X112" s="27" t="s">
        <v>48</v>
      </c>
      <c r="Y112" s="27">
        <v>12</v>
      </c>
      <c r="Z112" s="27">
        <v>10</v>
      </c>
      <c r="AA112" s="27">
        <v>11</v>
      </c>
      <c r="AB112" s="27">
        <v>3</v>
      </c>
      <c r="AC112" s="27">
        <v>10</v>
      </c>
      <c r="AD112" s="27">
        <v>7</v>
      </c>
      <c r="AE112" s="27">
        <v>7</v>
      </c>
      <c r="AF112" s="46" t="str">
        <f t="shared" si="10"/>
        <v>INSERT INTO NPC(Nombre_NPC, Tipo, Fuerza, Destreza, Constitucion, Inteligencia, Sabiduria, Carisma, Mapa_ID_Sitio) VALUES ('Owlbear Cub', 'Beasts', 12, 10, 11, 3, 10, 7, 7);</v>
      </c>
    </row>
    <row r="113" spans="9:32" ht="15.75" customHeight="1" x14ac:dyDescent="0.25">
      <c r="K113" s="15" t="s">
        <v>246</v>
      </c>
      <c r="L113" s="15">
        <v>20</v>
      </c>
      <c r="M113" s="15">
        <v>49</v>
      </c>
      <c r="N113" s="38" t="str">
        <f t="shared" si="11"/>
        <v>INSERT INTO Objeto(Rareza, Valor, ID_Objeto) VALUES ('Uncommon', 20, 49);</v>
      </c>
      <c r="W113" s="27" t="s">
        <v>321</v>
      </c>
      <c r="X113" s="27" t="s">
        <v>177</v>
      </c>
      <c r="Y113" s="27">
        <v>19</v>
      </c>
      <c r="Z113" s="27">
        <v>12</v>
      </c>
      <c r="AA113" s="27">
        <v>16</v>
      </c>
      <c r="AB113" s="27">
        <v>5</v>
      </c>
      <c r="AC113" s="27">
        <v>7</v>
      </c>
      <c r="AD113" s="27">
        <v>7</v>
      </c>
      <c r="AE113" s="27">
        <v>8</v>
      </c>
      <c r="AF113" s="46" t="str">
        <f t="shared" si="10"/>
        <v>INSERT INTO NPC(Nombre_NPC, Tipo, Fuerza, Destreza, Constitucion, Inteligencia, Sabiduria, Carisma, Mapa_ID_Sitio) VALUES ('Fank', 'Ogres', 19, 12, 16, 5, 7, 7, 8);</v>
      </c>
    </row>
    <row r="114" spans="9:32" ht="15.75" customHeight="1" x14ac:dyDescent="0.25">
      <c r="K114" s="15" t="s">
        <v>246</v>
      </c>
      <c r="L114" s="15">
        <v>45</v>
      </c>
      <c r="M114" s="15">
        <v>50</v>
      </c>
      <c r="N114" s="38" t="str">
        <f t="shared" si="11"/>
        <v>INSERT INTO Objeto(Rareza, Valor, ID_Objeto) VALUES ('Uncommon', 45, 50);</v>
      </c>
      <c r="W114" s="27" t="s">
        <v>322</v>
      </c>
      <c r="X114" s="27" t="s">
        <v>316</v>
      </c>
      <c r="Y114" s="27">
        <v>12</v>
      </c>
      <c r="Z114" s="27">
        <v>14</v>
      </c>
      <c r="AA114" s="27">
        <v>11</v>
      </c>
      <c r="AB114" s="27">
        <v>10</v>
      </c>
      <c r="AC114" s="27">
        <v>8</v>
      </c>
      <c r="AD114" s="27">
        <v>10</v>
      </c>
      <c r="AE114" s="27">
        <v>8</v>
      </c>
      <c r="AF114" s="46" t="str">
        <f t="shared" si="10"/>
        <v>INSERT INTO NPC(Nombre_NPC, Tipo, Fuerza, Destreza, Constitucion, Inteligencia, Sabiduria, Carisma, Mapa_ID_Sitio) VALUES ('Fezzerk', 'Goblins ', 12, 14, 11, 10, 8, 10, 8);</v>
      </c>
    </row>
    <row r="115" spans="9:32" ht="15.75" customHeight="1" x14ac:dyDescent="0.25">
      <c r="K115" s="15" t="s">
        <v>264</v>
      </c>
      <c r="L115" s="15">
        <v>45</v>
      </c>
      <c r="M115" s="15">
        <v>51</v>
      </c>
      <c r="N115" s="38" t="str">
        <f t="shared" si="11"/>
        <v>INSERT INTO Objeto(Rareza, Valor, ID_Objeto) VALUES ('Common', 45, 51);</v>
      </c>
      <c r="W115" s="27" t="s">
        <v>323</v>
      </c>
      <c r="X115" s="27" t="s">
        <v>177</v>
      </c>
      <c r="Y115" s="27">
        <v>19</v>
      </c>
      <c r="Z115" s="27">
        <v>12</v>
      </c>
      <c r="AA115" s="27">
        <v>16</v>
      </c>
      <c r="AB115" s="27">
        <v>19</v>
      </c>
      <c r="AC115" s="27">
        <v>7</v>
      </c>
      <c r="AD115" s="27">
        <v>7</v>
      </c>
      <c r="AE115" s="27">
        <v>8</v>
      </c>
      <c r="AF115" s="46" t="str">
        <f t="shared" si="10"/>
        <v>INSERT INTO NPC(Nombre_NPC, Tipo, Fuerza, Destreza, Constitucion, Inteligencia, Sabiduria, Carisma, Mapa_ID_Sitio) VALUES ('Lump the Enlightened', 'Ogres', 19, 12, 16, 19, 7, 7, 8);</v>
      </c>
    </row>
    <row r="116" spans="9:32" ht="15.75" customHeight="1" x14ac:dyDescent="0.25">
      <c r="K116" s="15" t="s">
        <v>256</v>
      </c>
      <c r="L116" s="15">
        <v>200</v>
      </c>
      <c r="M116" s="15">
        <v>52</v>
      </c>
      <c r="N116" s="38" t="str">
        <f t="shared" si="11"/>
        <v>INSERT INTO Objeto(Rareza, Valor, ID_Objeto) VALUES ('Very Rare', 200, 52);</v>
      </c>
      <c r="W116" s="27" t="s">
        <v>324</v>
      </c>
      <c r="X116" s="27" t="s">
        <v>48</v>
      </c>
      <c r="Y116" s="27">
        <v>13</v>
      </c>
      <c r="Z116" s="27">
        <v>14</v>
      </c>
      <c r="AA116" s="27">
        <v>12</v>
      </c>
      <c r="AB116" s="27">
        <v>3</v>
      </c>
      <c r="AC116" s="27">
        <v>12</v>
      </c>
      <c r="AD116" s="27">
        <v>7</v>
      </c>
      <c r="AE116" s="27">
        <v>8</v>
      </c>
      <c r="AF116" s="46" t="str">
        <f t="shared" si="10"/>
        <v>INSERT INTO NPC(Nombre_NPC, Tipo, Fuerza, Destreza, Constitucion, Inteligencia, Sabiduria, Carisma, Mapa_ID_Sitio) VALUES ('Scratch', 'Beasts', 13, 14, 12, 3, 12, 7, 8);</v>
      </c>
    </row>
    <row r="117" spans="9:32" ht="15.75" customHeight="1" x14ac:dyDescent="0.25">
      <c r="K117" s="15" t="s">
        <v>246</v>
      </c>
      <c r="L117" s="15">
        <v>65</v>
      </c>
      <c r="M117" s="15">
        <v>53</v>
      </c>
      <c r="N117" s="38" t="str">
        <f t="shared" si="11"/>
        <v>INSERT INTO Objeto(Rareza, Valor, ID_Objeto) VALUES ('Uncommon', 65, 53);</v>
      </c>
      <c r="W117" s="27" t="s">
        <v>226</v>
      </c>
      <c r="X117" s="27" t="s">
        <v>139</v>
      </c>
      <c r="Y117" s="27">
        <v>19</v>
      </c>
      <c r="Z117" s="27">
        <v>16</v>
      </c>
      <c r="AA117" s="27">
        <v>14</v>
      </c>
      <c r="AB117" s="27">
        <v>6</v>
      </c>
      <c r="AC117" s="27">
        <v>12</v>
      </c>
      <c r="AD117" s="27">
        <v>6</v>
      </c>
      <c r="AE117" s="27">
        <v>9</v>
      </c>
      <c r="AF117" s="46" t="str">
        <f t="shared" si="10"/>
        <v>INSERT INTO NPC(Nombre_NPC, Tipo, Fuerza, Destreza, Constitucion, Inteligencia, Sabiduria, Carisma, Mapa_ID_Sitio) VALUES ('Phase Spider Matriarch', 'Monstrosity', 19, 16, 14, 6, 12, 6, 9);</v>
      </c>
    </row>
    <row r="118" spans="9:32" ht="15.75" customHeight="1" x14ac:dyDescent="0.25">
      <c r="K118" s="15" t="s">
        <v>246</v>
      </c>
      <c r="L118" s="15">
        <v>50</v>
      </c>
      <c r="M118" s="15">
        <v>54</v>
      </c>
      <c r="N118" s="38" t="str">
        <f t="shared" si="11"/>
        <v>INSERT INTO Objeto(Rareza, Valor, ID_Objeto) VALUES ('Uncommon', 50, 54);</v>
      </c>
      <c r="W118" s="27" t="s">
        <v>223</v>
      </c>
      <c r="X118" s="42" t="s">
        <v>132</v>
      </c>
      <c r="Y118" s="27">
        <v>18</v>
      </c>
      <c r="Z118" s="27">
        <v>14</v>
      </c>
      <c r="AA118" s="27">
        <v>16</v>
      </c>
      <c r="AB118" s="27">
        <v>13</v>
      </c>
      <c r="AC118" s="27">
        <v>14</v>
      </c>
      <c r="AD118" s="27">
        <v>18</v>
      </c>
      <c r="AE118" s="27">
        <v>10</v>
      </c>
      <c r="AF118" s="46" t="str">
        <f t="shared" si="10"/>
        <v>INSERT INTO NPC(Nombre_NPC, Tipo, Fuerza, Destreza, Constitucion, Inteligencia, Sabiduria, Carisma, Mapa_ID_Sitio) VALUES ('Auntie Ethel', 'Fey', 18, 14, 16, 13, 14, 18, 10);</v>
      </c>
    </row>
    <row r="119" spans="9:32" ht="15.75" customHeight="1" x14ac:dyDescent="0.25">
      <c r="K119" s="15" t="s">
        <v>243</v>
      </c>
      <c r="L119" s="15">
        <v>6</v>
      </c>
      <c r="M119" s="15">
        <v>55</v>
      </c>
      <c r="N119" s="38" t="str">
        <f t="shared" si="11"/>
        <v>INSERT INTO Objeto(Rareza, Valor, ID_Objeto) VALUES ('Rare', 6, 55);</v>
      </c>
      <c r="W119" s="27" t="s">
        <v>174</v>
      </c>
      <c r="X119" s="27" t="s">
        <v>37</v>
      </c>
      <c r="Y119" s="27">
        <v>16</v>
      </c>
      <c r="Z119" s="27">
        <v>18</v>
      </c>
      <c r="AA119" s="27">
        <v>16</v>
      </c>
      <c r="AB119" s="27">
        <v>12</v>
      </c>
      <c r="AC119" s="27">
        <v>16</v>
      </c>
      <c r="AD119" s="27">
        <v>10</v>
      </c>
      <c r="AE119" s="27">
        <v>10</v>
      </c>
      <c r="AF119" s="46" t="str">
        <f t="shared" si="10"/>
        <v>INSERT INTO NPC(Nombre_NPC, Tipo, Fuerza, Destreza, Constitucion, Inteligencia, Sabiduria, Carisma, Mapa_ID_Sitio) VALUES ('Gandrel', 'Human', 16, 18, 16, 12, 16, 10, 10);</v>
      </c>
    </row>
    <row r="120" spans="9:32" ht="15.75" customHeight="1" x14ac:dyDescent="0.25">
      <c r="K120" s="15" t="s">
        <v>246</v>
      </c>
      <c r="L120" s="15">
        <v>8</v>
      </c>
      <c r="M120" s="15">
        <v>56</v>
      </c>
      <c r="N120" s="38" t="str">
        <f t="shared" si="11"/>
        <v>INSERT INTO Objeto(Rareza, Valor, ID_Objeto) VALUES ('Uncommon', 8, 56);</v>
      </c>
      <c r="W120" s="27" t="s">
        <v>325</v>
      </c>
      <c r="X120" s="27" t="s">
        <v>37</v>
      </c>
      <c r="Y120" s="27">
        <v>10</v>
      </c>
      <c r="Z120" s="27">
        <v>10</v>
      </c>
      <c r="AA120" s="27">
        <v>10</v>
      </c>
      <c r="AB120" s="27">
        <v>10</v>
      </c>
      <c r="AC120" s="27">
        <v>10</v>
      </c>
      <c r="AD120" s="27">
        <v>10</v>
      </c>
      <c r="AE120" s="27">
        <v>10</v>
      </c>
      <c r="AF120" s="46" t="str">
        <f t="shared" si="10"/>
        <v>INSERT INTO NPC(Nombre_NPC, Tipo, Fuerza, Destreza, Constitucion, Inteligencia, Sabiduria, Carisma, Mapa_ID_Sitio) VALUES ('Mayrina', 'Human', 10, 10, 10, 10, 10, 10, 10);</v>
      </c>
    </row>
    <row r="121" spans="9:32" ht="15.75" customHeight="1" x14ac:dyDescent="0.25">
      <c r="K121" s="15" t="s">
        <v>264</v>
      </c>
      <c r="L121" s="15">
        <v>2</v>
      </c>
      <c r="M121" s="15">
        <v>57</v>
      </c>
      <c r="N121" s="38" t="str">
        <f t="shared" si="11"/>
        <v>INSERT INTO Objeto(Rareza, Valor, ID_Objeto) VALUES ('Common', 2, 57);</v>
      </c>
      <c r="W121" s="27" t="s">
        <v>326</v>
      </c>
      <c r="X121" s="27" t="s">
        <v>107</v>
      </c>
      <c r="Y121" s="27">
        <v>10</v>
      </c>
      <c r="Z121" s="27">
        <v>10</v>
      </c>
      <c r="AA121" s="27">
        <v>10</v>
      </c>
      <c r="AB121" s="27">
        <v>10</v>
      </c>
      <c r="AC121" s="27">
        <v>10</v>
      </c>
      <c r="AD121" s="27">
        <v>10</v>
      </c>
      <c r="AE121" s="27">
        <v>11</v>
      </c>
      <c r="AF121" s="46" t="str">
        <f t="shared" si="10"/>
        <v>INSERT INTO NPC(Nombre_NPC, Tipo, Fuerza, Destreza, Constitucion, Inteligencia, Sabiduria, Carisma, Mapa_ID_Sitio) VALUES ('Benryn', 'Elves', 10, 10, 10, 10, 10, 10, 11);</v>
      </c>
    </row>
    <row r="122" spans="9:32" ht="15.75" customHeight="1" x14ac:dyDescent="0.25">
      <c r="K122" s="15" t="s">
        <v>256</v>
      </c>
      <c r="L122" s="15">
        <v>10</v>
      </c>
      <c r="M122" s="15">
        <v>58</v>
      </c>
      <c r="N122" s="38" t="str">
        <f t="shared" si="11"/>
        <v>INSERT INTO Objeto(Rareza, Valor, ID_Objeto) VALUES ('Very Rare', 10, 58);</v>
      </c>
      <c r="W122" s="27" t="s">
        <v>327</v>
      </c>
      <c r="X122" s="27" t="s">
        <v>37</v>
      </c>
      <c r="Y122" s="27">
        <v>12</v>
      </c>
      <c r="Z122" s="27">
        <v>16</v>
      </c>
      <c r="AA122" s="27">
        <v>12</v>
      </c>
      <c r="AB122" s="27">
        <v>12</v>
      </c>
      <c r="AC122" s="27">
        <v>14</v>
      </c>
      <c r="AD122" s="27">
        <v>10</v>
      </c>
      <c r="AE122" s="27">
        <v>11</v>
      </c>
      <c r="AF122" s="46" t="str">
        <f t="shared" si="10"/>
        <v>INSERT INTO NPC(Nombre_NPC, Tipo, Fuerza, Destreza, Constitucion, Inteligencia, Sabiduria, Carisma, Mapa_ID_Sitio) VALUES ('Olly', 'Human', 12, 16, 12, 12, 14, 10, 11);</v>
      </c>
    </row>
    <row r="123" spans="9:32" ht="15.75" customHeight="1" x14ac:dyDescent="0.25">
      <c r="K123" s="15" t="s">
        <v>243</v>
      </c>
      <c r="L123" s="15">
        <v>4</v>
      </c>
      <c r="M123" s="15">
        <v>59</v>
      </c>
      <c r="N123" s="38" t="str">
        <f t="shared" si="11"/>
        <v>INSERT INTO Objeto(Rareza, Valor, ID_Objeto) VALUES ('Rare', 4, 59);</v>
      </c>
      <c r="W123" s="27" t="s">
        <v>328</v>
      </c>
      <c r="X123" s="27" t="s">
        <v>37</v>
      </c>
      <c r="Y123" s="27">
        <v>12</v>
      </c>
      <c r="Z123" s="27">
        <v>16</v>
      </c>
      <c r="AA123" s="27">
        <v>12</v>
      </c>
      <c r="AB123" s="27">
        <v>12</v>
      </c>
      <c r="AC123" s="27">
        <v>14</v>
      </c>
      <c r="AD123" s="27">
        <v>10</v>
      </c>
      <c r="AE123" s="27">
        <v>11</v>
      </c>
      <c r="AF123" s="46" t="str">
        <f t="shared" si="10"/>
        <v>INSERT INTO NPC(Nombre_NPC, Tipo, Fuerza, Destreza, Constitucion, Inteligencia, Sabiduria, Carisma, Mapa_ID_Sitio) VALUES ('Rugan', 'Human', 12, 16, 12, 12, 14, 10, 11);</v>
      </c>
    </row>
    <row r="124" spans="9:32" ht="15.75" customHeight="1" x14ac:dyDescent="0.25">
      <c r="K124" s="15" t="s">
        <v>256</v>
      </c>
      <c r="L124" s="15">
        <v>8</v>
      </c>
      <c r="M124" s="15">
        <v>60</v>
      </c>
      <c r="N124" s="38" t="str">
        <f t="shared" si="11"/>
        <v>INSERT INTO Objeto(Rareza, Valor, ID_Objeto) VALUES ('Very Rare', 8, 60);</v>
      </c>
      <c r="W124" s="27" t="s">
        <v>229</v>
      </c>
      <c r="X124" s="27" t="s">
        <v>48</v>
      </c>
      <c r="Y124" s="27">
        <v>19</v>
      </c>
      <c r="Z124" s="27">
        <v>12</v>
      </c>
      <c r="AA124" s="27">
        <v>14</v>
      </c>
      <c r="AB124" s="27">
        <v>5</v>
      </c>
      <c r="AC124" s="27">
        <v>7</v>
      </c>
      <c r="AD124" s="27">
        <v>7</v>
      </c>
      <c r="AE124" s="27">
        <v>11</v>
      </c>
      <c r="AF124" s="46" t="str">
        <f t="shared" si="10"/>
        <v>INSERT INTO NPC(Nombre_NPC, Tipo, Fuerza, Destreza, Constitucion, Inteligencia, Sabiduria, Carisma, Mapa_ID_Sitio) VALUES ('Flind', 'Beasts', 19, 12, 14, 5, 7, 7, 11);</v>
      </c>
    </row>
    <row r="125" spans="9:32" ht="15.75" customHeight="1" x14ac:dyDescent="0.25"/>
    <row r="126" spans="9:32" ht="15.75" customHeight="1" x14ac:dyDescent="0.25"/>
    <row r="127" spans="9:32" ht="15.75" customHeight="1" x14ac:dyDescent="0.25">
      <c r="I127" s="36" t="s">
        <v>329</v>
      </c>
      <c r="J127" s="25"/>
      <c r="K127" s="25"/>
      <c r="L127" s="25"/>
      <c r="M127" s="25"/>
    </row>
    <row r="128" spans="9:32" ht="15.75" customHeight="1" x14ac:dyDescent="0.25">
      <c r="I128" s="17" t="s">
        <v>4</v>
      </c>
      <c r="J128" s="16" t="s">
        <v>141</v>
      </c>
      <c r="K128" s="16" t="s">
        <v>20</v>
      </c>
      <c r="L128" s="16" t="s">
        <v>278</v>
      </c>
      <c r="M128" s="17" t="s">
        <v>330</v>
      </c>
      <c r="N128" s="11" t="s">
        <v>16</v>
      </c>
    </row>
    <row r="129" spans="9:14" ht="15.75" customHeight="1" x14ac:dyDescent="0.25">
      <c r="I129" s="15" t="s">
        <v>331</v>
      </c>
      <c r="J129" s="14">
        <v>10</v>
      </c>
      <c r="K129" s="14" t="s">
        <v>332</v>
      </c>
      <c r="L129" s="14" t="s">
        <v>333</v>
      </c>
      <c r="M129" s="14">
        <v>1</v>
      </c>
      <c r="N129" s="47" t="str">
        <f>_xlfn.CONCAT("INSERT INTO Arma(Nombre, Damage, Tipo, Habilidad,  Objeto_ID_Objeto) VALUES ('",I129,"', ",J129,", '",K129,"', '",L129,"', ",M129,");")</f>
        <v>INSERT INTO Arma(Nombre, Damage, Tipo, Habilidad,  Objeto_ID_Objeto) VALUES ('Staff of the Emperor', 10, 'Staff', 'Piercing Strike', 1);</v>
      </c>
    </row>
    <row r="130" spans="9:14" ht="15.75" customHeight="1" x14ac:dyDescent="0.25">
      <c r="I130" s="15" t="s">
        <v>334</v>
      </c>
      <c r="J130" s="15">
        <v>8</v>
      </c>
      <c r="K130" s="14" t="s">
        <v>332</v>
      </c>
      <c r="L130" s="15" t="s">
        <v>335</v>
      </c>
      <c r="M130" s="15">
        <v>2</v>
      </c>
      <c r="N130" s="47" t="str">
        <f t="shared" ref="N130:N148" si="12">_xlfn.CONCAT("INSERT INTO Arma(Nombre, Damage, Tipo, Habilidad,  Objeto_ID_Objeto) VALUES ('",I130,"', ",J130,", '",K130,"', '",L130,"', ",M130,");")</f>
        <v>INSERT INTO Arma(Nombre, Damage, Tipo, Habilidad,  Objeto_ID_Objeto) VALUES ('Spiderstep Staff', 8, 'Staff', 'Rush Attack', 2);</v>
      </c>
    </row>
    <row r="131" spans="9:14" ht="15.75" customHeight="1" x14ac:dyDescent="0.25">
      <c r="I131" s="15" t="s">
        <v>336</v>
      </c>
      <c r="J131" s="15">
        <v>8</v>
      </c>
      <c r="K131" s="14" t="s">
        <v>332</v>
      </c>
      <c r="L131" s="15" t="s">
        <v>337</v>
      </c>
      <c r="M131" s="15">
        <v>3</v>
      </c>
      <c r="N131" s="47" t="str">
        <f t="shared" si="12"/>
        <v>INSERT INTO Arma(Nombre, Damage, Tipo, Habilidad,  Objeto_ID_Objeto) VALUES ('Staff of Crones', 8, 'Staff', 'Null', 3);</v>
      </c>
    </row>
    <row r="132" spans="9:14" ht="15.75" customHeight="1" x14ac:dyDescent="0.25">
      <c r="I132" s="15" t="s">
        <v>338</v>
      </c>
      <c r="J132" s="15">
        <v>13</v>
      </c>
      <c r="K132" s="14" t="s">
        <v>332</v>
      </c>
      <c r="L132" s="15" t="s">
        <v>333</v>
      </c>
      <c r="M132" s="15">
        <v>4</v>
      </c>
      <c r="N132" s="47" t="str">
        <f t="shared" si="12"/>
        <v>INSERT INTO Arma(Nombre, Damage, Tipo, Habilidad,  Objeto_ID_Objeto) VALUES ('Mourning Frost', 13, 'Staff', 'Piercing Strike', 4);</v>
      </c>
    </row>
    <row r="133" spans="9:14" ht="15.75" customHeight="1" x14ac:dyDescent="0.25">
      <c r="I133" s="15" t="s">
        <v>339</v>
      </c>
      <c r="J133" s="15">
        <v>10</v>
      </c>
      <c r="K133" s="14" t="s">
        <v>332</v>
      </c>
      <c r="L133" s="15" t="s">
        <v>335</v>
      </c>
      <c r="M133" s="15">
        <v>5</v>
      </c>
      <c r="N133" s="47" t="str">
        <f t="shared" si="12"/>
        <v>INSERT INTO Arma(Nombre, Damage, Tipo, Habilidad,  Objeto_ID_Objeto) VALUES ('Markoheshkir', 10, 'Staff', 'Rush Attack', 5);</v>
      </c>
    </row>
    <row r="134" spans="9:14" ht="15.75" customHeight="1" x14ac:dyDescent="0.25">
      <c r="I134" s="15" t="s">
        <v>340</v>
      </c>
      <c r="J134" s="15">
        <v>11</v>
      </c>
      <c r="K134" s="15" t="s">
        <v>341</v>
      </c>
      <c r="L134" s="15" t="s">
        <v>333</v>
      </c>
      <c r="M134" s="15">
        <v>6</v>
      </c>
      <c r="N134" s="47" t="str">
        <f t="shared" si="12"/>
        <v>INSERT INTO Arma(Nombre, Damage, Tipo, Habilidad,  Objeto_ID_Objeto) VALUES ('Returning Pike', 11, 'Pike', 'Piercing Strike', 6);</v>
      </c>
    </row>
    <row r="135" spans="9:14" ht="15.75" customHeight="1" x14ac:dyDescent="0.25">
      <c r="I135" s="15" t="s">
        <v>342</v>
      </c>
      <c r="J135" s="15">
        <v>12</v>
      </c>
      <c r="K135" s="15" t="s">
        <v>341</v>
      </c>
      <c r="L135" s="15" t="s">
        <v>343</v>
      </c>
      <c r="M135" s="15">
        <v>7</v>
      </c>
      <c r="N135" s="47" t="str">
        <f t="shared" si="12"/>
        <v>INSERT INTO Arma(Nombre, Damage, Tipo, Habilidad,  Objeto_ID_Objeto) VALUES ('The Impaler', 12, 'Pike', 'Tenacity', 7);</v>
      </c>
    </row>
    <row r="136" spans="9:14" ht="15.75" customHeight="1" x14ac:dyDescent="0.25">
      <c r="I136" s="15" t="s">
        <v>344</v>
      </c>
      <c r="J136" s="15">
        <v>11</v>
      </c>
      <c r="K136" s="15" t="s">
        <v>341</v>
      </c>
      <c r="L136" s="15" t="s">
        <v>333</v>
      </c>
      <c r="M136" s="15">
        <v>8</v>
      </c>
      <c r="N136" s="47" t="str">
        <f t="shared" si="12"/>
        <v>INSERT INTO Arma(Nombre, Damage, Tipo, Habilidad,  Objeto_ID_Objeto) VALUES ('Unseen Menace', 11, 'Pike', 'Piercing Strike', 8);</v>
      </c>
    </row>
    <row r="137" spans="9:14" ht="15.75" customHeight="1" x14ac:dyDescent="0.25">
      <c r="I137" s="15" t="s">
        <v>345</v>
      </c>
      <c r="J137" s="15">
        <v>10</v>
      </c>
      <c r="K137" s="15" t="s">
        <v>341</v>
      </c>
      <c r="L137" s="15" t="s">
        <v>337</v>
      </c>
      <c r="M137" s="15">
        <v>9</v>
      </c>
      <c r="N137" s="47" t="str">
        <f t="shared" si="12"/>
        <v>INSERT INTO Arma(Nombre, Damage, Tipo, Habilidad,  Objeto_ID_Objeto) VALUES ('Stone Pike', 10, 'Pike', 'Null', 9);</v>
      </c>
    </row>
    <row r="138" spans="9:14" ht="15.75" customHeight="1" x14ac:dyDescent="0.25">
      <c r="I138" s="15" t="s">
        <v>346</v>
      </c>
      <c r="J138" s="15">
        <v>16</v>
      </c>
      <c r="K138" s="15" t="s">
        <v>341</v>
      </c>
      <c r="L138" s="15" t="s">
        <v>333</v>
      </c>
      <c r="M138" s="15">
        <v>10</v>
      </c>
      <c r="N138" s="47" t="str">
        <f t="shared" si="12"/>
        <v>INSERT INTO Arma(Nombre, Damage, Tipo, Habilidad,  Objeto_ID_Objeto) VALUES ('Breaching Pike', 16, 'Pike', 'Piercing Strike', 10);</v>
      </c>
    </row>
    <row r="139" spans="9:14" ht="15.75" customHeight="1" x14ac:dyDescent="0.25">
      <c r="I139" s="15" t="s">
        <v>347</v>
      </c>
      <c r="J139" s="15">
        <v>10</v>
      </c>
      <c r="K139" s="15" t="s">
        <v>348</v>
      </c>
      <c r="L139" s="15" t="s">
        <v>343</v>
      </c>
      <c r="M139" s="15">
        <v>11</v>
      </c>
      <c r="N139" s="47" t="str">
        <f t="shared" si="12"/>
        <v>INSERT INTO Arma(Nombre, Damage, Tipo, Habilidad,  Objeto_ID_Objeto) VALUES ('Battleaxe', 10, 'Axe', 'Tenacity', 11);</v>
      </c>
    </row>
    <row r="140" spans="9:14" ht="15.75" customHeight="1" x14ac:dyDescent="0.25">
      <c r="I140" s="15" t="s">
        <v>349</v>
      </c>
      <c r="J140" s="15">
        <v>11</v>
      </c>
      <c r="K140" s="15" t="s">
        <v>348</v>
      </c>
      <c r="L140" s="15" t="s">
        <v>335</v>
      </c>
      <c r="M140" s="15">
        <v>12</v>
      </c>
      <c r="N140" s="47" t="str">
        <f t="shared" si="12"/>
        <v>INSERT INTO Arma(Nombre, Damage, Tipo, Habilidad,  Objeto_ID_Objeto) VALUES ('Shadow Battleaxe', 11, 'Axe', 'Rush Attack', 12);</v>
      </c>
    </row>
    <row r="141" spans="9:14" ht="15.75" customHeight="1" x14ac:dyDescent="0.25">
      <c r="I141" s="15" t="s">
        <v>350</v>
      </c>
      <c r="J141" s="15">
        <v>11</v>
      </c>
      <c r="K141" s="15" t="s">
        <v>348</v>
      </c>
      <c r="L141" s="15" t="s">
        <v>343</v>
      </c>
      <c r="M141" s="15">
        <v>13</v>
      </c>
      <c r="N141" s="47" t="str">
        <f t="shared" si="12"/>
        <v>INSERT INTO Arma(Nombre, Damage, Tipo, Habilidad,  Objeto_ID_Objeto) VALUES ('Witchbreaker', 11, 'Axe', 'Tenacity', 13);</v>
      </c>
    </row>
    <row r="142" spans="9:14" ht="15.75" customHeight="1" x14ac:dyDescent="0.25">
      <c r="I142" s="15" t="s">
        <v>351</v>
      </c>
      <c r="J142" s="15">
        <v>11</v>
      </c>
      <c r="K142" s="15" t="s">
        <v>348</v>
      </c>
      <c r="L142" s="15" t="s">
        <v>337</v>
      </c>
      <c r="M142" s="15">
        <v>14</v>
      </c>
      <c r="N142" s="47" t="str">
        <f t="shared" si="12"/>
        <v>INSERT INTO Arma(Nombre, Damage, Tipo, Habilidad,  Objeto_ID_Objeto) VALUES ('Rebound Battleaxe', 11, 'Axe', 'Null', 14);</v>
      </c>
    </row>
    <row r="143" spans="9:14" ht="15.75" customHeight="1" x14ac:dyDescent="0.25">
      <c r="I143" s="15" t="s">
        <v>352</v>
      </c>
      <c r="J143" s="15">
        <v>11</v>
      </c>
      <c r="K143" s="15" t="s">
        <v>348</v>
      </c>
      <c r="L143" s="15" t="s">
        <v>333</v>
      </c>
      <c r="M143" s="15">
        <v>15</v>
      </c>
      <c r="N143" s="47" t="str">
        <f t="shared" si="12"/>
        <v>INSERT INTO Arma(Nombre, Damage, Tipo, Habilidad,  Objeto_ID_Objeto) VALUES ('Thermodynamo Axe', 11, 'Axe', 'Piercing Strike', 15);</v>
      </c>
    </row>
    <row r="144" spans="9:14" ht="15.75" customHeight="1" x14ac:dyDescent="0.25">
      <c r="I144" s="15" t="s">
        <v>353</v>
      </c>
      <c r="J144" s="15">
        <v>12</v>
      </c>
      <c r="K144" s="15" t="s">
        <v>354</v>
      </c>
      <c r="L144" s="15" t="s">
        <v>343</v>
      </c>
      <c r="M144" s="15">
        <v>16</v>
      </c>
      <c r="N144" s="47" t="str">
        <f t="shared" si="12"/>
        <v>INSERT INTO Arma(Nombre, Damage, Tipo, Habilidad,  Objeto_ID_Objeto) VALUES ('Greatsword', 12, 'Sword', 'Tenacity', 16);</v>
      </c>
    </row>
    <row r="145" spans="7:14" ht="15.75" customHeight="1" x14ac:dyDescent="0.25">
      <c r="I145" s="15" t="s">
        <v>355</v>
      </c>
      <c r="J145" s="15">
        <v>13</v>
      </c>
      <c r="K145" s="15" t="s">
        <v>354</v>
      </c>
      <c r="L145" s="15" t="s">
        <v>335</v>
      </c>
      <c r="M145" s="15">
        <v>17</v>
      </c>
      <c r="N145" s="47" t="str">
        <f t="shared" si="12"/>
        <v>INSERT INTO Arma(Nombre, Damage, Tipo, Habilidad,  Objeto_ID_Objeto) VALUES ('Sword of Justice', 13, 'Sword', 'Rush Attack', 17);</v>
      </c>
    </row>
    <row r="146" spans="7:14" ht="15.75" customHeight="1" x14ac:dyDescent="0.25">
      <c r="I146" s="15" t="s">
        <v>356</v>
      </c>
      <c r="J146" s="15">
        <v>17</v>
      </c>
      <c r="K146" s="15" t="s">
        <v>354</v>
      </c>
      <c r="L146" s="15" t="s">
        <v>337</v>
      </c>
      <c r="M146" s="15">
        <v>18</v>
      </c>
      <c r="N146" s="47" t="str">
        <f t="shared" si="12"/>
        <v>INSERT INTO Arma(Nombre, Damage, Tipo, Habilidad,  Objeto_ID_Objeto) VALUES ('Soulbreaker Greatsword', 17, 'Sword', 'Null', 18);</v>
      </c>
    </row>
    <row r="147" spans="7:14" ht="15.75" customHeight="1" x14ac:dyDescent="0.25">
      <c r="I147" s="15" t="s">
        <v>357</v>
      </c>
      <c r="J147" s="15">
        <v>18</v>
      </c>
      <c r="K147" s="15" t="s">
        <v>354</v>
      </c>
      <c r="L147" s="15" t="s">
        <v>333</v>
      </c>
      <c r="M147" s="15">
        <v>19</v>
      </c>
      <c r="N147" s="47" t="str">
        <f t="shared" si="12"/>
        <v>INSERT INTO Arma(Nombre, Damage, Tipo, Habilidad,  Objeto_ID_Objeto) VALUES ('Sword of Chaos', 18, 'Sword', 'Piercing Strike', 19);</v>
      </c>
    </row>
    <row r="148" spans="7:14" ht="15.75" customHeight="1" x14ac:dyDescent="0.25">
      <c r="I148" s="15" t="s">
        <v>358</v>
      </c>
      <c r="J148" s="15">
        <v>21</v>
      </c>
      <c r="K148" s="15" t="s">
        <v>354</v>
      </c>
      <c r="L148" s="15" t="s">
        <v>343</v>
      </c>
      <c r="M148" s="15">
        <v>20</v>
      </c>
      <c r="N148" s="47" t="str">
        <f t="shared" si="12"/>
        <v>INSERT INTO Arma(Nombre, Damage, Tipo, Habilidad,  Objeto_ID_Objeto) VALUES ('Silver Sword of the Astral Plane', 21, 'Sword', 'Tenacity', 20);</v>
      </c>
    </row>
    <row r="149" spans="7:14" ht="15.75" customHeight="1" x14ac:dyDescent="0.25">
      <c r="M149" s="1"/>
    </row>
    <row r="150" spans="7:14" ht="15.75" customHeight="1" x14ac:dyDescent="0.25">
      <c r="G150" s="39"/>
      <c r="M150" s="1"/>
    </row>
    <row r="151" spans="7:14" ht="15.75" customHeight="1" x14ac:dyDescent="0.25">
      <c r="I151" s="36" t="s">
        <v>359</v>
      </c>
      <c r="J151" s="25"/>
      <c r="K151" s="25"/>
      <c r="L151" s="25"/>
      <c r="M151" s="25"/>
      <c r="N151" s="1"/>
    </row>
    <row r="152" spans="7:14" ht="15.75" customHeight="1" x14ac:dyDescent="0.25">
      <c r="I152" s="17" t="s">
        <v>4</v>
      </c>
      <c r="J152" s="16" t="s">
        <v>360</v>
      </c>
      <c r="K152" s="16" t="s">
        <v>361</v>
      </c>
      <c r="L152" s="16" t="s">
        <v>20</v>
      </c>
      <c r="M152" s="17" t="s">
        <v>330</v>
      </c>
      <c r="N152" s="11" t="s">
        <v>16</v>
      </c>
    </row>
    <row r="153" spans="7:14" ht="15.75" customHeight="1" x14ac:dyDescent="0.25">
      <c r="I153" s="15" t="s">
        <v>362</v>
      </c>
      <c r="J153" s="14">
        <v>10</v>
      </c>
      <c r="K153" s="14" t="s">
        <v>337</v>
      </c>
      <c r="L153" s="14" t="s">
        <v>363</v>
      </c>
      <c r="M153" s="14">
        <v>21</v>
      </c>
      <c r="N153" s="47" t="str">
        <f>_xlfn.CONCAT("INSERT INTO Armadura(Nombre, Defensa, Pasiva, Tipo,  Objeto_ID_Objeto) VALUES ('",I153,"', ",J153,", '",K153,"', '",L153,"', ",M153,");")</f>
        <v>INSERT INTO Armadura(Nombre, Defensa, Pasiva, Tipo,  Objeto_ID_Objeto) VALUES ('Simple Robe', 10, 'Null', 'Chestplate', 21);</v>
      </c>
    </row>
    <row r="154" spans="7:14" ht="15.75" customHeight="1" x14ac:dyDescent="0.25">
      <c r="I154" s="15" t="s">
        <v>364</v>
      </c>
      <c r="J154" s="15">
        <v>10</v>
      </c>
      <c r="K154" s="15" t="s">
        <v>365</v>
      </c>
      <c r="L154" s="14" t="s">
        <v>363</v>
      </c>
      <c r="M154" s="15">
        <v>22</v>
      </c>
      <c r="N154" s="47" t="str">
        <f t="shared" ref="N154:N172" si="13">_xlfn.CONCAT("INSERT INTO Armadura(Nombre, Defensa, Pasiva, Tipo,  Objeto_ID_Objeto) VALUES ('",I154,"', ",J154,", '",K154,"', '",L154,"', ",M154,");")</f>
        <v>INSERT INTO Armadura(Nombre, Defensa, Pasiva, Tipo,  Objeto_ID_Objeto) VALUES ('Robe of Summer', 10, 'Temperature Adjustment', 'Chestplate', 22);</v>
      </c>
    </row>
    <row r="155" spans="7:14" ht="15.75" customHeight="1" x14ac:dyDescent="0.25">
      <c r="I155" s="15" t="s">
        <v>366</v>
      </c>
      <c r="J155" s="15">
        <v>10</v>
      </c>
      <c r="K155" s="15" t="s">
        <v>367</v>
      </c>
      <c r="L155" s="14" t="s">
        <v>363</v>
      </c>
      <c r="M155" s="14">
        <v>23</v>
      </c>
      <c r="N155" s="47" t="str">
        <f t="shared" si="13"/>
        <v>INSERT INTO Armadura(Nombre, Defensa, Pasiva, Tipo,  Objeto_ID_Objeto) VALUES ('Robe of Exquisite Focus', 10, 'Cats Grace', 'Chestplate', 23);</v>
      </c>
    </row>
    <row r="156" spans="7:14" ht="15.75" customHeight="1" x14ac:dyDescent="0.25">
      <c r="I156" s="15" t="s">
        <v>368</v>
      </c>
      <c r="J156" s="15">
        <v>10</v>
      </c>
      <c r="K156" s="15" t="s">
        <v>365</v>
      </c>
      <c r="L156" s="14" t="s">
        <v>363</v>
      </c>
      <c r="M156" s="15">
        <v>24</v>
      </c>
      <c r="N156" s="47" t="str">
        <f t="shared" si="13"/>
        <v>INSERT INTO Armadura(Nombre, Defensa, Pasiva, Tipo,  Objeto_ID_Objeto) VALUES ('Moon Devotion Robe', 10, 'Temperature Adjustment', 'Chestplate', 24);</v>
      </c>
    </row>
    <row r="157" spans="7:14" ht="15.75" customHeight="1" x14ac:dyDescent="0.25">
      <c r="I157" s="15" t="s">
        <v>369</v>
      </c>
      <c r="J157" s="15">
        <v>21</v>
      </c>
      <c r="K157" s="15" t="s">
        <v>370</v>
      </c>
      <c r="L157" s="14" t="s">
        <v>363</v>
      </c>
      <c r="M157" s="14">
        <v>25</v>
      </c>
      <c r="N157" s="47" t="str">
        <f t="shared" si="13"/>
        <v>INSERT INTO Armadura(Nombre, Defensa, Pasiva, Tipo,  Objeto_ID_Objeto) VALUES ('Helldusk Armour', 21, 'Defiers Rejuvenation', 'Chestplate', 25);</v>
      </c>
    </row>
    <row r="158" spans="7:14" ht="15.75" customHeight="1" x14ac:dyDescent="0.25">
      <c r="I158" s="15" t="s">
        <v>371</v>
      </c>
      <c r="J158" s="15">
        <v>3</v>
      </c>
      <c r="K158" s="15" t="s">
        <v>337</v>
      </c>
      <c r="L158" s="15" t="s">
        <v>372</v>
      </c>
      <c r="M158" s="15">
        <v>26</v>
      </c>
      <c r="N158" s="47" t="str">
        <f t="shared" si="13"/>
        <v>INSERT INTO Armadura(Nombre, Defensa, Pasiva, Tipo,  Objeto_ID_Objeto) VALUES ('Leather Helmet', 3, 'Null', 'Helmet', 26);</v>
      </c>
    </row>
    <row r="159" spans="7:14" ht="15.75" customHeight="1" x14ac:dyDescent="0.25">
      <c r="I159" s="15" t="s">
        <v>373</v>
      </c>
      <c r="J159" s="15">
        <v>5</v>
      </c>
      <c r="K159" s="15" t="s">
        <v>370</v>
      </c>
      <c r="L159" s="15" t="s">
        <v>372</v>
      </c>
      <c r="M159" s="14">
        <v>27</v>
      </c>
      <c r="N159" s="47" t="str">
        <f t="shared" si="13"/>
        <v>INSERT INTO Armadura(Nombre, Defensa, Pasiva, Tipo,  Objeto_ID_Objeto) VALUES ('Circlet of Fire', 5, 'Defiers Rejuvenation', 'Helmet', 27);</v>
      </c>
    </row>
    <row r="160" spans="7:14" ht="15.75" customHeight="1" x14ac:dyDescent="0.25">
      <c r="I160" s="15" t="s">
        <v>374</v>
      </c>
      <c r="J160" s="15">
        <v>6</v>
      </c>
      <c r="K160" s="15" t="s">
        <v>367</v>
      </c>
      <c r="L160" s="15" t="s">
        <v>372</v>
      </c>
      <c r="M160" s="15">
        <v>28</v>
      </c>
      <c r="N160" s="47" t="str">
        <f t="shared" si="13"/>
        <v>INSERT INTO Armadura(Nombre, Defensa, Pasiva, Tipo,  Objeto_ID_Objeto) VALUES ('Cap of Wrath', 6, 'Cats Grace', 'Helmet', 28);</v>
      </c>
    </row>
    <row r="161" spans="8:14" ht="15.75" customHeight="1" x14ac:dyDescent="0.25">
      <c r="I161" s="15" t="s">
        <v>375</v>
      </c>
      <c r="J161" s="15">
        <v>6</v>
      </c>
      <c r="K161" s="15" t="s">
        <v>365</v>
      </c>
      <c r="L161" s="15" t="s">
        <v>372</v>
      </c>
      <c r="M161" s="14">
        <v>29</v>
      </c>
      <c r="N161" s="47" t="str">
        <f t="shared" si="13"/>
        <v>INSERT INTO Armadura(Nombre, Defensa, Pasiva, Tipo,  Objeto_ID_Objeto) VALUES ('Assassin of Bhaal Cowl', 6, 'Temperature Adjustment', 'Helmet', 29);</v>
      </c>
    </row>
    <row r="162" spans="8:14" ht="15.75" customHeight="1" x14ac:dyDescent="0.25">
      <c r="I162" s="15" t="s">
        <v>376</v>
      </c>
      <c r="J162" s="15">
        <v>10</v>
      </c>
      <c r="K162" s="15" t="s">
        <v>367</v>
      </c>
      <c r="L162" s="15" t="s">
        <v>372</v>
      </c>
      <c r="M162" s="15">
        <v>30</v>
      </c>
      <c r="N162" s="47" t="str">
        <f t="shared" si="13"/>
        <v>INSERT INTO Armadura(Nombre, Defensa, Pasiva, Tipo,  Objeto_ID_Objeto) VALUES ('Mask of the Shapeshifter', 10, 'Cats Grace', 'Helmet', 30);</v>
      </c>
    </row>
    <row r="163" spans="8:14" ht="15.75" customHeight="1" x14ac:dyDescent="0.25">
      <c r="I163" s="15" t="s">
        <v>377</v>
      </c>
      <c r="J163" s="15">
        <v>5</v>
      </c>
      <c r="K163" s="15" t="s">
        <v>365</v>
      </c>
      <c r="L163" s="15" t="s">
        <v>378</v>
      </c>
      <c r="M163" s="14">
        <v>31</v>
      </c>
      <c r="N163" s="47" t="str">
        <f t="shared" si="13"/>
        <v>INSERT INTO Armadura(Nombre, Defensa, Pasiva, Tipo,  Objeto_ID_Objeto) VALUES ('Pale Widow Gloves', 5, 'Temperature Adjustment', 'Gloves', 31);</v>
      </c>
    </row>
    <row r="164" spans="8:14" ht="15.75" customHeight="1" x14ac:dyDescent="0.25">
      <c r="I164" s="15" t="s">
        <v>379</v>
      </c>
      <c r="J164" s="15">
        <v>3</v>
      </c>
      <c r="K164" s="15" t="s">
        <v>337</v>
      </c>
      <c r="L164" s="15" t="s">
        <v>378</v>
      </c>
      <c r="M164" s="15">
        <v>32</v>
      </c>
      <c r="N164" s="47" t="str">
        <f t="shared" si="13"/>
        <v>INSERT INTO Armadura(Nombre, Defensa, Pasiva, Tipo,  Objeto_ID_Objeto) VALUES ('Metallic Gloves', 3, 'Null', 'Gloves', 32);</v>
      </c>
    </row>
    <row r="165" spans="8:14" ht="15.75" customHeight="1" x14ac:dyDescent="0.25">
      <c r="I165" s="15" t="s">
        <v>380</v>
      </c>
      <c r="J165" s="15">
        <v>4</v>
      </c>
      <c r="K165" s="15" t="s">
        <v>365</v>
      </c>
      <c r="L165" s="15" t="s">
        <v>378</v>
      </c>
      <c r="M165" s="14">
        <v>33</v>
      </c>
      <c r="N165" s="47" t="str">
        <f t="shared" si="13"/>
        <v>INSERT INTO Armadura(Nombre, Defensa, Pasiva, Tipo,  Objeto_ID_Objeto) VALUES ('Flawed Helldusk Gloves', 4, 'Temperature Adjustment', 'Gloves', 33);</v>
      </c>
    </row>
    <row r="166" spans="8:14" ht="15.75" customHeight="1" x14ac:dyDescent="0.25">
      <c r="I166" s="15" t="s">
        <v>381</v>
      </c>
      <c r="J166" s="15">
        <v>3</v>
      </c>
      <c r="K166" s="15" t="s">
        <v>367</v>
      </c>
      <c r="L166" s="15" t="s">
        <v>378</v>
      </c>
      <c r="M166" s="15">
        <v>34</v>
      </c>
      <c r="N166" s="47" t="str">
        <f t="shared" si="13"/>
        <v>INSERT INTO Armadura(Nombre, Defensa, Pasiva, Tipo,  Objeto_ID_Objeto) VALUES ('Raven Gloves', 3, 'Cats Grace', 'Gloves', 34);</v>
      </c>
    </row>
    <row r="167" spans="8:14" ht="15.75" customHeight="1" x14ac:dyDescent="0.25">
      <c r="I167" s="15" t="s">
        <v>382</v>
      </c>
      <c r="J167" s="15">
        <v>2</v>
      </c>
      <c r="K167" s="15" t="s">
        <v>337</v>
      </c>
      <c r="L167" s="15" t="s">
        <v>378</v>
      </c>
      <c r="M167" s="14">
        <v>35</v>
      </c>
      <c r="N167" s="47" t="str">
        <f t="shared" si="13"/>
        <v>INSERT INTO Armadura(Nombre, Defensa, Pasiva, Tipo,  Objeto_ID_Objeto) VALUES ('Leather Gloves', 2, 'Null', 'Gloves', 35);</v>
      </c>
    </row>
    <row r="168" spans="8:14" ht="15.75" customHeight="1" x14ac:dyDescent="0.25">
      <c r="I168" s="15" t="s">
        <v>383</v>
      </c>
      <c r="J168" s="15">
        <v>5</v>
      </c>
      <c r="K168" s="15" t="s">
        <v>365</v>
      </c>
      <c r="L168" s="15" t="s">
        <v>384</v>
      </c>
      <c r="M168" s="15">
        <v>36</v>
      </c>
      <c r="N168" s="47" t="str">
        <f t="shared" si="13"/>
        <v>INSERT INTO Armadura(Nombre, Defensa, Pasiva, Tipo,  Objeto_ID_Objeto) VALUES ('Bonespike Boots', 5, 'Temperature Adjustment', 'Boots', 36);</v>
      </c>
    </row>
    <row r="169" spans="8:14" ht="15.75" customHeight="1" x14ac:dyDescent="0.25">
      <c r="I169" s="15" t="s">
        <v>385</v>
      </c>
      <c r="J169" s="15">
        <v>2</v>
      </c>
      <c r="K169" s="15" t="s">
        <v>337</v>
      </c>
      <c r="L169" s="15" t="s">
        <v>384</v>
      </c>
      <c r="M169" s="14">
        <v>37</v>
      </c>
      <c r="N169" s="47" t="str">
        <f t="shared" si="13"/>
        <v>INSERT INTO Armadura(Nombre, Defensa, Pasiva, Tipo,  Objeto_ID_Objeto) VALUES ('Simple Boots', 2, 'Null', 'Boots', 37);</v>
      </c>
    </row>
    <row r="170" spans="8:14" ht="15.75" customHeight="1" x14ac:dyDescent="0.25">
      <c r="I170" s="15" t="s">
        <v>386</v>
      </c>
      <c r="J170" s="15">
        <v>3</v>
      </c>
      <c r="K170" s="15" t="s">
        <v>367</v>
      </c>
      <c r="L170" s="15" t="s">
        <v>384</v>
      </c>
      <c r="M170" s="15">
        <v>38</v>
      </c>
      <c r="N170" s="47" t="str">
        <f t="shared" si="13"/>
        <v>INSERT INTO Armadura(Nombre, Defensa, Pasiva, Tipo,  Objeto_ID_Objeto) VALUES ('Spiderstep Boots', 3, 'Cats Grace', 'Boots', 38);</v>
      </c>
    </row>
    <row r="171" spans="8:14" ht="15.75" customHeight="1" x14ac:dyDescent="0.25">
      <c r="I171" s="15" t="s">
        <v>387</v>
      </c>
      <c r="J171" s="15">
        <v>6</v>
      </c>
      <c r="K171" s="15" t="s">
        <v>365</v>
      </c>
      <c r="L171" s="15" t="s">
        <v>384</v>
      </c>
      <c r="M171" s="14">
        <v>39</v>
      </c>
      <c r="N171" s="47" t="str">
        <f t="shared" si="13"/>
        <v>INSERT INTO Armadura(Nombre, Defensa, Pasiva, Tipo,  Objeto_ID_Objeto) VALUES ('Boots of persistance', 6, 'Temperature Adjustment', 'Boots', 39);</v>
      </c>
    </row>
    <row r="172" spans="8:14" ht="15.75" customHeight="1" x14ac:dyDescent="0.25">
      <c r="I172" s="15" t="s">
        <v>388</v>
      </c>
      <c r="J172" s="15">
        <v>4</v>
      </c>
      <c r="K172" s="15" t="s">
        <v>370</v>
      </c>
      <c r="L172" s="15" t="s">
        <v>384</v>
      </c>
      <c r="M172" s="15">
        <v>40</v>
      </c>
      <c r="N172" s="47" t="str">
        <f t="shared" si="13"/>
        <v>INSERT INTO Armadura(Nombre, Defensa, Pasiva, Tipo,  Objeto_ID_Objeto) VALUES ('Boots of Brilliance', 4, 'Defiers Rejuvenation', 'Boots', 40);</v>
      </c>
    </row>
    <row r="173" spans="8:14" ht="15.75" customHeight="1" x14ac:dyDescent="0.25">
      <c r="H173" s="1"/>
    </row>
    <row r="174" spans="8:14" ht="15.75" customHeight="1" x14ac:dyDescent="0.25">
      <c r="H174" s="1"/>
    </row>
    <row r="175" spans="8:14" ht="15.75" customHeight="1" x14ac:dyDescent="0.25">
      <c r="H175" s="1"/>
      <c r="J175" s="22" t="s">
        <v>389</v>
      </c>
      <c r="K175" s="25"/>
      <c r="L175" s="25"/>
      <c r="M175" s="25"/>
    </row>
    <row r="176" spans="8:14" ht="15.75" customHeight="1" x14ac:dyDescent="0.25">
      <c r="J176" s="37" t="s">
        <v>4</v>
      </c>
      <c r="K176" s="16" t="s">
        <v>20</v>
      </c>
      <c r="L176" s="16" t="s">
        <v>390</v>
      </c>
      <c r="M176" s="16" t="s">
        <v>330</v>
      </c>
      <c r="N176" s="7" t="s">
        <v>16</v>
      </c>
    </row>
    <row r="177" spans="10:14" ht="15.75" customHeight="1" x14ac:dyDescent="0.25">
      <c r="J177" s="15" t="s">
        <v>391</v>
      </c>
      <c r="K177" s="15" t="s">
        <v>392</v>
      </c>
      <c r="L177" s="15" t="s">
        <v>393</v>
      </c>
      <c r="M177" s="15">
        <v>41</v>
      </c>
      <c r="N177" s="38" t="str">
        <f>_xlfn.CONCAT("INSERT INTO Consumible(Nombre, Tipo, Efecto,  Objeto_ID_Objeto) VALUES ('",J177,"', '",K177,"', '",L177,"', ",M177,");")</f>
        <v>INSERT INTO Consumible(Nombre, Tipo, Efecto,  Objeto_ID_Objeto) VALUES ('Potion of Healing', 'Potions', 'Healing', 41);</v>
      </c>
    </row>
    <row r="178" spans="10:14" ht="15.75" customHeight="1" x14ac:dyDescent="0.25">
      <c r="J178" s="15" t="s">
        <v>394</v>
      </c>
      <c r="K178" s="15" t="s">
        <v>392</v>
      </c>
      <c r="L178" s="15" t="s">
        <v>395</v>
      </c>
      <c r="M178" s="15">
        <v>42</v>
      </c>
      <c r="N178" s="38" t="str">
        <f t="shared" ref="N178:N196" si="14">_xlfn.CONCAT("INSERT INTO Consumible(Nombre, Tipo, Efecto,  Objeto_ID_Objeto) VALUES ('",J178,"', '",K178,"', '",L178,"', ",M178,");")</f>
        <v>INSERT INTO Consumible(Nombre, Tipo, Efecto,  Objeto_ID_Objeto) VALUES ('Potion of Speed', 'Potions', 'Boost', 42);</v>
      </c>
    </row>
    <row r="179" spans="10:14" ht="15.75" customHeight="1" x14ac:dyDescent="0.25">
      <c r="J179" s="15" t="s">
        <v>396</v>
      </c>
      <c r="K179" s="15" t="s">
        <v>392</v>
      </c>
      <c r="L179" s="15" t="s">
        <v>397</v>
      </c>
      <c r="M179" s="15">
        <v>43</v>
      </c>
      <c r="N179" s="38" t="str">
        <f t="shared" si="14"/>
        <v>INSERT INTO Consumible(Nombre, Tipo, Efecto,  Objeto_ID_Objeto) VALUES ('Antidote ', 'Potions', 'Neutralice', 43);</v>
      </c>
    </row>
    <row r="180" spans="10:14" ht="15.75" customHeight="1" x14ac:dyDescent="0.25">
      <c r="J180" s="15" t="s">
        <v>398</v>
      </c>
      <c r="K180" s="15" t="s">
        <v>392</v>
      </c>
      <c r="L180" s="15" t="s">
        <v>397</v>
      </c>
      <c r="M180" s="15">
        <v>44</v>
      </c>
      <c r="N180" s="38" t="str">
        <f t="shared" si="14"/>
        <v>INSERT INTO Consumible(Nombre, Tipo, Efecto,  Objeto_ID_Objeto) VALUES ('Basilisk Oil', 'Potions', 'Neutralice', 44);</v>
      </c>
    </row>
    <row r="181" spans="10:14" ht="15.75" customHeight="1" x14ac:dyDescent="0.25">
      <c r="J181" s="15" t="s">
        <v>399</v>
      </c>
      <c r="K181" s="15" t="s">
        <v>392</v>
      </c>
      <c r="L181" s="15" t="s">
        <v>393</v>
      </c>
      <c r="M181" s="15">
        <v>45</v>
      </c>
      <c r="N181" s="38" t="str">
        <f t="shared" si="14"/>
        <v>INSERT INTO Consumible(Nombre, Tipo, Efecto,  Objeto_ID_Objeto) VALUES ('Potion of Angelic Slumber', 'Potions', 'Healing', 45);</v>
      </c>
    </row>
    <row r="182" spans="10:14" ht="15.75" customHeight="1" x14ac:dyDescent="0.25">
      <c r="J182" s="15" t="s">
        <v>400</v>
      </c>
      <c r="K182" s="15" t="s">
        <v>392</v>
      </c>
      <c r="L182" s="15" t="s">
        <v>395</v>
      </c>
      <c r="M182" s="15">
        <v>46</v>
      </c>
      <c r="N182" s="38" t="str">
        <f t="shared" si="14"/>
        <v>INSERT INTO Consumible(Nombre, Tipo, Efecto,  Objeto_ID_Objeto) VALUES ('Potion of Flying', 'Potions', 'Boost', 46);</v>
      </c>
    </row>
    <row r="183" spans="10:14" ht="15.75" customHeight="1" x14ac:dyDescent="0.25">
      <c r="J183" s="15" t="s">
        <v>401</v>
      </c>
      <c r="K183" s="15" t="s">
        <v>392</v>
      </c>
      <c r="L183" s="15" t="s">
        <v>397</v>
      </c>
      <c r="M183" s="15">
        <v>47</v>
      </c>
      <c r="N183" s="38" t="str">
        <f t="shared" si="14"/>
        <v>INSERT INTO Consumible(Nombre, Tipo, Efecto,  Objeto_ID_Objeto) VALUES ('Antitoxin', 'Potions', 'Neutralice', 47);</v>
      </c>
    </row>
    <row r="184" spans="10:14" ht="15.75" customHeight="1" x14ac:dyDescent="0.25">
      <c r="J184" s="15" t="s">
        <v>402</v>
      </c>
      <c r="K184" s="15" t="s">
        <v>403</v>
      </c>
      <c r="L184" s="15" t="s">
        <v>393</v>
      </c>
      <c r="M184" s="15">
        <v>48</v>
      </c>
      <c r="N184" s="38" t="str">
        <f t="shared" si="14"/>
        <v>INSERT INTO Consumible(Nombre, Tipo, Efecto,  Objeto_ID_Objeto) VALUES ('Elixir of Healing', 'Elixirs', 'Healing', 48);</v>
      </c>
    </row>
    <row r="185" spans="10:14" ht="15.75" customHeight="1" x14ac:dyDescent="0.25">
      <c r="J185" s="15" t="s">
        <v>404</v>
      </c>
      <c r="K185" s="15" t="s">
        <v>403</v>
      </c>
      <c r="L185" s="15" t="s">
        <v>395</v>
      </c>
      <c r="M185" s="15">
        <v>49</v>
      </c>
      <c r="N185" s="38" t="str">
        <f t="shared" si="14"/>
        <v>INSERT INTO Consumible(Nombre, Tipo, Efecto,  Objeto_ID_Objeto) VALUES ('Elixir of Arcane Cultivation', 'Elixirs', 'Boost', 49);</v>
      </c>
    </row>
    <row r="186" spans="10:14" ht="15.75" customHeight="1" x14ac:dyDescent="0.25">
      <c r="J186" s="15" t="s">
        <v>405</v>
      </c>
      <c r="K186" s="15" t="s">
        <v>403</v>
      </c>
      <c r="L186" s="15" t="s">
        <v>397</v>
      </c>
      <c r="M186" s="15">
        <v>50</v>
      </c>
      <c r="N186" s="38" t="str">
        <f t="shared" si="14"/>
        <v>INSERT INTO Consumible(Nombre, Tipo, Efecto,  Objeto_ID_Objeto) VALUES ('Elixir of Cold Resistance', 'Elixirs', 'Neutralice', 50);</v>
      </c>
    </row>
    <row r="187" spans="10:14" ht="15.75" customHeight="1" x14ac:dyDescent="0.25">
      <c r="J187" s="15" t="s">
        <v>406</v>
      </c>
      <c r="K187" s="15" t="s">
        <v>403</v>
      </c>
      <c r="L187" s="15" t="s">
        <v>397</v>
      </c>
      <c r="M187" s="15">
        <v>51</v>
      </c>
      <c r="N187" s="38" t="str">
        <f t="shared" si="14"/>
        <v>INSERT INTO Consumible(Nombre, Tipo, Efecto,  Objeto_ID_Objeto) VALUES ('Elixir of Radiant Resistance', 'Elixirs', 'Neutralice', 51);</v>
      </c>
    </row>
    <row r="188" spans="10:14" ht="15.75" customHeight="1" x14ac:dyDescent="0.25">
      <c r="J188" s="15" t="s">
        <v>407</v>
      </c>
      <c r="K188" s="15" t="s">
        <v>403</v>
      </c>
      <c r="L188" s="15" t="s">
        <v>395</v>
      </c>
      <c r="M188" s="15">
        <v>52</v>
      </c>
      <c r="N188" s="38" t="str">
        <f t="shared" si="14"/>
        <v>INSERT INTO Consumible(Nombre, Tipo, Efecto,  Objeto_ID_Objeto) VALUES ('Elixir of Universal Resistance', 'Elixirs', 'Boost', 52);</v>
      </c>
    </row>
    <row r="189" spans="10:14" ht="15.75" customHeight="1" x14ac:dyDescent="0.25">
      <c r="J189" s="15" t="s">
        <v>408</v>
      </c>
      <c r="K189" s="15" t="s">
        <v>403</v>
      </c>
      <c r="L189" s="15" t="s">
        <v>395</v>
      </c>
      <c r="M189" s="15">
        <v>53</v>
      </c>
      <c r="N189" s="38" t="str">
        <f t="shared" si="14"/>
        <v>INSERT INTO Consumible(Nombre, Tipo, Efecto,  Objeto_ID_Objeto) VALUES ('Elixir of the Colossus', 'Elixirs', 'Boost', 53);</v>
      </c>
    </row>
    <row r="190" spans="10:14" ht="15.75" customHeight="1" x14ac:dyDescent="0.25">
      <c r="J190" s="15" t="s">
        <v>409</v>
      </c>
      <c r="K190" s="15" t="s">
        <v>403</v>
      </c>
      <c r="L190" s="15" t="s">
        <v>397</v>
      </c>
      <c r="M190" s="15">
        <v>54</v>
      </c>
      <c r="N190" s="38" t="str">
        <f t="shared" si="14"/>
        <v>INSERT INTO Consumible(Nombre, Tipo, Efecto,  Objeto_ID_Objeto) VALUES ('Elixir of Darkvision', 'Elixirs', 'Neutralice', 54);</v>
      </c>
    </row>
    <row r="191" spans="10:14" ht="15.75" customHeight="1" x14ac:dyDescent="0.25">
      <c r="J191" s="15" t="s">
        <v>410</v>
      </c>
      <c r="K191" s="15" t="s">
        <v>411</v>
      </c>
      <c r="L191" s="15" t="s">
        <v>393</v>
      </c>
      <c r="M191" s="15">
        <v>55</v>
      </c>
      <c r="N191" s="38" t="str">
        <f t="shared" si="14"/>
        <v>INSERT INTO Consumible(Nombre, Tipo, Efecto,  Objeto_ID_Objeto) VALUES ('Red Apple', 'Food', 'Healing', 55);</v>
      </c>
    </row>
    <row r="192" spans="10:14" ht="15.75" customHeight="1" x14ac:dyDescent="0.25">
      <c r="J192" s="15" t="s">
        <v>412</v>
      </c>
      <c r="K192" s="15" t="s">
        <v>411</v>
      </c>
      <c r="L192" s="15" t="s">
        <v>395</v>
      </c>
      <c r="M192" s="15">
        <v>56</v>
      </c>
      <c r="N192" s="38" t="str">
        <f t="shared" si="14"/>
        <v>INSERT INTO Consumible(Nombre, Tipo, Efecto,  Objeto_ID_Objeto) VALUES ('Lemon', 'Food', 'Boost', 56);</v>
      </c>
    </row>
    <row r="193" spans="10:14" ht="15.75" customHeight="1" x14ac:dyDescent="0.25">
      <c r="J193" s="15" t="s">
        <v>413</v>
      </c>
      <c r="K193" s="15" t="s">
        <v>411</v>
      </c>
      <c r="L193" s="15" t="s">
        <v>393</v>
      </c>
      <c r="M193" s="15">
        <v>57</v>
      </c>
      <c r="N193" s="38" t="str">
        <f t="shared" si="14"/>
        <v>INSERT INTO Consumible(Nombre, Tipo, Efecto,  Objeto_ID_Objeto) VALUES ('Carrot', 'Food', 'Healing', 57);</v>
      </c>
    </row>
    <row r="194" spans="10:14" ht="15.75" customHeight="1" x14ac:dyDescent="0.25">
      <c r="J194" s="15" t="s">
        <v>414</v>
      </c>
      <c r="K194" s="15" t="s">
        <v>411</v>
      </c>
      <c r="L194" s="15" t="s">
        <v>393</v>
      </c>
      <c r="M194" s="15">
        <v>58</v>
      </c>
      <c r="N194" s="38" t="str">
        <f t="shared" si="14"/>
        <v>INSERT INTO Consumible(Nombre, Tipo, Efecto,  Objeto_ID_Objeto) VALUES ('Pumpkin', 'Food', 'Healing', 58);</v>
      </c>
    </row>
    <row r="195" spans="10:14" ht="15.75" customHeight="1" x14ac:dyDescent="0.25">
      <c r="J195" s="15" t="s">
        <v>415</v>
      </c>
      <c r="K195" s="15" t="s">
        <v>411</v>
      </c>
      <c r="L195" s="15" t="s">
        <v>397</v>
      </c>
      <c r="M195" s="15">
        <v>59</v>
      </c>
      <c r="N195" s="38" t="str">
        <f t="shared" si="14"/>
        <v>INSERT INTO Consumible(Nombre, Tipo, Efecto,  Objeto_ID_Objeto) VALUES ('Garlic', 'Food', 'Neutralice', 59);</v>
      </c>
    </row>
    <row r="196" spans="10:14" ht="15.75" customHeight="1" x14ac:dyDescent="0.25">
      <c r="J196" s="15" t="s">
        <v>416</v>
      </c>
      <c r="K196" s="15" t="s">
        <v>411</v>
      </c>
      <c r="L196" s="15" t="s">
        <v>395</v>
      </c>
      <c r="M196" s="15">
        <v>60</v>
      </c>
      <c r="N196" s="38" t="str">
        <f t="shared" si="14"/>
        <v>INSERT INTO Consumible(Nombre, Tipo, Efecto,  Objeto_ID_Objeto) VALUES ('Red Pepper', 'Food', 'Boost', 60);</v>
      </c>
    </row>
    <row r="197" spans="10:14" ht="15.75" customHeight="1" x14ac:dyDescent="0.25"/>
    <row r="198" spans="10:14" ht="15.75" customHeight="1" x14ac:dyDescent="0.25"/>
    <row r="199" spans="10:14" ht="15.75" customHeight="1" x14ac:dyDescent="0.25"/>
    <row r="200" spans="10:14" ht="15.75" customHeight="1" x14ac:dyDescent="0.25"/>
    <row r="201" spans="10:14" ht="15.75" customHeight="1" x14ac:dyDescent="0.25"/>
    <row r="202" spans="10:14" ht="15.75" customHeight="1" x14ac:dyDescent="0.25"/>
    <row r="203" spans="10:14" ht="15.75" customHeight="1" x14ac:dyDescent="0.25"/>
    <row r="204" spans="10:14" ht="15.75" customHeight="1" x14ac:dyDescent="0.25"/>
    <row r="205" spans="10:14" ht="15.75" customHeight="1" x14ac:dyDescent="0.25"/>
    <row r="206" spans="10:14" ht="15.75" customHeight="1" x14ac:dyDescent="0.25"/>
    <row r="207" spans="10:14" ht="15.75" customHeight="1" x14ac:dyDescent="0.25"/>
    <row r="208" spans="10:14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Javier Castro Magro</cp:lastModifiedBy>
  <cp:revision/>
  <dcterms:created xsi:type="dcterms:W3CDTF">2024-03-01T18:52:35Z</dcterms:created>
  <dcterms:modified xsi:type="dcterms:W3CDTF">2024-05-11T11:25:31Z</dcterms:modified>
  <cp:category/>
  <cp:contentStatus/>
</cp:coreProperties>
</file>