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Documents/Universidad/Docencia/UJA/2023-2024/Meta/Prácticas/_data/"/>
    </mc:Choice>
  </mc:AlternateContent>
  <xr:revisionPtr revIDLastSave="0" documentId="13_ncr:1_{757F4DFA-CA96-DB4F-B993-A1516CC15556}" xr6:coauthVersionLast="47" xr6:coauthVersionMax="47" xr10:uidLastSave="{00000000-0000-0000-0000-000000000000}"/>
  <bookViews>
    <workbookView xWindow="0" yWindow="500" windowWidth="30740" windowHeight="2474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9" i="1" l="1"/>
  <c r="G39" i="1"/>
  <c r="E39" i="1"/>
  <c r="C39" i="1"/>
  <c r="K39" i="1" s="1"/>
  <c r="H7" i="1"/>
  <c r="H39" i="1" s="1"/>
  <c r="F7" i="1"/>
  <c r="F39" i="1" s="1"/>
  <c r="D7" i="1"/>
  <c r="D39" i="1" s="1"/>
  <c r="B7" i="1"/>
  <c r="B39" i="1" s="1"/>
  <c r="J39" i="1" s="1"/>
  <c r="B19" i="1"/>
  <c r="B40" i="1" s="1"/>
  <c r="I34" i="1"/>
  <c r="H34" i="1"/>
  <c r="G34" i="1"/>
  <c r="F34" i="1"/>
  <c r="E34" i="1"/>
  <c r="D34" i="1"/>
  <c r="C34" i="1"/>
  <c r="B34" i="1"/>
  <c r="I33" i="1"/>
  <c r="I41" i="1" s="1"/>
  <c r="H33" i="1"/>
  <c r="H41" i="1" s="1"/>
  <c r="G33" i="1"/>
  <c r="G41" i="1" s="1"/>
  <c r="F33" i="1"/>
  <c r="F41" i="1" s="1"/>
  <c r="E33" i="1"/>
  <c r="E41" i="1" s="1"/>
  <c r="D33" i="1"/>
  <c r="D41" i="1" s="1"/>
  <c r="C33" i="1"/>
  <c r="C41" i="1" s="1"/>
  <c r="K41" i="1" s="1"/>
  <c r="B33" i="1"/>
  <c r="B41" i="1" s="1"/>
  <c r="J41" i="1" s="1"/>
  <c r="I20" i="1"/>
  <c r="H20" i="1"/>
  <c r="G20" i="1"/>
  <c r="F20" i="1"/>
  <c r="E20" i="1"/>
  <c r="D20" i="1"/>
  <c r="C20" i="1"/>
  <c r="B20" i="1"/>
  <c r="I19" i="1"/>
  <c r="I40" i="1" s="1"/>
  <c r="H19" i="1"/>
  <c r="H40" i="1" s="1"/>
  <c r="G19" i="1"/>
  <c r="G40" i="1" s="1"/>
  <c r="F19" i="1"/>
  <c r="F40" i="1" s="1"/>
  <c r="E19" i="1"/>
  <c r="E40" i="1" s="1"/>
  <c r="D19" i="1"/>
  <c r="D40" i="1" s="1"/>
  <c r="J40" i="1" s="1"/>
  <c r="C19" i="1"/>
  <c r="C40" i="1" s="1"/>
  <c r="K40" i="1" s="1"/>
</calcChain>
</file>

<file path=xl/sharedStrings.xml><?xml version="1.0" encoding="utf-8"?>
<sst xmlns="http://schemas.openxmlformats.org/spreadsheetml/2006/main" count="97" uniqueCount="22">
  <si>
    <t>Greedy</t>
  </si>
  <si>
    <t>Tamaño</t>
  </si>
  <si>
    <t>Mejor coste</t>
  </si>
  <si>
    <t>C</t>
  </si>
  <si>
    <t>Time</t>
  </si>
  <si>
    <t>Ejecución</t>
  </si>
  <si>
    <t>Búsqueda Local</t>
  </si>
  <si>
    <t>Ejecución 1</t>
  </si>
  <si>
    <t>Ejecución 2</t>
  </si>
  <si>
    <t>Ejecución 3</t>
  </si>
  <si>
    <t>Ejecución 4</t>
  </si>
  <si>
    <t>Ejecución 5</t>
  </si>
  <si>
    <t>Media</t>
  </si>
  <si>
    <t>Desv. típica</t>
  </si>
  <si>
    <t>MEDIA</t>
  </si>
  <si>
    <t>Desviación</t>
  </si>
  <si>
    <t>ford01</t>
  </si>
  <si>
    <t>ford02</t>
  </si>
  <si>
    <t>ford03</t>
  </si>
  <si>
    <t>ford04</t>
  </si>
  <si>
    <t>Trayectoria</t>
  </si>
  <si>
    <t>MultiArranque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</si>
</sst>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6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</fills>
  <borders count="34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double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2" fontId="5" fillId="4" borderId="14" xfId="0" applyNumberFormat="1" applyFont="1" applyFill="1" applyBorder="1" applyAlignment="1">
      <alignment horizontal="center" vertical="top" wrapText="1"/>
    </xf>
    <xf numFmtId="2" fontId="5" fillId="4" borderId="15" xfId="0" applyNumberFormat="1" applyFont="1" applyFill="1" applyBorder="1" applyAlignment="1">
      <alignment horizontal="center" vertical="top" wrapText="1"/>
    </xf>
    <xf numFmtId="2" fontId="5" fillId="4" borderId="16" xfId="0" applyNumberFormat="1" applyFont="1" applyFill="1" applyBorder="1" applyAlignment="1">
      <alignment horizontal="center" vertical="top" wrapText="1"/>
    </xf>
    <xf numFmtId="2" fontId="5" fillId="4" borderId="17" xfId="0" applyNumberFormat="1" applyFont="1" applyFill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2" fontId="5" fillId="4" borderId="20" xfId="0" applyNumberFormat="1" applyFont="1" applyFill="1" applyBorder="1" applyAlignment="1">
      <alignment horizontal="center" vertical="top" wrapText="1"/>
    </xf>
    <xf numFmtId="2" fontId="5" fillId="4" borderId="21" xfId="0" applyNumberFormat="1" applyFont="1" applyFill="1" applyBorder="1" applyAlignment="1">
      <alignment horizontal="center" vertical="top" wrapText="1"/>
    </xf>
    <xf numFmtId="2" fontId="5" fillId="4" borderId="22" xfId="0" applyNumberFormat="1" applyFont="1" applyFill="1" applyBorder="1" applyAlignment="1">
      <alignment horizontal="center" vertical="top" wrapText="1"/>
    </xf>
    <xf numFmtId="2" fontId="5" fillId="4" borderId="0" xfId="0" applyNumberFormat="1" applyFont="1" applyFill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164" fontId="5" fillId="0" borderId="24" xfId="0" applyNumberFormat="1" applyFont="1" applyBorder="1" applyAlignment="1">
      <alignment horizontal="center" vertical="top" wrapText="1"/>
    </xf>
    <xf numFmtId="2" fontId="5" fillId="0" borderId="25" xfId="0" applyNumberFormat="1" applyFont="1" applyBorder="1" applyAlignment="1">
      <alignment horizontal="center" vertical="top" wrapText="1"/>
    </xf>
    <xf numFmtId="164" fontId="5" fillId="0" borderId="14" xfId="0" applyNumberFormat="1" applyFont="1" applyBorder="1" applyAlignment="1">
      <alignment horizontal="center" vertical="top" wrapText="1"/>
    </xf>
    <xf numFmtId="2" fontId="5" fillId="0" borderId="15" xfId="0" applyNumberFormat="1" applyFont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 wrapText="1"/>
    </xf>
    <xf numFmtId="0" fontId="3" fillId="5" borderId="28" xfId="0" applyFont="1" applyFill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2" fontId="5" fillId="0" borderId="14" xfId="0" applyNumberFormat="1" applyFont="1" applyBorder="1" applyAlignment="1">
      <alignment horizontal="center" vertical="top" wrapText="1"/>
    </xf>
    <xf numFmtId="2" fontId="5" fillId="5" borderId="30" xfId="0" applyNumberFormat="1" applyFont="1" applyFill="1" applyBorder="1" applyAlignment="1">
      <alignment horizontal="center" vertical="top" wrapText="1"/>
    </xf>
    <xf numFmtId="2" fontId="5" fillId="5" borderId="31" xfId="0" applyNumberFormat="1" applyFont="1" applyFill="1" applyBorder="1" applyAlignment="1">
      <alignment horizontal="center" vertical="top" wrapText="1"/>
    </xf>
    <xf numFmtId="164" fontId="5" fillId="5" borderId="30" xfId="0" applyNumberFormat="1" applyFont="1" applyFill="1" applyBorder="1" applyAlignment="1">
      <alignment horizontal="center" vertical="top" wrapText="1"/>
    </xf>
    <xf numFmtId="0" fontId="3" fillId="0" borderId="32" xfId="0" applyFont="1" applyBorder="1" applyAlignment="1">
      <alignment horizontal="center" vertical="top" wrapText="1"/>
    </xf>
    <xf numFmtId="164" fontId="5" fillId="0" borderId="33" xfId="0" applyNumberFormat="1" applyFont="1" applyBorder="1" applyAlignment="1">
      <alignment horizontal="center" vertical="top" wrapText="1"/>
    </xf>
    <xf numFmtId="2" fontId="5" fillId="0" borderId="33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right" vertical="center"/>
    </xf>
    <xf numFmtId="0" fontId="2" fillId="3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3" fillId="5" borderId="2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zoomScale="125" zoomScaleNormal="125" workbookViewId="0">
      <selection activeCell="K17" sqref="K17"/>
    </sheetView>
  </sheetViews>
  <sheetFormatPr baseColWidth="10" defaultColWidth="10.5" defaultRowHeight="15" x14ac:dyDescent="0.2"/>
  <cols>
    <col min="1" max="1" width="22.33203125" customWidth="1"/>
  </cols>
  <sheetData>
    <row r="1" spans="1:9" ht="13.75" customHeight="1" thickBot="1" x14ac:dyDescent="0.25">
      <c r="A1" s="34" t="s">
        <v>0</v>
      </c>
      <c r="B1" s="1" t="s">
        <v>1</v>
      </c>
      <c r="C1" s="2">
        <v>20</v>
      </c>
      <c r="D1" s="3" t="s">
        <v>1</v>
      </c>
      <c r="E1" s="2">
        <v>20</v>
      </c>
      <c r="F1" s="3" t="s">
        <v>1</v>
      </c>
      <c r="G1" s="2">
        <v>30</v>
      </c>
      <c r="H1" s="3" t="s">
        <v>1</v>
      </c>
      <c r="I1" s="2">
        <v>30</v>
      </c>
    </row>
    <row r="2" spans="1:9" ht="15" customHeight="1" thickTop="1" thickBot="1" x14ac:dyDescent="0.25">
      <c r="A2" s="34"/>
      <c r="B2" s="35" t="s">
        <v>2</v>
      </c>
      <c r="C2" s="36">
        <v>3683</v>
      </c>
      <c r="D2" s="37" t="s">
        <v>2</v>
      </c>
      <c r="E2" s="36">
        <v>27076</v>
      </c>
      <c r="F2" s="37" t="s">
        <v>2</v>
      </c>
      <c r="G2" s="36">
        <v>13178</v>
      </c>
      <c r="H2" s="37" t="s">
        <v>2</v>
      </c>
      <c r="I2" s="36">
        <v>151426</v>
      </c>
    </row>
    <row r="3" spans="1:9" ht="17" thickTop="1" thickBot="1" x14ac:dyDescent="0.25">
      <c r="A3" s="34"/>
      <c r="B3" s="35"/>
      <c r="C3" s="36"/>
      <c r="D3" s="37"/>
      <c r="E3" s="36"/>
      <c r="F3" s="37"/>
      <c r="G3" s="36"/>
      <c r="H3" s="37"/>
      <c r="I3" s="36"/>
    </row>
    <row r="4" spans="1:9" ht="16.5" customHeight="1" thickTop="1" thickBot="1" x14ac:dyDescent="0.25">
      <c r="A4" s="34"/>
      <c r="B4" s="38" t="s">
        <v>16</v>
      </c>
      <c r="C4" s="38"/>
      <c r="D4" s="39" t="s">
        <v>17</v>
      </c>
      <c r="E4" s="39"/>
      <c r="F4" s="40" t="s">
        <v>18</v>
      </c>
      <c r="G4" s="40"/>
      <c r="H4" s="39" t="s">
        <v>19</v>
      </c>
      <c r="I4" s="39"/>
    </row>
    <row r="5" spans="1:9" ht="19" thickTop="1" thickBot="1" x14ac:dyDescent="0.25">
      <c r="A5" s="34"/>
      <c r="B5" s="4" t="s">
        <v>3</v>
      </c>
      <c r="C5" s="5" t="s">
        <v>4</v>
      </c>
      <c r="D5" s="6" t="s">
        <v>3</v>
      </c>
      <c r="E5" s="7" t="s">
        <v>4</v>
      </c>
      <c r="F5" s="6" t="s">
        <v>3</v>
      </c>
      <c r="G5" s="5" t="s">
        <v>4</v>
      </c>
      <c r="H5" s="6" t="s">
        <v>3</v>
      </c>
      <c r="I5" s="7" t="s">
        <v>4</v>
      </c>
    </row>
    <row r="6" spans="1:9" ht="19" thickTop="1" thickBot="1" x14ac:dyDescent="0.25">
      <c r="A6" s="8" t="s">
        <v>5</v>
      </c>
      <c r="B6" s="9"/>
      <c r="C6" s="10"/>
      <c r="D6" s="11"/>
      <c r="E6" s="12"/>
      <c r="F6" s="9"/>
      <c r="G6" s="10"/>
      <c r="H6" s="11"/>
      <c r="I6" s="12"/>
    </row>
    <row r="7" spans="1:9" ht="19" thickTop="1" thickBot="1" x14ac:dyDescent="0.25">
      <c r="A7" s="19" t="s">
        <v>15</v>
      </c>
      <c r="B7" s="20">
        <f>B6-C2/C2</f>
        <v>-1</v>
      </c>
      <c r="C7" s="21">
        <v>0</v>
      </c>
      <c r="D7" s="20">
        <f>D6-E2/E2</f>
        <v>-1</v>
      </c>
      <c r="E7" s="21">
        <v>0</v>
      </c>
      <c r="F7" s="20">
        <f>F6-G2/G2</f>
        <v>-1</v>
      </c>
      <c r="G7" s="21">
        <v>0</v>
      </c>
      <c r="H7" s="20">
        <f>H6-I2/I2</f>
        <v>-1</v>
      </c>
      <c r="I7" s="21">
        <v>0</v>
      </c>
    </row>
    <row r="8" spans="1:9" ht="16" thickBot="1" x14ac:dyDescent="0.25"/>
    <row r="9" spans="1:9" ht="13.75" customHeight="1" thickBot="1" x14ac:dyDescent="0.25">
      <c r="A9" s="34" t="s">
        <v>6</v>
      </c>
      <c r="B9" s="1" t="s">
        <v>1</v>
      </c>
      <c r="C9" s="2">
        <v>20</v>
      </c>
      <c r="D9" s="3" t="s">
        <v>1</v>
      </c>
      <c r="E9" s="2">
        <v>20</v>
      </c>
      <c r="F9" s="3" t="s">
        <v>1</v>
      </c>
      <c r="G9" s="2">
        <v>30</v>
      </c>
      <c r="H9" s="3" t="s">
        <v>1</v>
      </c>
      <c r="I9" s="2">
        <v>30</v>
      </c>
    </row>
    <row r="10" spans="1:9" ht="15" customHeight="1" thickTop="1" thickBot="1" x14ac:dyDescent="0.25">
      <c r="A10" s="34"/>
      <c r="B10" s="35" t="s">
        <v>2</v>
      </c>
      <c r="C10" s="36">
        <v>3683</v>
      </c>
      <c r="D10" s="37" t="s">
        <v>2</v>
      </c>
      <c r="E10" s="36">
        <v>27076</v>
      </c>
      <c r="F10" s="37" t="s">
        <v>2</v>
      </c>
      <c r="G10" s="36">
        <v>13178</v>
      </c>
      <c r="H10" s="37" t="s">
        <v>2</v>
      </c>
      <c r="I10" s="36">
        <v>151426</v>
      </c>
    </row>
    <row r="11" spans="1:9" ht="17" thickTop="1" thickBot="1" x14ac:dyDescent="0.25">
      <c r="A11" s="34"/>
      <c r="B11" s="35"/>
      <c r="C11" s="36"/>
      <c r="D11" s="37"/>
      <c r="E11" s="36"/>
      <c r="F11" s="37"/>
      <c r="G11" s="36"/>
      <c r="H11" s="37"/>
      <c r="I11" s="36"/>
    </row>
    <row r="12" spans="1:9" ht="16.5" customHeight="1" thickTop="1" thickBot="1" x14ac:dyDescent="0.25">
      <c r="A12" s="34"/>
      <c r="B12" s="38" t="s">
        <v>16</v>
      </c>
      <c r="C12" s="38"/>
      <c r="D12" s="39" t="s">
        <v>17</v>
      </c>
      <c r="E12" s="39"/>
      <c r="F12" s="40" t="s">
        <v>18</v>
      </c>
      <c r="G12" s="40"/>
      <c r="H12" s="39" t="s">
        <v>19</v>
      </c>
      <c r="I12" s="39"/>
    </row>
    <row r="13" spans="1:9" ht="19" thickTop="1" thickBot="1" x14ac:dyDescent="0.25">
      <c r="A13" s="34"/>
      <c r="B13" s="4" t="s">
        <v>3</v>
      </c>
      <c r="C13" s="5" t="s">
        <v>4</v>
      </c>
      <c r="D13" s="6" t="s">
        <v>3</v>
      </c>
      <c r="E13" s="7" t="s">
        <v>4</v>
      </c>
      <c r="F13" s="6" t="s">
        <v>3</v>
      </c>
      <c r="G13" s="5" t="s">
        <v>4</v>
      </c>
      <c r="H13" s="6" t="s">
        <v>3</v>
      </c>
      <c r="I13" s="7" t="s">
        <v>4</v>
      </c>
    </row>
    <row r="14" spans="1:9" ht="19" thickTop="1" thickBot="1" x14ac:dyDescent="0.25">
      <c r="A14" s="13" t="s">
        <v>7</v>
      </c>
      <c r="B14" s="9"/>
      <c r="C14" s="10"/>
      <c r="D14" s="11"/>
      <c r="E14" s="12"/>
      <c r="F14" s="9"/>
      <c r="G14" s="10"/>
      <c r="H14" s="11"/>
      <c r="I14" s="12"/>
    </row>
    <row r="15" spans="1:9" ht="18" thickBot="1" x14ac:dyDescent="0.25">
      <c r="A15" s="8" t="s">
        <v>8</v>
      </c>
      <c r="B15" s="9"/>
      <c r="C15" s="10"/>
      <c r="D15" s="11"/>
      <c r="E15" s="12"/>
      <c r="F15" s="9"/>
      <c r="G15" s="10"/>
      <c r="H15" s="11"/>
      <c r="I15" s="12"/>
    </row>
    <row r="16" spans="1:9" ht="18" thickBot="1" x14ac:dyDescent="0.25">
      <c r="A16" s="8" t="s">
        <v>9</v>
      </c>
      <c r="B16" s="9"/>
      <c r="C16" s="10"/>
      <c r="D16" s="11"/>
      <c r="E16" s="12"/>
      <c r="F16" s="9"/>
      <c r="G16" s="10"/>
      <c r="H16" s="11"/>
      <c r="I16" s="12"/>
    </row>
    <row r="17" spans="1:9" ht="18" thickBot="1" x14ac:dyDescent="0.25">
      <c r="A17" s="8" t="s">
        <v>10</v>
      </c>
      <c r="B17" s="9"/>
      <c r="C17" s="10"/>
      <c r="D17" s="11"/>
      <c r="E17" s="12"/>
      <c r="F17" s="9"/>
      <c r="G17" s="10"/>
      <c r="H17" s="11"/>
      <c r="I17" s="12"/>
    </row>
    <row r="18" spans="1:9" ht="18" thickBot="1" x14ac:dyDescent="0.25">
      <c r="A18" s="14" t="s">
        <v>11</v>
      </c>
      <c r="B18" s="15"/>
      <c r="C18" s="16"/>
      <c r="D18" s="17"/>
      <c r="E18" s="18"/>
      <c r="F18" s="15"/>
      <c r="G18" s="16"/>
      <c r="H18" s="17"/>
      <c r="I18" s="18"/>
    </row>
    <row r="19" spans="1:9" ht="19" thickTop="1" thickBot="1" x14ac:dyDescent="0.25">
      <c r="A19" s="19" t="s">
        <v>12</v>
      </c>
      <c r="B19" s="20">
        <f>AVERAGE((B14-C$10)/C$10,(B15-C$10)/C$10,(B16-C$10)/C$10,(B17-C$10)/C$10,(B18-C$10)/C$10)</f>
        <v>-1</v>
      </c>
      <c r="C19" s="21" t="e">
        <f>AVERAGE(C14:C18)</f>
        <v>#DIV/0!</v>
      </c>
      <c r="D19" s="20">
        <f>AVERAGE((D14-E$10)/E$10,(D15-E$10)/E$10,(D16-E$10)/E$10,(D17-E$10)/E$10,(D18-E$10)/E$10)</f>
        <v>-1</v>
      </c>
      <c r="E19" s="21" t="e">
        <f>AVERAGE(E14:E18)</f>
        <v>#DIV/0!</v>
      </c>
      <c r="F19" s="20">
        <f>AVERAGE((F14-G$10)/G$10,(F15-G$10)/G$10,(F16-G$10)/G$10,(F17-G$10)/G$10,(F18-G$10)/G$10)</f>
        <v>-1</v>
      </c>
      <c r="G19" s="21" t="e">
        <f>AVERAGE(G14:G18)</f>
        <v>#DIV/0!</v>
      </c>
      <c r="H19" s="20">
        <f>AVERAGE((H14-I$10)/I$10,(H15-I$10)/I$10,(H16-I$10)/I$10,(H17-I$10)/I$10,(H18-I$10)/I$10)</f>
        <v>-1</v>
      </c>
      <c r="I19" s="21" t="e">
        <f>AVERAGE(I14:I18)</f>
        <v>#DIV/0!</v>
      </c>
    </row>
    <row r="20" spans="1:9" ht="18" thickBot="1" x14ac:dyDescent="0.25">
      <c r="A20" s="8" t="s">
        <v>13</v>
      </c>
      <c r="B20" s="22">
        <f>STDEV((B14-C$10)/C$10,(B15-C$10)/C$10,(B16-C$10)/C$10,(B17-C$10)/C$10,(B18-C$10)/C$10)</f>
        <v>0</v>
      </c>
      <c r="C20" s="23" t="e">
        <f>STDEV(C14:C18)</f>
        <v>#DIV/0!</v>
      </c>
      <c r="D20" s="22">
        <f>STDEV((D14-E$10)/E$10,(D15-E$10)/E$10,(D16-E$10)/E$10,(D17-E$10)/E$10,(D18-E$10)/E$10)</f>
        <v>0</v>
      </c>
      <c r="E20" s="23" t="e">
        <f>STDEV(E14:E18)</f>
        <v>#DIV/0!</v>
      </c>
      <c r="F20" s="22">
        <f>STDEV((F14-G$10)/G$10,(F15-G$10)/G$10,(F16-G$10)/G$10,(F17-G$10)/G$10,(F18-G$10)/G$10)</f>
        <v>0</v>
      </c>
      <c r="G20" s="23" t="e">
        <f>STDEV(G14:G18)</f>
        <v>#DIV/0!</v>
      </c>
      <c r="H20" s="22">
        <f>STDEV((H14-I$10)/I$10,(H15-I$10)/I$10,(H16-I$10)/I$10,(H17-I$10)/I$10,(H18-I$10)/I$10)</f>
        <v>0</v>
      </c>
      <c r="I20" s="23" t="e">
        <f>STDEV(I14:I18)</f>
        <v>#DIV/0!</v>
      </c>
    </row>
    <row r="22" spans="1:9" ht="16" thickBot="1" x14ac:dyDescent="0.25"/>
    <row r="23" spans="1:9" ht="13.75" customHeight="1" thickBot="1" x14ac:dyDescent="0.25">
      <c r="A23" s="34" t="s">
        <v>21</v>
      </c>
      <c r="B23" s="1" t="s">
        <v>1</v>
      </c>
      <c r="C23" s="2">
        <v>20</v>
      </c>
      <c r="D23" s="3" t="s">
        <v>1</v>
      </c>
      <c r="E23" s="2">
        <v>20</v>
      </c>
      <c r="F23" s="3" t="s">
        <v>1</v>
      </c>
      <c r="G23" s="2">
        <v>30</v>
      </c>
      <c r="H23" s="3" t="s">
        <v>1</v>
      </c>
      <c r="I23" s="2">
        <v>30</v>
      </c>
    </row>
    <row r="24" spans="1:9" ht="16.5" customHeight="1" thickTop="1" thickBot="1" x14ac:dyDescent="0.25">
      <c r="A24" s="34"/>
      <c r="B24" s="35" t="s">
        <v>2</v>
      </c>
      <c r="C24" s="36">
        <v>3683</v>
      </c>
      <c r="D24" s="37" t="s">
        <v>2</v>
      </c>
      <c r="E24" s="36">
        <v>27076</v>
      </c>
      <c r="F24" s="37" t="s">
        <v>2</v>
      </c>
      <c r="G24" s="36">
        <v>13178</v>
      </c>
      <c r="H24" s="37" t="s">
        <v>2</v>
      </c>
      <c r="I24" s="36">
        <v>151426</v>
      </c>
    </row>
    <row r="25" spans="1:9" ht="17" thickTop="1" thickBot="1" x14ac:dyDescent="0.25">
      <c r="A25" s="34"/>
      <c r="B25" s="35"/>
      <c r="C25" s="36"/>
      <c r="D25" s="37"/>
      <c r="E25" s="36"/>
      <c r="F25" s="37"/>
      <c r="G25" s="36"/>
      <c r="H25" s="37"/>
      <c r="I25" s="36"/>
    </row>
    <row r="26" spans="1:9" ht="15" customHeight="1" thickTop="1" thickBot="1" x14ac:dyDescent="0.25">
      <c r="A26" s="34"/>
      <c r="B26" s="38" t="s">
        <v>16</v>
      </c>
      <c r="C26" s="38"/>
      <c r="D26" s="39" t="s">
        <v>17</v>
      </c>
      <c r="E26" s="39"/>
      <c r="F26" s="40" t="s">
        <v>18</v>
      </c>
      <c r="G26" s="40"/>
      <c r="H26" s="39" t="s">
        <v>19</v>
      </c>
      <c r="I26" s="39"/>
    </row>
    <row r="27" spans="1:9" ht="19" thickTop="1" thickBot="1" x14ac:dyDescent="0.25">
      <c r="A27" s="34"/>
      <c r="B27" s="4" t="s">
        <v>3</v>
      </c>
      <c r="C27" s="5" t="s">
        <v>4</v>
      </c>
      <c r="D27" s="6" t="s">
        <v>3</v>
      </c>
      <c r="E27" s="7" t="s">
        <v>4</v>
      </c>
      <c r="F27" s="6" t="s">
        <v>3</v>
      </c>
      <c r="G27" s="5" t="s">
        <v>4</v>
      </c>
      <c r="H27" s="6" t="s">
        <v>3</v>
      </c>
      <c r="I27" s="7" t="s">
        <v>4</v>
      </c>
    </row>
    <row r="28" spans="1:9" ht="19" thickTop="1" thickBot="1" x14ac:dyDescent="0.25">
      <c r="A28" s="13" t="s">
        <v>7</v>
      </c>
      <c r="B28" s="9"/>
      <c r="C28" s="10"/>
      <c r="D28" s="11"/>
      <c r="E28" s="12"/>
      <c r="F28" s="9"/>
      <c r="G28" s="10"/>
      <c r="H28" s="11"/>
      <c r="I28" s="12"/>
    </row>
    <row r="29" spans="1:9" ht="18" thickBot="1" x14ac:dyDescent="0.25">
      <c r="A29" s="8" t="s">
        <v>8</v>
      </c>
      <c r="B29" s="9"/>
      <c r="C29" s="10"/>
      <c r="D29" s="11"/>
      <c r="E29" s="12"/>
      <c r="F29" s="9"/>
      <c r="G29" s="10"/>
      <c r="H29" s="11"/>
      <c r="I29" s="12"/>
    </row>
    <row r="30" spans="1:9" ht="18" thickBot="1" x14ac:dyDescent="0.25">
      <c r="A30" s="8" t="s">
        <v>9</v>
      </c>
      <c r="B30" s="9"/>
      <c r="C30" s="10"/>
      <c r="D30" s="11"/>
      <c r="E30" s="12"/>
      <c r="F30" s="9"/>
      <c r="G30" s="10"/>
      <c r="H30" s="11"/>
      <c r="I30" s="12"/>
    </row>
    <row r="31" spans="1:9" ht="18" thickBot="1" x14ac:dyDescent="0.25">
      <c r="A31" s="8" t="s">
        <v>10</v>
      </c>
      <c r="B31" s="9"/>
      <c r="C31" s="10"/>
      <c r="D31" s="11"/>
      <c r="E31" s="12"/>
      <c r="F31" s="9"/>
      <c r="G31" s="10"/>
      <c r="H31" s="11"/>
      <c r="I31" s="12"/>
    </row>
    <row r="32" spans="1:9" ht="18" thickBot="1" x14ac:dyDescent="0.25">
      <c r="A32" s="14" t="s">
        <v>11</v>
      </c>
      <c r="B32" s="15"/>
      <c r="C32" s="16"/>
      <c r="D32" s="17"/>
      <c r="E32" s="18"/>
      <c r="F32" s="15"/>
      <c r="G32" s="16"/>
      <c r="H32" s="17"/>
      <c r="I32" s="18"/>
    </row>
    <row r="33" spans="1:11" ht="19" thickTop="1" thickBot="1" x14ac:dyDescent="0.25">
      <c r="A33" s="19" t="s">
        <v>12</v>
      </c>
      <c r="B33" s="20">
        <f>AVERAGE((B28-C$10)/C$10,(B29-C$10)/C$10,(B30-C$10)/C$10,(B31-C$10)/C$10,(B32-C$10)/C$10)</f>
        <v>-1</v>
      </c>
      <c r="C33" s="21" t="e">
        <f>AVERAGE(C28:C32)</f>
        <v>#DIV/0!</v>
      </c>
      <c r="D33" s="20">
        <f>AVERAGE((D28-E$10)/E$10,(D29-E$10)/E$10,(D30-E$10)/E$10,(D31-E$10)/E$10,(D32-E$10)/E$10)</f>
        <v>-1</v>
      </c>
      <c r="E33" s="21" t="e">
        <f>AVERAGE(E28:E32)</f>
        <v>#DIV/0!</v>
      </c>
      <c r="F33" s="20">
        <f>AVERAGE((F28-G$10)/G$10,(F29-G$10)/G$10,(F30-G$10)/G$10,(F31-G$10)/G$10,(F32-G$10)/G$10)</f>
        <v>-1</v>
      </c>
      <c r="G33" s="21" t="e">
        <f>AVERAGE(G28:G32)</f>
        <v>#DIV/0!</v>
      </c>
      <c r="H33" s="20">
        <f>AVERAGE((H28-I$10)/I$10,(H29-I$10)/I$10,(H30-I$10)/I$10,(H31-I$10)/I$10,(H32-I$10)/I$10)</f>
        <v>-1</v>
      </c>
      <c r="I33" s="21" t="e">
        <f>AVERAGE(I28:I32)</f>
        <v>#DIV/0!</v>
      </c>
    </row>
    <row r="34" spans="1:11" ht="18" thickBot="1" x14ac:dyDescent="0.25">
      <c r="A34" s="8" t="s">
        <v>13</v>
      </c>
      <c r="B34" s="22">
        <f>STDEV((B28-C$10)/C$10,(B29-C$10)/C$10,(B30-C$10)/C$10,(B31-C$10)/C$10,(B32-C$10)/C$10)</f>
        <v>0</v>
      </c>
      <c r="C34" s="23" t="e">
        <f>STDEV(C28:C32)</f>
        <v>#DIV/0!</v>
      </c>
      <c r="D34" s="22">
        <f>STDEV((D28-E$10)/E$10,(D29-E$10)/E$10,(D30-E$10)/E$10,(D31-E$10)/E$10,(D32-E$10)/E$10)</f>
        <v>0</v>
      </c>
      <c r="E34" s="23" t="e">
        <f>STDEV(E28:E32)</f>
        <v>#DIV/0!</v>
      </c>
      <c r="F34" s="22">
        <f>STDEV((F28-G$10)/G$10,(F29-G$10)/G$10,(F30-G$10)/G$10,(F31-G$10)/G$10,(F32-G$10)/G$10)</f>
        <v>0</v>
      </c>
      <c r="G34" s="23" t="e">
        <f>STDEV(G28:G32)</f>
        <v>#DIV/0!</v>
      </c>
      <c r="H34" s="22">
        <f>STDEV((H28-I$10)/I$10,(H29-I$10)/I$10,(H30-I$10)/I$10,(H31-I$10)/I$10,(H32-I$10)/I$10)</f>
        <v>0</v>
      </c>
      <c r="I34" s="23" t="e">
        <f>STDEV(I28:I32)</f>
        <v>#DIV/0!</v>
      </c>
    </row>
    <row r="37" spans="1:11" ht="15" customHeight="1" thickTop="1" thickBot="1" x14ac:dyDescent="0.25">
      <c r="A37" s="41"/>
      <c r="B37" s="38" t="s">
        <v>16</v>
      </c>
      <c r="C37" s="38"/>
      <c r="D37" s="39" t="s">
        <v>17</v>
      </c>
      <c r="E37" s="39"/>
      <c r="F37" s="40" t="s">
        <v>18</v>
      </c>
      <c r="G37" s="40"/>
      <c r="H37" s="39" t="s">
        <v>19</v>
      </c>
      <c r="I37" s="39"/>
      <c r="J37" s="42" t="s">
        <v>14</v>
      </c>
      <c r="K37" s="42"/>
    </row>
    <row r="38" spans="1:11" ht="19" thickTop="1" thickBot="1" x14ac:dyDescent="0.25">
      <c r="A38" s="41"/>
      <c r="B38" s="4" t="s">
        <v>3</v>
      </c>
      <c r="C38" s="5" t="s">
        <v>4</v>
      </c>
      <c r="D38" s="6" t="s">
        <v>3</v>
      </c>
      <c r="E38" s="7" t="s">
        <v>4</v>
      </c>
      <c r="F38" s="6" t="s">
        <v>3</v>
      </c>
      <c r="G38" s="5" t="s">
        <v>4</v>
      </c>
      <c r="H38" s="6" t="s">
        <v>3</v>
      </c>
      <c r="I38" s="7" t="s">
        <v>4</v>
      </c>
      <c r="J38" s="24" t="s">
        <v>3</v>
      </c>
      <c r="K38" s="25" t="s">
        <v>4</v>
      </c>
    </row>
    <row r="39" spans="1:11" ht="19" thickTop="1" thickBot="1" x14ac:dyDescent="0.25">
      <c r="A39" s="26" t="s">
        <v>0</v>
      </c>
      <c r="B39" s="22">
        <f>B7</f>
        <v>-1</v>
      </c>
      <c r="C39" s="27">
        <f>C7</f>
        <v>0</v>
      </c>
      <c r="D39" s="22">
        <f t="shared" ref="D39:I39" si="0">D7</f>
        <v>-1</v>
      </c>
      <c r="E39" s="27">
        <f t="shared" si="0"/>
        <v>0</v>
      </c>
      <c r="F39" s="22">
        <f t="shared" si="0"/>
        <v>-1</v>
      </c>
      <c r="G39" s="27">
        <f t="shared" si="0"/>
        <v>0</v>
      </c>
      <c r="H39" s="22">
        <f t="shared" si="0"/>
        <v>-1</v>
      </c>
      <c r="I39" s="27">
        <f t="shared" si="0"/>
        <v>0</v>
      </c>
      <c r="J39" s="28">
        <f t="shared" ref="J39:K41" si="1">AVERAGE(B39,D39,F39,H39)</f>
        <v>-1</v>
      </c>
      <c r="K39" s="29">
        <f t="shared" si="1"/>
        <v>0</v>
      </c>
    </row>
    <row r="40" spans="1:11" ht="18" thickBot="1" x14ac:dyDescent="0.25">
      <c r="A40" s="26" t="s">
        <v>6</v>
      </c>
      <c r="B40" s="22">
        <f>B19</f>
        <v>-1</v>
      </c>
      <c r="C40" s="27" t="e">
        <f>C19 * 100</f>
        <v>#DIV/0!</v>
      </c>
      <c r="D40" s="22">
        <f>D19</f>
        <v>-1</v>
      </c>
      <c r="E40" s="27" t="e">
        <f>E19 * 100</f>
        <v>#DIV/0!</v>
      </c>
      <c r="F40" s="22">
        <f>F19</f>
        <v>-1</v>
      </c>
      <c r="G40" s="27" t="e">
        <f>G19 * 100</f>
        <v>#DIV/0!</v>
      </c>
      <c r="H40" s="22">
        <f>H19</f>
        <v>-1</v>
      </c>
      <c r="I40" s="27" t="e">
        <f>I19 * 100</f>
        <v>#DIV/0!</v>
      </c>
      <c r="J40" s="30">
        <f t="shared" si="1"/>
        <v>-1</v>
      </c>
      <c r="K40" s="29" t="e">
        <f t="shared" si="1"/>
        <v>#DIV/0!</v>
      </c>
    </row>
    <row r="41" spans="1:11" ht="18" thickBot="1" x14ac:dyDescent="0.25">
      <c r="A41" s="31" t="s">
        <v>20</v>
      </c>
      <c r="B41" s="32">
        <f t="shared" ref="B41:I41" si="2">B33</f>
        <v>-1</v>
      </c>
      <c r="C41" s="33" t="e">
        <f t="shared" si="2"/>
        <v>#DIV/0!</v>
      </c>
      <c r="D41" s="32">
        <f t="shared" si="2"/>
        <v>-1</v>
      </c>
      <c r="E41" s="33" t="e">
        <f t="shared" si="2"/>
        <v>#DIV/0!</v>
      </c>
      <c r="F41" s="32">
        <f t="shared" si="2"/>
        <v>-1</v>
      </c>
      <c r="G41" s="33" t="e">
        <f t="shared" si="2"/>
        <v>#DIV/0!</v>
      </c>
      <c r="H41" s="32">
        <f t="shared" si="2"/>
        <v>-1</v>
      </c>
      <c r="I41" s="33" t="e">
        <f t="shared" si="2"/>
        <v>#DIV/0!</v>
      </c>
      <c r="J41" s="30">
        <f t="shared" si="1"/>
        <v>-1</v>
      </c>
      <c r="K41" s="29" t="e">
        <f t="shared" si="1"/>
        <v>#DIV/0!</v>
      </c>
    </row>
  </sheetData>
  <mergeCells count="45">
    <mergeCell ref="J37:K37"/>
    <mergeCell ref="A37:A38"/>
    <mergeCell ref="B37:C37"/>
    <mergeCell ref="D37:E37"/>
    <mergeCell ref="F37:G37"/>
    <mergeCell ref="H37:I37"/>
    <mergeCell ref="F24:F25"/>
    <mergeCell ref="G24:G25"/>
    <mergeCell ref="H24:H25"/>
    <mergeCell ref="I24:I25"/>
    <mergeCell ref="B26:C26"/>
    <mergeCell ref="D26:E26"/>
    <mergeCell ref="F26:G26"/>
    <mergeCell ref="H26:I26"/>
    <mergeCell ref="A23:A27"/>
    <mergeCell ref="B24:B25"/>
    <mergeCell ref="C24:C25"/>
    <mergeCell ref="D24:D25"/>
    <mergeCell ref="E24:E25"/>
    <mergeCell ref="F10:F11"/>
    <mergeCell ref="G10:G11"/>
    <mergeCell ref="H10:H11"/>
    <mergeCell ref="I10:I11"/>
    <mergeCell ref="B12:C12"/>
    <mergeCell ref="D12:E12"/>
    <mergeCell ref="F12:G12"/>
    <mergeCell ref="H12:I12"/>
    <mergeCell ref="A9:A13"/>
    <mergeCell ref="B10:B11"/>
    <mergeCell ref="C10:C11"/>
    <mergeCell ref="D10:D11"/>
    <mergeCell ref="E10:E11"/>
    <mergeCell ref="F2:F3"/>
    <mergeCell ref="G2:G3"/>
    <mergeCell ref="H2:H3"/>
    <mergeCell ref="I2:I3"/>
    <mergeCell ref="B4:C4"/>
    <mergeCell ref="D4:E4"/>
    <mergeCell ref="F4:G4"/>
    <mergeCell ref="H4:I4"/>
    <mergeCell ref="A1:A5"/>
    <mergeCell ref="B2:B3"/>
    <mergeCell ref="C2:C3"/>
    <mergeCell ref="D2:D3"/>
    <mergeCell ref="E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ocordon</dc:creator>
  <dc:description/>
  <cp:lastModifiedBy>Microsoft Office User</cp:lastModifiedBy>
  <cp:revision>3</cp:revision>
  <dcterms:created xsi:type="dcterms:W3CDTF">2013-03-05T10:35:34Z</dcterms:created>
  <dcterms:modified xsi:type="dcterms:W3CDTF">2023-09-15T14:42:54Z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