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1"/>
  <workbookPr/>
  <mc:AlternateContent xmlns:mc="http://schemas.openxmlformats.org/markup-compatibility/2006">
    <mc:Choice Requires="x15">
      <x15ac:absPath xmlns:x15ac="http://schemas.microsoft.com/office/spreadsheetml/2010/11/ac" url="https://grandevinnsa.sharepoint.com/sites/SGC-Gestin/Shared Documents/General/COMUNICACIONES/REPORTES/BDs/Variables/"/>
    </mc:Choice>
  </mc:AlternateContent>
  <xr:revisionPtr revIDLastSave="63" documentId="13_ncr:1_{3E57952F-CE2A-43C1-84ED-BED0C9F572D4}" xr6:coauthVersionLast="47" xr6:coauthVersionMax="47" xr10:uidLastSave="{25BAD907-DA98-4355-AB9F-11C37388A645}"/>
  <bookViews>
    <workbookView xWindow="-108" yWindow="-108" windowWidth="23256" windowHeight="12456" activeTab="8"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7" i="17" l="1"/>
  <c r="G56" i="17"/>
  <c r="G44" i="19"/>
  <c r="H44" i="19"/>
  <c r="I44" i="19"/>
  <c r="J44" i="19"/>
  <c r="G43" i="19"/>
  <c r="H43" i="19"/>
  <c r="I43" i="19"/>
  <c r="J43" i="19"/>
  <c r="H54" i="18"/>
  <c r="H55" i="18"/>
  <c r="E54" i="18"/>
  <c r="E55" i="18"/>
  <c r="D55" i="18"/>
  <c r="G55" i="18"/>
  <c r="D54" i="18"/>
  <c r="G54" i="18"/>
  <c r="G55" i="17"/>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H56" i="17" s="1"/>
  <c r="H57" i="17" s="1"/>
  <c r="B13" i="17"/>
  <c r="B7"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<sst xmlns="http://schemas.openxmlformats.org/spreadsheetml/2006/main" count="1581" uniqueCount="839">
  <si>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</si>
  <si>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</si>
  <si>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</si>
  <si>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</si>
  <si>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</si>
  <si>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</si>
  <si>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</si>
  <si>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</si>
  <si>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</si>
  <si>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</si>
  <si>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</si>
  <si>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</si>
  <si>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</si>
  <si>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</si>
  <si>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</si>
  <si>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</si>
  <si>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</si>
  <si>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</si>
  <si>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</si>
  <si>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</si>
  <si>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</si>
  <si>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</si>
  <si>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</si>
  <si>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</si>
  <si>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</si>
  <si>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</si>
  <si>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</si>
  <si>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</si>
  <si>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</si>
  <si>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</si>
  <si>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</si>
  <si>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</si>
  <si>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</si>
  <si>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</si>
  <si>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</si>
  <si>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</si>
  <si>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</si>
  <si>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</si>
  <si>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</si>
  <si>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</si>
  <si>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</si>
  <si>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</si>
  <si>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</si>
  <si>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</si>
  <si>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</si>
  <si>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</si>
  <si>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</si>
  <si>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</si>
  <si>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</si>
  <si>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</si>
  <si>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</si>
  <si>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</si>
  <si>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</si>
  <si>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</si>
  <si>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</si>
  <si>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</si>
  <si>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</si>
  <si>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</si>
  <si>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</si>
  <si>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</si>
  <si>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</si>
  <si>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</si>
  <si>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</si>
  <si>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</si>
  <si>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</si>
  <si>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</si>
  <si>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</si>
  <si>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</si>
  <si>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</si>
  <si>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</si>
  <si>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</si>
  <si>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</si>
  <si>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</si>
  <si>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</si>
  <si>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</si>
  <si>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</si>
  <si>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</si>
  <si>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</si>
  <si>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</si>
  <si>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</si>
  <si>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</si>
  <si>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</si>
  <si>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</si>
  <si>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</si>
  <si>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</si>
  <si>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</si>
  <si>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</si>
  <si>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</si>
  <si>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</si>
  <si>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</si>
  <si>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</si>
  <si>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</si>
  <si>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</si>
  <si>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</si>
  <si>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</si>
  <si>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</si>
  <si>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</si>
  <si>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</si>
  <si>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</si>
  <si>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</si>
  <si>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</si>
  <si>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</si>
  <si>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</si>
  <si>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</si>
  <si>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</si>
  <si>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</si>
  <si>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</si>
  <si>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</si>
  <si>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</si>
  <si>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</si>
  <si>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</si>
  <si>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</si>
  <si>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</si>
  <si>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</si>
  <si>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</si>
  <si>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</si>
  <si>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</si>
  <si>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</si>
  <si>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</si>
  <si>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</si>
  <si>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</si>
  <si>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</si>
  <si>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</si>
  <si>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</si>
  <si>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</si>
  <si>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</si>
  <si>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</si>
  <si>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</si>
  <si>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</si>
  <si>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</si>
  <si>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</si>
  <si>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</si>
  <si>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</si>
  <si>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</si>
  <si>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</si>
  <si>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</si>
  <si>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</si>
  <si>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</si>
  <si>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</si>
  <si>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</si>
  <si>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</si>
  <si>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</si>
  <si>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</si>
  <si>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</si>
  <si>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</si>
  <si>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</si>
  <si>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</si>
  <si>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</si>
  <si>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</si>
  <si>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</si>
  <si>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</si>
  <si>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</si>
  <si>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</si>
  <si>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</si>
  <si>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</si>
  <si>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</si>
  <si>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</si>
  <si>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</si>
  <si>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</si>
  <si>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</si>
  <si>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</si>
  <si>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</si>
  <si>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</si>
  <si>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</si>
  <si>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</si>
  <si>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</si>
  <si>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</si>
  <si>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</si>
  <si>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</si>
  <si>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</si>
  <si>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</si>
  <si>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</si>
  <si>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</si>
  <si>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</si>
  <si>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</si>
  <si>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</si>
  <si>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</si>
  <si>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</si>
  <si>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</si>
  <si>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</si>
  <si>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</si>
  <si>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</si>
  <si>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</si>
  <si>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</si>
  <si>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</si>
  <si>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</si>
  <si>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</si>
  <si>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</si>
  <si>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</si>
  <si>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</si>
  <si>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</si>
  <si>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</si>
  <si>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</si>
  <si>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</si>
  <si>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</si>
  <si>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</si>
  <si>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</si>
  <si>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</si>
  <si>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</si>
  <si>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</si>
  <si>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</si>
  <si>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</si>
  <si>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</si>
  <si>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</si>
  <si>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</si>
  <si>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</si>
  <si>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</si>
  <si>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</si>
  <si>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</si>
  <si>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</si>
  <si>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</si>
  <si>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</si>
  <si>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</si>
  <si>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</si>
  <si>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</si>
  <si>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</si>
  <si>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</si>
  <si>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</si>
  <si>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</si>
  <si>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</si>
  <si>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</si>
  <si>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</si>
  <si>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</si>
  <si>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</si>
  <si>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</si>
  <si>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</si>
  <si>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</si>
  <si>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</si>
  <si>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</si>
  <si>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</si>
  <si>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</si>
  <si>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</si>
  <si>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</si>
  <si>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</si>
  <si>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</si>
  <si>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</si>
  <si>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</si>
  <si>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</si>
  <si>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</si>
  <si>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</si>
  <si>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</si>
  <si>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</si>
  <si>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</si>
  <si>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</si>
  <si>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</si>
  <si>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</si>
  <si>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</si>
  <si>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</si>
  <si>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</si>
  <si>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</si>
  <si>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</si>
  <si>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</si>
  <si>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</si>
  <si>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</si>
  <si>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</si>
  <si>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</si>
  <si>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</si>
  <si>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</si>
  <si>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</si>
  <si>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</si>
  <si>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</si>
  <si>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</si>
  <si>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</si>
  <si>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</si>
  <si>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</si>
  <si>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</si>
  <si>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</si>
  <si>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</si>
  <si>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</si>
  <si>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</si>
  <si>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</si>
  <si>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</si>
  <si>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</si>
  <si>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</si>
  <si>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</si>
  <si>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</si>
  <si>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</si>
  <si>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</si>
  <si>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</si>
  <si>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</si>
  <si>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</si>
  <si>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</si>
  <si>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</si>
  <si>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</si>
  <si>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</si>
  <si>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</si>
  <si>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</si>
  <si>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</si>
  <si>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</si>
  <si>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</si>
  <si>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</si>
  <si>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</si>
  <si>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</si>
  <si>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</si>
  <si>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</si>
  <si>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</si>
  <si>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</si>
  <si>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</si>
  <si>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</si>
  <si>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</si>
  <si>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</si>
  <si>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</si>
  <si>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</si>
  <si>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</si>
  <si>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</si>
  <si>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</si>
  <si>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</si>
  <si>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</si>
  <si>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</si>
  <si>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</si>
  <si>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</si>
  <si>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</si>
  <si>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</si>
  <si>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</si>
  <si>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</si>
  <si>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</si>
  <si>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</si>
  <si>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</si>
  <si>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</si>
  <si>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</si>
  <si>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</si>
  <si>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</si>
  <si>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</si>
  <si>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</si>
  <si>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</si>
  <si>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</si>
  <si>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</si>
  <si>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</si>
  <si>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</si>
  <si>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</si>
  <si>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</si>
  <si>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</si>
  <si>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</si>
  <si>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</si>
  <si>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</si>
  <si>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</si>
  <si>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</si>
  <si>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</si>
  <si>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</si>
  <si>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</si>
  <si>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</si>
  <si>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</si>
  <si>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</si>
  <si>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</si>
  <si>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</si>
  <si>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</si>
  <si>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</si>
  <si>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</si>
  <si>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</si>
  <si>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</si>
  <si>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</si>
  <si>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</si>
  <si>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</si>
  <si>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</si>
  <si>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</si>
  <si>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</si>
  <si>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</si>
  <si>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</si>
  <si>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</si>
  <si>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</si>
  <si>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</si>
  <si>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</si>
  <si>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</si>
  <si>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</si>
  <si>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</si>
  <si>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</si>
  <si>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</si>
  <si>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</si>
  <si>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</si>
  <si>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</si>
  <si>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</si>
  <si>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</si>
  <si>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</si>
  <si>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</si>
  <si>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</si>
  <si>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</si>
  <si>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</si>
  <si>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</si>
  <si>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</si>
  <si>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</si>
  <si>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</si>
  <si>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</si>
  <si>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</si>
  <si>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</si>
  <si>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</si>
  <si>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</si>
  <si>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</si>
  <si>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</si>
  <si>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</si>
  <si>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</si>
  <si>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</si>
  <si>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</si>
  <si>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</si>
  <si>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</si>
  <si>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</si>
  <si>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</si>
  <si>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</si>
  <si>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</si>
  <si>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</si>
  <si>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</si>
  <si>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</si>
  <si>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</si>
  <si>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</si>
  <si>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</si>
  <si>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</si>
  <si>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</si>
  <si>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</si>
  <si>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</si>
  <si>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</si>
  <si>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</si>
  <si>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</si>
  <si>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</si>
  <si>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</si>
  <si>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</si>
  <si>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</si>
  <si>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</si>
  <si>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</si>
  <si>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</si>
  <si>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</si>
  <si>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</si>
  <si>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</si>
  <si>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</si>
  <si>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</si>
  <si>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</si>
  <si>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</si>
  <si>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</si>
  <si>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</si>
  <si>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</si>
  <si>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</si>
  <si>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</si>
  <si>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</si>
  <si>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</si>
  <si>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</si>
  <si>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</si>
  <si>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</si>
  <si>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</si>
  <si>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</si>
  <si>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</si>
  <si>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</si>
  <si>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</si>
  <si>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</si>
  <si>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</si>
  <si>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</si>
  <si>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</si>
  <si>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</si>
  <si>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</si>
  <si>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</si>
  <si>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</si>
  <si>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</si>
  <si>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</si>
  <si>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</si>
  <si>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</si>
  <si>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</si>
  <si>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</si>
  <si>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</si>
  <si>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</si>
  <si>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</si>
  <si>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</si>
  <si>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</si>
  <si>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</si>
  <si>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</si>
  <si>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</si>
  <si>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</si>
  <si>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</si>
  <si>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</si>
  <si>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</si>
  <si>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</si>
  <si>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</si>
  <si>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</si>
  <si>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</si>
  <si>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</si>
  <si>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</si>
  <si>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</si>
  <si>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</si>
  <si>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</si>
  <si>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</si>
  <si>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</si>
  <si>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</si>
  <si>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</si>
  <si>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</si>
  <si>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</si>
  <si>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</si>
  <si>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</si>
  <si>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</si>
  <si>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</si>
  <si>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</si>
  <si>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</si>
  <si>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</si>
  <si>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</si>
  <si>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</si>
  <si>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</si>
  <si>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</si>
  <si>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</si>
  <si>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</si>
  <si>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</si>
  <si>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</si>
  <si>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</si>
  <si>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</si>
  <si>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</si>
  <si>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</si>
  <si>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</si>
  <si>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</si>
  <si>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</si>
  <si>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</si>
  <si>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</si>
  <si>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</si>
  <si>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</si>
  <si>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</si>
  <si>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</si>
  <si>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</si>
  <si>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</si>
  <si>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</si>
  <si>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</si>
  <si>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</si>
  <si>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</si>
  <si>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</si>
  <si>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</si>
  <si>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</si>
  <si>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</si>
  <si>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</si>
  <si>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</si>
  <si>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</si>
  <si>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</si>
  <si>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</si>
  <si>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</si>
  <si>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</si>
  <si>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</si>
  <si>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</si>
  <si>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</si>
  <si>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</si>
  <si>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</si>
  <si>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</si>
  <si>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</si>
  <si>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</si>
  <si>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</si>
  <si>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</si>
  <si>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</si>
  <si>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</si>
  <si>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</si>
  <si>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</si>
  <si>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</si>
  <si>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</si>
  <si>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</si>
  <si>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</si>
  <si>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</si>
  <si>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</si>
  <si>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</si>
  <si>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</si>
  <si>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</si>
  <si>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</si>
  <si>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</si>
  <si>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</si>
  <si>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</si>
  <si>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</si>
  <si>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</si>
  <si>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</si>
  <si>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</si>
  <si>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</si>
  <si>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</si>
  <si>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</si>
  <si>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</si>
  <si>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</si>
  <si>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</si>
  <si>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</si>
  <si>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</si>
  <si>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</si>
  <si>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</si>
  <si>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</si>
  <si>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</si>
  <si>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</si>
  <si>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</si>
  <si>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</si>
  <si>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</si>
  <si>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</si>
  <si>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</si>
  <si>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</si>
  <si>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</si>
  <si>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</si>
  <si>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</si>
  <si>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</si>
  <si>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</si>
  <si>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</si>
  <si>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</si>
  <si>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</si>
  <si>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</si>
  <si>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</si>
  <si>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</si>
  <si>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</si>
  <si>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</si>
  <si>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</si>
  <si>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</si>
  <si>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</si>
  <si>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</si>
  <si>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</si>
  <si>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</si>
  <si>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</si>
  <si>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</si>
  <si>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</si>
  <si>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</si>
  <si>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</si>
  <si>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</si>
  <si>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</si>
  <si>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</si>
  <si>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</si>
  <si>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</si>
  <si>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</si>
  <si>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</si>
  <si>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</si>
  <si>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</si>
  <si>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</si>
  <si>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</si>
  <si>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</si>
  <si>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</si>
  <si>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</si>
  <si>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</si>
  <si>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</si>
  <si>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</si>
  <si>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</si>
  <si>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</si>
  <si>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</si>
  <si>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</si>
  <si>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</si>
  <si>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</si>
  <si>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</si>
  <si>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</si>
  <si>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</si>
  <si>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</si>
  <si>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</si>
  <si>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</si>
  <si>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</si>
  <si>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</si>
  <si>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</si>
  <si>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</si>
  <si>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</si>
  <si>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</si>
  <si>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</si>
  <si>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</si>
  <si>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</si>
  <si>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</si>
  <si>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</si>
  <si>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</si>
  <si>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</si>
  <si>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</si>
  <si>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</si>
  <si>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</si>
  <si>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</si>
  <si>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</si>
  <si>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</si>
  <si>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</si>
  <si>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</si>
  <si>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</si>
  <si>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</si>
  <si>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</si>
  <si>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</si>
  <si>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</si>
  <si>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</si>
  <si>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</si>
  <si>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</si>
  <si>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</si>
  <si>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</si>
  <si>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</si>
  <si>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</si>
  <si>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</si>
  <si>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</si>
  <si>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</si>
  <si>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</si>
  <si>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</si>
  <si>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</si>
  <si>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</si>
  <si>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</si>
  <si>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</si>
  <si>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</si>
  <si>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</si>
  <si>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</si>
  <si>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</si>
  <si>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</si>
  <si>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</si>
  <si>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</si>
  <si>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</si>
  <si>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</si>
  <si>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</si>
  <si>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</si>
  <si>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</si>
  <si>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</si>
  <si>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</si>
  <si>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</si>
  <si>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</si>
  <si>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</si>
  <si>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</si>
  <si>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</si>
  <si>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</si>
  <si>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</si>
  <si>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</si>
  <si>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</si>
  <si>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</si>
  <si>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</si>
  <si>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</si>
  <si>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</si>
  <si>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</si>
  <si>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</si>
  <si>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</si>
  <si>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</si>
  <si>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</si>
  <si>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</si>
  <si>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</si>
  <si>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</si>
  <si>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</si>
  <si>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</si>
  <si>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</si>
  <si>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</si>
  <si>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</si>
  <si>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</si>
  <si>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</si>
  <si>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</si>
  <si>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</si>
  <si>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</si>
  <si>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</si>
  <si>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</si>
  <si>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</si>
  <si>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</si>
  <si>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</si>
  <si>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</si>
  <si>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</si>
  <si>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</si>
  <si>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</si>
  <si>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</si>
  <si>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</si>
  <si>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</si>
  <si>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</si>
  <si>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</si>
  <si>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</si>
  <si>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</si>
  <si>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</si>
  <si>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</si>
  <si>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</si>
  <si>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</si>
  <si>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</si>
  <si>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</si>
  <si>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</si>
  <si>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</si>
  <si>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</si>
  <si>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</si>
  <si>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</si>
  <si>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</si>
  <si>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</si>
  <si>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</si>
  <si>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</si>
  <si>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</si>
  <si>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</si>
  <si>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</si>
  <si>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</si>
  <si>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</si>
  <si>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</si>
  <si>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</si>
  <si>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</si>
  <si>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</si>
  <si>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</si>
  <si>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</si>
  <si>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</si>
  <si>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</si>
  <si>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</si>
  <si>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</si>
  <si>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</si>
  <si>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</si>
  <si>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</si>
  <si>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</si>
  <si>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</si>
  <si>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</si>
  <si>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</si>
  <si>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</si>
  <si>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</si>
  <si>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</si>
  <si>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</si>
  <si>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</si>
  <si>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</si>
  <si>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</si>
  <si>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</si>
  <si>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</si>
  <si>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</si>
  <si>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</si>
  <si>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</si>
  <si>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</si>
  <si>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</si>
  <si>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</si>
  <si>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</si>
  <si>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</si>
  <si>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</si>
  <si>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</si>
  <si>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</si>
  <si>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</si>
  <si>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</si>
  <si>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</si>
  <si>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</si>
  <si>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</si>
  <si>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</si>
  <si>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</si>
  <si>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</si>
  <si>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</si>
  <si>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</si>
  <si>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</si>
  <si>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</si>
  <si>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</si>
  <si>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</si>
  <si>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</si>
  <si>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</si>
  <si>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</si>
  <si>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</si>
  <si>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</si>
  <si>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</si>
  <si>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</si>
  <si>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</si>
  <si>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</si>
  <si>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</si>
  <si>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</si>
  <si>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</si>
  <si>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</si>
  <si>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</si>
  <si>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</si>
  <si>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</si>
  <si>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</si>
  <si>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</si>
  <si>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</si>
  <si>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</si>
  <si>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</si>
  <si>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</si>
  <si>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</si>
  <si>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</si>
  <si>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</si>
  <si>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</si>
  <si>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</si>
  <si>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</si>
  <si>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</si>
  <si>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</si>
  <si>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</si>
  <si>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</si>
  <si>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</si>
  <si>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</si>
  <si>
    <t>may-25</t>
  </si>
  <si>
    <t>jun-25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</si>
</sst>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30">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7" fontId="19" fillId="14" borderId="0" xfId="1" applyNumberFormat="1" applyFont="1" applyFill="1" applyAlignment="1">
      <alignment horizontal="center" vertical="center"/>
    </xf>
    <xf numFmtId="0" fontId="16" fillId="2" borderId="76" xfId="0" applyFont="1" applyFill="1" applyBorder="1" applyAlignment="1">
      <alignment horizontal="right" vertical="center"/>
    </xf>
    <xf numFmtId="164" fontId="16" fillId="2" borderId="77" xfId="0" applyNumberFormat="1" applyFont="1" applyFill="1" applyBorder="1" applyAlignment="1">
      <alignment horizontal="center" vertical="center"/>
    </xf>
    <xf numFmtId="3" fontId="14" fillId="0" borderId="76" xfId="0" applyNumberFormat="1" applyFont="1" applyBorder="1" applyAlignment="1">
      <alignment vertical="center"/>
    </xf>
    <xf numFmtId="3" fontId="14" fillId="0" borderId="78" xfId="0" applyNumberFormat="1" applyFont="1" applyBorder="1" applyAlignment="1">
      <alignment vertical="center"/>
    </xf>
    <xf numFmtId="4" fontId="14" fillId="0" borderId="78" xfId="0" applyNumberFormat="1" applyFont="1" applyBorder="1" applyAlignment="1">
      <alignment vertical="center"/>
    </xf>
    <xf numFmtId="4" fontId="14" fillId="0" borderId="77" xfId="0" applyNumberFormat="1" applyFont="1" applyBorder="1" applyAlignment="1">
      <alignment vertical="center"/>
    </xf>
    <xf numFmtId="3" fontId="6" fillId="0" borderId="76" xfId="0" applyNumberFormat="1" applyFont="1" applyBorder="1" applyAlignment="1">
      <alignment vertical="center"/>
    </xf>
    <xf numFmtId="3" fontId="6" fillId="0" borderId="78" xfId="0" applyNumberFormat="1" applyFont="1" applyBorder="1" applyAlignment="1">
      <alignment vertical="center"/>
    </xf>
    <xf numFmtId="4" fontId="6" fillId="0" borderId="78" xfId="0" applyNumberFormat="1" applyFont="1" applyBorder="1" applyAlignment="1">
      <alignment vertical="center"/>
    </xf>
    <xf numFmtId="4" fontId="6" fillId="0" borderId="77" xfId="0" applyNumberFormat="1" applyFont="1" applyBorder="1" applyAlignment="1">
      <alignment vertical="center"/>
    </xf>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7">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6">
  <autoFilter ref="A1:A2" xr:uid="{C5A90AB0-A146-4E3F-B988-4CE97DC972D6}"/>
  <tableColumns count="1">
    <tableColumn id="1" xr3:uid="{D11F943F-E754-4326-8993-26913B3E29DD}" name="FileName" dataDxfId="29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4" headerRowCellStyle="Normal 2" dataCellStyle="Normal 2">
  <autoFilter ref="B1:O1048576" xr:uid="{DE94A5C5-FC12-4483-B651-A63F806518BA}"/>
  <tableColumns count="14">
    <tableColumn id="1" xr3:uid="{F419FD1E-2AE8-4B25-B5E1-ADE19E162D8D}" name="Columna1" dataDxfId="293" dataCellStyle="Normal 2"/>
    <tableColumn id="2" xr3:uid="{E850B99C-F1F5-449B-9F79-008D99073D0E}" name="Columna2" dataDxfId="292" dataCellStyle="Normal 2"/>
    <tableColumn id="3" xr3:uid="{4DD276E5-3336-4AB4-80D6-F5B9E34D0FA3}" name="Columna3" dataDxfId="291" dataCellStyle="Normal 2"/>
    <tableColumn id="4" xr3:uid="{00681FF0-1785-4076-A0C6-07FFD403B66F}" name="Columna4" dataDxfId="290" dataCellStyle="Normal 2"/>
    <tableColumn id="5" xr3:uid="{FBB78090-90E3-42FC-B5A0-BD88311C71AE}" name="Columna5" dataDxfId="289" dataCellStyle="Normal 2"/>
    <tableColumn id="6" xr3:uid="{2EAE96A4-8411-4BDC-B6CD-7A481768DA77}" name="Columna6" dataDxfId="288" dataCellStyle="Normal 2"/>
    <tableColumn id="7" xr3:uid="{C27DE35F-68C8-4FEE-B202-606E1ABDBBA3}" name="Columna7" dataDxfId="287" dataCellStyle="Normal 2"/>
    <tableColumn id="8" xr3:uid="{6568508E-3203-4C8A-B1D5-D1F1480A86CA}" name="Columna8" dataDxfId="286" dataCellStyle="Normal 2"/>
    <tableColumn id="9" xr3:uid="{1558C208-A010-48A5-8234-BF956A1B5CFD}" name="Columna9" dataDxfId="285" dataCellStyle="Normal 2"/>
    <tableColumn id="10" xr3:uid="{FFF7991C-F3A4-4821-A1DF-1351BFEB0DB4}" name="Columna10" dataDxfId="284" dataCellStyle="Normal 2"/>
    <tableColumn id="11" xr3:uid="{B8284E62-4E00-4DFF-9E2B-F91112CE2F59}" name="Columna11" dataDxfId="283" dataCellStyle="Normal 2"/>
    <tableColumn id="12" xr3:uid="{8159186F-8A01-4FCB-982F-B7571A026C7E}" name="Columna12" dataDxfId="282" dataCellStyle="Normal 2"/>
    <tableColumn id="13" xr3:uid="{C00B16D9-3038-459E-B891-C4D3F52F2975}" name="Columna13" dataDxfId="281" dataCellStyle="Normal 2"/>
    <tableColumn id="14" xr3:uid="{F2F1E0DC-6837-4331-910B-1C6DEA8B3C37}" name="Columna14" dataDxfId="280"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K212" totalsRowShown="0" headerRowDxfId="279" dataDxfId="278" tableBorderDxfId="277" headerRowCellStyle="Normal 2" dataCellStyle="Normal 2">
  <autoFilter ref="A8:IK212" xr:uid="{C012F7BF-6A57-4B21-ACED-0E383BA0312A}"/>
  <tableColumns count="245">
    <tableColumn id="1" xr3:uid="{2E5E772D-D643-431C-A2CA-E6C0C5A790EB}" name="COD" dataDxfId="276" dataCellStyle="Normal 2"/>
    <tableColumn id="2" xr3:uid="{02A3692A-502F-438A-9BC8-88A5DFCB6C49}" name="MATERIAL.-" dataDxfId="275" dataCellStyle="Normal 2"/>
    <tableColumn id="3" xr3:uid="{0CD5E731-886E-49E1-BF7C-04CDADE33001}" name="Un." dataDxfId="274" dataCellStyle="Normal 2"/>
    <tableColumn id="4" xr3:uid="{C3782040-938F-4EC2-B794-FF1DD59F925E}" name="mayo-05" dataDxfId="273" dataCellStyle="Normal 2"/>
    <tableColumn id="5" xr3:uid="{E3AF7702-40F3-4049-9351-21978DF7F4BD}" name="junio-05" dataDxfId="272" dataCellStyle="Normal 2"/>
    <tableColumn id="6" xr3:uid="{5EEDBA57-B8D7-4A44-BD0C-0D1BED203A13}" name="julio-05" dataDxfId="271" dataCellStyle="Normal 2"/>
    <tableColumn id="7" xr3:uid="{92643D49-4B40-45AF-812E-2B9B8614D8BD}" name="agosto-05" dataDxfId="270" dataCellStyle="Normal 2"/>
    <tableColumn id="8" xr3:uid="{6AA1E920-DCAA-4E2E-8979-7BA9BFE5FFA9}" name="septiembre-05" dataDxfId="269" dataCellStyle="Normal 2"/>
    <tableColumn id="9" xr3:uid="{BC499D36-A5FF-464F-BB4D-99E1844A22DF}" name="octubre-05" dataDxfId="268" dataCellStyle="Normal 2"/>
    <tableColumn id="10" xr3:uid="{F6064955-7FC9-463E-BAFE-71BABD3262FC}" name="noviembre-05" dataDxfId="267" dataCellStyle="Normal 2"/>
    <tableColumn id="11" xr3:uid="{05905E2C-466B-4BCB-9831-BEC3C38E9ADA}" name="diciembre-05" dataDxfId="266" dataCellStyle="Normal 2"/>
    <tableColumn id="12" xr3:uid="{2F3EF698-5BFA-4AE8-8258-50E775DF0BBD}" name="enero-06" dataDxfId="265" dataCellStyle="Normal 2"/>
    <tableColumn id="13" xr3:uid="{00D2F174-75DB-4334-9FC5-C6107FE63A56}" name="febrero-06" dataDxfId="264" dataCellStyle="Normal 2"/>
    <tableColumn id="14" xr3:uid="{E2560387-E89D-4CAE-87AC-BF209097B781}" name="marzo-06" dataDxfId="263" dataCellStyle="Normal 2"/>
    <tableColumn id="15" xr3:uid="{D07C728B-872C-4C02-8EF5-8BD15B30B821}" name="abril-06" dataDxfId="262" dataCellStyle="Normal 2"/>
    <tableColumn id="16" xr3:uid="{92C77054-F3C8-401A-9CB7-C25079A9A3EB}" name="mayo-06" dataDxfId="261" dataCellStyle="Normal 2"/>
    <tableColumn id="17" xr3:uid="{45631061-1ACB-4164-8029-1F32D04A9EF1}" name="junio-06" dataDxfId="260" dataCellStyle="Normal 2"/>
    <tableColumn id="18" xr3:uid="{6A5A4091-FB99-486D-B9E7-1DCE71393DDB}" name="julio-06" dataDxfId="259" dataCellStyle="Normal 2"/>
    <tableColumn id="19" xr3:uid="{635A48FE-BBA2-4208-BDD5-5D3489AA9DB0}" name="agosto-06" dataDxfId="258" dataCellStyle="Normal 2"/>
    <tableColumn id="20" xr3:uid="{C5DF7B9B-A642-4D80-9129-AB2361A9BEB3}" name="septiembre-06" dataDxfId="257" dataCellStyle="Normal 2"/>
    <tableColumn id="21" xr3:uid="{65A08C23-9321-4673-9F9B-1E531FEC9552}" name="octubre-06" dataDxfId="256" dataCellStyle="Normal 2"/>
    <tableColumn id="22" xr3:uid="{089E85E9-D8FD-4735-8429-0E302B0D0D03}" name="noviembre-06" dataDxfId="255" dataCellStyle="Normal 2"/>
    <tableColumn id="23" xr3:uid="{EF568161-654B-4C81-B1BC-4DAEFC3365B9}" name="diciembre-06" dataDxfId="254" dataCellStyle="Normal 2"/>
    <tableColumn id="24" xr3:uid="{B066FF6C-C1D8-4E4F-A72B-43A4F128D95E}" name="enero-07" dataDxfId="253" dataCellStyle="Normal 2"/>
    <tableColumn id="25" xr3:uid="{13D889C5-E9A8-49D3-BA17-26F1D4E91745}" name="febrero-07" dataDxfId="252" dataCellStyle="Normal 2"/>
    <tableColumn id="26" xr3:uid="{1B56C0B7-C1DC-4AC0-A83B-14556AB7B88F}" name="marzo-07" dataDxfId="251" dataCellStyle="Normal 2"/>
    <tableColumn id="27" xr3:uid="{07072F99-0FEE-4621-BAC8-1D151DC841D4}" name="abril-07" dataDxfId="250" dataCellStyle="Normal 2"/>
    <tableColumn id="28" xr3:uid="{49CC504B-C6CE-47E0-82BB-AAEDE779A50B}" name="mayo-07" dataDxfId="249" dataCellStyle="Normal 2"/>
    <tableColumn id="29" xr3:uid="{1E67C1D4-5CC2-4F5B-9829-C622A839E7BE}" name="junio-07" dataDxfId="248" dataCellStyle="Normal 2"/>
    <tableColumn id="30" xr3:uid="{5DFD4BAD-E1D4-40EB-83D0-735BBBB45963}" name="julio-07" dataDxfId="247" dataCellStyle="Normal 2"/>
    <tableColumn id="31" xr3:uid="{42ADCC3E-DB1E-4E8F-A049-62560191EEF3}" name="agosto-07" dataDxfId="246" dataCellStyle="Normal 2"/>
    <tableColumn id="32" xr3:uid="{2880DE66-A72A-49DB-A6B9-5FC1B1074BED}" name="septiembre-07" dataDxfId="245" dataCellStyle="Normal 2"/>
    <tableColumn id="33" xr3:uid="{44AF0EBC-65A5-47F3-BEF3-82A1008038C3}" name="octubre-07" dataDxfId="244" dataCellStyle="Normal 2"/>
    <tableColumn id="34" xr3:uid="{75C42F38-11AF-4156-A2D6-DE89969AD1F6}" name="noviembre-07" dataDxfId="243" dataCellStyle="Normal 2"/>
    <tableColumn id="35" xr3:uid="{8A93C012-D3D2-40FC-BD3A-0AE1DA8B7863}" name="diciembre-07" dataDxfId="242" dataCellStyle="Normal 2"/>
    <tableColumn id="36" xr3:uid="{3191A365-87A6-44CC-9582-ADC5801FE0C7}" name="enero-08" dataDxfId="241" dataCellStyle="Normal 2"/>
    <tableColumn id="37" xr3:uid="{9524255A-80D6-4424-A5A7-437BE6FABFE3}" name="febrero-08" dataDxfId="240" dataCellStyle="Normal 2"/>
    <tableColumn id="38" xr3:uid="{3C4D59FE-6C5E-45E2-8530-303D8F328F3B}" name="marzo-08" dataDxfId="239" dataCellStyle="Normal 2"/>
    <tableColumn id="39" xr3:uid="{CA3AC3E7-D68F-483C-8326-3A64C05A50C2}" name="abril-08" dataDxfId="238" dataCellStyle="Normal 2"/>
    <tableColumn id="40" xr3:uid="{DC911539-92D7-424F-B1CA-5FF9DC128E2A}" name="mayo-08" dataDxfId="237" dataCellStyle="Normal 2"/>
    <tableColumn id="41" xr3:uid="{C1E1FC82-1F75-4993-B8B3-0665E2DF4D13}" name="junio-08" dataDxfId="236" dataCellStyle="Normal 2"/>
    <tableColumn id="42" xr3:uid="{15634516-BD93-4C7D-AC0F-ED5860598C7A}" name="julio-08" dataDxfId="235" dataCellStyle="Normal 2"/>
    <tableColumn id="43" xr3:uid="{4F29EFA9-95C2-4DE4-A533-97EEEB9DBB09}" name="agosto-08" dataDxfId="234" dataCellStyle="Normal 2"/>
    <tableColumn id="44" xr3:uid="{0FD83518-5319-4861-BF03-0D536D89796D}" name="septiembre-08" dataDxfId="233" dataCellStyle="Normal 2"/>
    <tableColumn id="45" xr3:uid="{CD0A5600-0168-4B35-BB08-26B21A55E754}" name="octubre-08" dataDxfId="232" dataCellStyle="Normal 2"/>
    <tableColumn id="46" xr3:uid="{1633F294-ABE6-4496-8D74-9CC85E077378}" name="noviembre-08" dataDxfId="231" dataCellStyle="Normal 2"/>
    <tableColumn id="47" xr3:uid="{11F17D8E-1A06-4127-8869-B6758B6E754D}" name="diciembre-08" dataDxfId="230" dataCellStyle="Normal 2"/>
    <tableColumn id="48" xr3:uid="{40DBD4C3-9E8F-4584-9193-CE7E5ECA9877}" name="enero-09" dataDxfId="229" dataCellStyle="Normal 2"/>
    <tableColumn id="49" xr3:uid="{866867F5-A6A2-4B5F-9B09-74395AB47FCC}" name="febrero-09" dataDxfId="228" dataCellStyle="Normal 2"/>
    <tableColumn id="50" xr3:uid="{EAE6D216-4865-42E1-AA5D-D50AE31B6382}" name="marzo-09" dataDxfId="227" dataCellStyle="Normal 2"/>
    <tableColumn id="51" xr3:uid="{2127D1FE-422F-49F9-91CB-6624853CB248}" name="abril-09" dataDxfId="226" dataCellStyle="Normal 2"/>
    <tableColumn id="52" xr3:uid="{DFB82F0D-C45F-4D2E-B73E-E0797607A874}" name="mayo-09" dataDxfId="225" dataCellStyle="Normal 2"/>
    <tableColumn id="53" xr3:uid="{F4598430-9457-477F-A31B-0D149FF6D84B}" name="junio-09" dataDxfId="224" dataCellStyle="Normal 2"/>
    <tableColumn id="54" xr3:uid="{C1D0F715-BE8B-4D64-8321-2E857B77A96D}" name="julio-09" dataDxfId="223" dataCellStyle="Normal 2"/>
    <tableColumn id="55" xr3:uid="{13FC35FB-B8E8-430E-965A-0FF902B6BEF5}" name="agosto-09" dataDxfId="222" dataCellStyle="Normal 2"/>
    <tableColumn id="56" xr3:uid="{9F0E07B0-D451-4F42-AF47-BB8504592B08}" name="septiembre-09" dataDxfId="221" dataCellStyle="Normal 2"/>
    <tableColumn id="57" xr3:uid="{0B8D2418-FC43-4F42-818C-2246A6C4068E}" name="octubre-09" dataDxfId="220" dataCellStyle="Normal 2"/>
    <tableColumn id="58" xr3:uid="{477948A9-C61C-429D-89F6-77DF2513D9BC}" name="noviembre-09" dataDxfId="219" dataCellStyle="Normal 2"/>
    <tableColumn id="59" xr3:uid="{3DD3F6AD-D146-4433-A522-E21303306B06}" name="diciembre-09" dataDxfId="218" dataCellStyle="Normal 2"/>
    <tableColumn id="60" xr3:uid="{49BF8017-8F60-436D-AF38-21E846AA18FD}" name="enero-10" dataDxfId="217" dataCellStyle="Normal 2"/>
    <tableColumn id="61" xr3:uid="{82F1E800-A79F-4B85-ABE8-AD21A56BF11A}" name="febrero-10" dataDxfId="216" dataCellStyle="Normal 2"/>
    <tableColumn id="62" xr3:uid="{0250F66A-E81B-465A-BE26-368630EDED98}" name="marzo-10" dataDxfId="215" dataCellStyle="Normal 2"/>
    <tableColumn id="63" xr3:uid="{BF03B159-7CE1-457A-9B55-AF0B11A4CF67}" name="abril-10" dataDxfId="214" dataCellStyle="Normal 2"/>
    <tableColumn id="64" xr3:uid="{37CD87B1-20A2-4EA0-903B-57445C1B8316}" name="mayo-10" dataDxfId="213" dataCellStyle="Normal 2"/>
    <tableColumn id="65" xr3:uid="{077C284F-DBCE-4A90-B81B-7744EDE161A8}" name="junio-10" dataDxfId="212" dataCellStyle="Normal 2"/>
    <tableColumn id="66" xr3:uid="{8042CA69-B1DF-4524-8779-7F3604112E4D}" name="julio-10" dataDxfId="211" dataCellStyle="Normal 2"/>
    <tableColumn id="67" xr3:uid="{0A26350B-7EA1-4B5E-984F-24D5EF35E9B0}" name="agosto-10" dataDxfId="210" dataCellStyle="Normal 2"/>
    <tableColumn id="68" xr3:uid="{BCF5B6B5-5B11-4FB3-95E0-09095A67FE63}" name="septiembre-10" dataDxfId="209" dataCellStyle="Normal 2"/>
    <tableColumn id="69" xr3:uid="{EF8BE7DB-8D4F-4D42-A80B-E4F269BAC96D}" name="octubre-10" dataDxfId="208" dataCellStyle="Normal 2"/>
    <tableColumn id="70" xr3:uid="{745BACD0-5B39-4E7D-AC21-853FB726985C}" name="noviembre-10" dataDxfId="207" dataCellStyle="Normal 2"/>
    <tableColumn id="71" xr3:uid="{2F879D46-FD8D-410C-B16A-6A7C5B7FA4B5}" name="diciembre-10" dataDxfId="206" dataCellStyle="Normal 2"/>
    <tableColumn id="72" xr3:uid="{A7BE9D6F-37F4-44D1-820D-024562B84ABC}" name="ene/11" dataDxfId="205" dataCellStyle="Normal 2"/>
    <tableColumn id="73" xr3:uid="{408FB9D2-88AC-4595-AE99-86FB4A08EE26}" name="feb/11" dataDxfId="204" dataCellStyle="Normal 2"/>
    <tableColumn id="74" xr3:uid="{1272C776-1B3A-4B81-942D-83FEB513EEBE}" name="mar/11" dataDxfId="203" dataCellStyle="Normal 2"/>
    <tableColumn id="75" xr3:uid="{DAB3965A-5A52-4FA4-AB3E-FFEBE605CB45}" name="abr/11" dataDxfId="202" dataCellStyle="Normal 2"/>
    <tableColumn id="76" xr3:uid="{D1321103-909B-49A1-8326-7643B1DAD505}" name="may/11" dataDxfId="201" dataCellStyle="Normal 2"/>
    <tableColumn id="77" xr3:uid="{92906B54-DD78-4D38-8B68-0642645C92FF}" name="jun/11" dataDxfId="200" dataCellStyle="Normal 2"/>
    <tableColumn id="78" xr3:uid="{E5C8B202-2162-4AB7-95E5-84D8884284EF}" name="jul/11" dataDxfId="199" dataCellStyle="Normal 2"/>
    <tableColumn id="79" xr3:uid="{4F8891C6-3E59-478D-9B9B-1B24A5BB5913}" name="ago/11" dataDxfId="198" dataCellStyle="Normal 2"/>
    <tableColumn id="80" xr3:uid="{118870AE-A43B-4C8A-BECB-902F6B513FB9}" name="sept/11" dataDxfId="197" dataCellStyle="Normal 2"/>
    <tableColumn id="81" xr3:uid="{7876B14A-62CF-49C6-A4C2-7C70D644DCF2}" name="oct/11" dataDxfId="196" dataCellStyle="Normal 2"/>
    <tableColumn id="82" xr3:uid="{839AF87D-7441-4514-B63E-1D0422C27823}" name="nov/11" dataDxfId="195" dataCellStyle="Normal 2"/>
    <tableColumn id="83" xr3:uid="{70E4E9B4-84D5-46C9-8CF6-E4FF0B377C1E}" name="dic/11" dataDxfId="194" dataCellStyle="Normal 2"/>
    <tableColumn id="84" xr3:uid="{0A5E8227-8B14-485B-8F90-DFC4FF82980E}" name="ene/12" dataDxfId="193" dataCellStyle="Normal 2"/>
    <tableColumn id="85" xr3:uid="{2ACB5042-79E8-4EA3-A5F9-26F8BB275CF2}" name="feb/12" dataDxfId="192" dataCellStyle="Normal 2"/>
    <tableColumn id="86" xr3:uid="{49B20AB2-3CF4-4A6C-92FF-BF11730F2A76}" name="mar/12" dataDxfId="191" dataCellStyle="Normal 2"/>
    <tableColumn id="87" xr3:uid="{DCC9DF9A-1A45-4704-AC92-A3828E3AADEE}" name="abr/12" dataDxfId="190" dataCellStyle="Normal 2"/>
    <tableColumn id="88" xr3:uid="{4C279A79-4490-4A35-A227-1355A9BF330A}" name="may/12" dataDxfId="189" dataCellStyle="Normal 2"/>
    <tableColumn id="89" xr3:uid="{ED4EF1A3-B918-40D2-9DAE-C9AB91A8BC75}" name="jun/12" dataDxfId="188" dataCellStyle="Normal 2"/>
    <tableColumn id="90" xr3:uid="{BDAF82D4-643F-4A23-B398-04C2BAD5D69A}" name="jul/12" dataDxfId="187" dataCellStyle="Normal 2"/>
    <tableColumn id="91" xr3:uid="{867AB648-5F89-41D6-9670-C1B18A351B85}" name="ago/12" dataDxfId="186" dataCellStyle="Normal 2"/>
    <tableColumn id="92" xr3:uid="{D83AC794-0D63-4D00-96C1-63BA51C51A45}" name="sept/12" dataDxfId="185" dataCellStyle="Normal 2"/>
    <tableColumn id="93" xr3:uid="{E3968202-0C6D-429E-A06A-219DBCABE74D}" name="oct/12" dataDxfId="184" dataCellStyle="Normal 2"/>
    <tableColumn id="94" xr3:uid="{E2B041FA-1F63-4A1D-89DF-6E3EB480C303}" name="nov/12" dataDxfId="183" dataCellStyle="Normal 2"/>
    <tableColumn id="95" xr3:uid="{A0C329DD-97F3-4D0B-BBAB-F158D25C38B7}" name="dic/12" dataDxfId="182" dataCellStyle="Normal 2"/>
    <tableColumn id="96" xr3:uid="{7D400395-1AE0-4D1B-9849-4676483AB8D5}" name="ene/13" dataDxfId="181" dataCellStyle="Normal 2"/>
    <tableColumn id="97" xr3:uid="{15252520-1BE9-4B50-B3A5-8F9AE0F35D7C}" name="feb/13" dataDxfId="180" dataCellStyle="Normal 2"/>
    <tableColumn id="98" xr3:uid="{56398069-CBC3-4D98-9CB5-40FE1C4DB6F8}" name="mar/13" dataDxfId="179" dataCellStyle="Normal 2"/>
    <tableColumn id="99" xr3:uid="{89023CC2-B30F-4FCD-BA80-03B8F431E3E9}" name="abr/13" dataDxfId="178" dataCellStyle="Normal 2"/>
    <tableColumn id="100" xr3:uid="{E93953FE-B392-49F7-86B0-12810CC4EF36}" name="may/13" dataDxfId="177" dataCellStyle="Normal 2"/>
    <tableColumn id="101" xr3:uid="{6149DF7B-B3D3-444D-8804-261469FB0FCC}" name="jun/13" dataDxfId="176" dataCellStyle="Normal 2"/>
    <tableColumn id="102" xr3:uid="{932A1212-A9B1-4653-B024-ABEB33A2713C}" name="jul/13" dataDxfId="175" dataCellStyle="Normal 2"/>
    <tableColumn id="103" xr3:uid="{386EA752-07FD-4436-B6F5-3E98AF57FD1B}" name="ago/13" dataDxfId="174" dataCellStyle="Normal 2"/>
    <tableColumn id="104" xr3:uid="{0454E1E4-B8ED-4E07-A4F3-31578EE75F84}" name="sept/13" dataDxfId="173" dataCellStyle="Normal 2"/>
    <tableColumn id="105" xr3:uid="{6A35FA86-3CAD-4D1C-A3E5-71AA771E9238}" name="oct/13" dataDxfId="172" dataCellStyle="Normal 2"/>
    <tableColumn id="106" xr3:uid="{604F1D50-BFE3-439A-92A7-73085EDC3029}" name="nov/13" dataDxfId="171" dataCellStyle="Normal 2"/>
    <tableColumn id="107" xr3:uid="{7401CFD9-687F-4FEC-A636-FD22BB732406}" name="dic/13" dataDxfId="170" dataCellStyle="Normal 2"/>
    <tableColumn id="108" xr3:uid="{138473FF-E2E4-4F2A-BB23-5D358A506DDD}" name="ene/14" dataDxfId="169" dataCellStyle="Normal 2"/>
    <tableColumn id="109" xr3:uid="{DCB40236-B5B7-4A54-9309-2345AD67BB7B}" name="feb/14" dataDxfId="168" dataCellStyle="Normal 2"/>
    <tableColumn id="110" xr3:uid="{B14132A9-E8E3-448A-8ED2-C43DB4483139}" name="mar/14" dataDxfId="167" dataCellStyle="Normal 2"/>
    <tableColumn id="111" xr3:uid="{A3E0AE14-46F6-40B7-85B8-6C16DCC47046}" name="abr/14" dataDxfId="166" dataCellStyle="Normal 2"/>
    <tableColumn id="112" xr3:uid="{6A6723EA-5786-4655-AA67-4EDC3FE19146}" name="may/14" dataDxfId="165" dataCellStyle="Normal 2"/>
    <tableColumn id="113" xr3:uid="{B14BCF25-7B18-4105-A028-5B9AF73198E8}" name="jun/14" dataDxfId="164" dataCellStyle="Normal 2"/>
    <tableColumn id="114" xr3:uid="{5243E410-ED24-4960-B8D7-B71505875B72}" name="jul/14" dataDxfId="163" dataCellStyle="Normal 2"/>
    <tableColumn id="115" xr3:uid="{909ACFC6-19C6-4152-B695-D853990462E7}" name="ago/14" dataDxfId="162" dataCellStyle="Normal 2"/>
    <tableColumn id="116" xr3:uid="{FDC43E10-EE52-4CF2-BDCA-FBEC11AEFB7A}" name="sept/14" dataDxfId="161" dataCellStyle="Normal 2"/>
    <tableColumn id="117" xr3:uid="{C142B8BA-A0B2-4EA6-89D4-926AFAD4A899}" name="oct/14" dataDxfId="160" dataCellStyle="Normal 2"/>
    <tableColumn id="118" xr3:uid="{875E88FD-7542-4C7A-B95E-714DD3A2140D}" name="nov/14" dataDxfId="159" dataCellStyle="Normal 2"/>
    <tableColumn id="119" xr3:uid="{219D33B6-2497-4D75-97A5-2235BA5BD992}" name="dic/14" dataDxfId="158" dataCellStyle="Normal 2"/>
    <tableColumn id="120" xr3:uid="{BE49F4E1-ED58-4275-AAA9-E1798FA52B87}" name="ene/15" dataDxfId="157" dataCellStyle="Normal 2"/>
    <tableColumn id="121" xr3:uid="{23205523-706E-4432-BE27-16895634DA10}" name="feb/15" dataDxfId="156" dataCellStyle="Normal 2"/>
    <tableColumn id="122" xr3:uid="{6B51374E-D6EA-4C51-8F87-1D44FC8C03C6}" name="mar/15" dataDxfId="155" dataCellStyle="Normal 2"/>
    <tableColumn id="123" xr3:uid="{9163FCBE-2F26-4774-98BA-E331B30DA873}" name="abr/15" dataDxfId="154" dataCellStyle="Normal 2"/>
    <tableColumn id="124" xr3:uid="{10BF557A-84BE-4729-A1B7-61A2118B88FD}" name="may/15" dataDxfId="153" dataCellStyle="Normal 2"/>
    <tableColumn id="125" xr3:uid="{C60CC391-9E8A-4A50-8A3A-99E4070F99AC}" name="jun/15" dataDxfId="152" dataCellStyle="Normal 2"/>
    <tableColumn id="126" xr3:uid="{912F5BD5-E72B-4848-839A-C96BAE87A595}" name="jul/15" dataDxfId="151" dataCellStyle="Normal 2"/>
    <tableColumn id="127" xr3:uid="{D83AD085-3C51-4054-B28D-A934B96FBA94}" name="ago/15" dataDxfId="150" dataCellStyle="Normal 2"/>
    <tableColumn id="128" xr3:uid="{698844F8-DC5C-4BDB-A22D-BBCAB734E880}" name="sept/15" dataDxfId="149" dataCellStyle="Normal 2"/>
    <tableColumn id="129" xr3:uid="{822F55E4-CE3E-4419-83AA-0E447D71F2D8}" name="oct/15" dataDxfId="148" dataCellStyle="Normal 2"/>
    <tableColumn id="130" xr3:uid="{C45D89A0-F4C5-4061-8330-2A8B37E1442F}" name="nov/15" dataDxfId="147" dataCellStyle="Normal 2"/>
    <tableColumn id="131" xr3:uid="{19D3DEF4-40CB-462A-B5D8-7C62056FEC3E}" name="dic/15" dataDxfId="146" dataCellStyle="Normal 2"/>
    <tableColumn id="132" xr3:uid="{A305C6E5-6856-4DD9-86A7-CF1150DD4EFC}" name="ene/16" dataDxfId="145" dataCellStyle="Normal 2"/>
    <tableColumn id="133" xr3:uid="{841AD1B4-A17D-4CB2-87D9-A8DA5803D5C8}" name="feb/16" dataDxfId="144" dataCellStyle="Normal 2"/>
    <tableColumn id="134" xr3:uid="{2402F08D-D0D6-4CF3-8EA4-BE50747D648A}" name="mar/16" dataDxfId="143" dataCellStyle="Normal 2"/>
    <tableColumn id="135" xr3:uid="{FE09DD74-ADE6-42B0-9937-268883F76B4C}" name="abr/16" dataDxfId="142" dataCellStyle="Normal 2"/>
    <tableColumn id="136" xr3:uid="{AF9B2AD7-C9A5-4D55-88E7-7EF4F2731A98}" name="may/16" dataDxfId="141" dataCellStyle="Normal 2"/>
    <tableColumn id="137" xr3:uid="{D6BFF38D-D985-4115-A9EC-5C4B83666CB5}" name="jun/16" dataDxfId="140" dataCellStyle="Normal 2"/>
    <tableColumn id="138" xr3:uid="{917484B5-1305-41D3-9C9E-2877774AA832}" name="jul/16" dataDxfId="139" dataCellStyle="Normal 2"/>
    <tableColumn id="139" xr3:uid="{65390740-C171-4026-9CDC-67754E54C1CA}" name="ago/16" dataDxfId="138" dataCellStyle="Normal 2"/>
    <tableColumn id="140" xr3:uid="{400FB2B0-4234-4325-A890-E80F870AF42D}" name="sept/16" dataDxfId="137" dataCellStyle="Normal 2"/>
    <tableColumn id="141" xr3:uid="{8F541C4B-B225-450F-ACDC-DE22257AE285}" name="oct/16" dataDxfId="136" dataCellStyle="Normal 2"/>
    <tableColumn id="142" xr3:uid="{E58B8E8F-A6FD-4EA0-A778-B313B5693175}" name="nov/16" dataDxfId="135" dataCellStyle="Normal 2"/>
    <tableColumn id="143" xr3:uid="{A6AA77EA-E06F-46C1-BC00-924CF24AD2E2}" name="dic/16" dataDxfId="134" dataCellStyle="Normal 2"/>
    <tableColumn id="144" xr3:uid="{5D752BC2-EA2A-47FE-8B55-148239B1DF45}" name="ene/17" dataDxfId="133" dataCellStyle="Normal 2"/>
    <tableColumn id="145" xr3:uid="{9158A643-BDB5-4457-B0FF-2B698EA7A488}" name="feb/17" dataDxfId="132" dataCellStyle="Normal 2"/>
    <tableColumn id="146" xr3:uid="{05C0CE44-0FD6-410E-BBD1-709DAF8B6A95}" name="mar/17" dataDxfId="131" dataCellStyle="Normal 2"/>
    <tableColumn id="147" xr3:uid="{E5E515AF-EE42-4FBA-85BE-9E7AD0007BA4}" name="abr/17" dataDxfId="130" dataCellStyle="Normal 2"/>
    <tableColumn id="148" xr3:uid="{C759A3C4-FC6B-463B-9B7A-2DB54D9526A8}" name="may/17" dataDxfId="129" dataCellStyle="Normal 2"/>
    <tableColumn id="149" xr3:uid="{D5FEF1CB-44B5-462E-8488-CD6737BA914A}" name="jun/17" dataDxfId="128" dataCellStyle="Normal 2"/>
    <tableColumn id="150" xr3:uid="{485A91FD-75E5-4107-AEC6-68F79DE668E4}" name="jul/17" dataDxfId="127" dataCellStyle="Normal 2"/>
    <tableColumn id="151" xr3:uid="{EF0B9901-7456-45CE-AC95-249C363F2CA5}" name="ago/17" dataDxfId="126" dataCellStyle="Normal 2"/>
    <tableColumn id="152" xr3:uid="{45E0B17A-4E1D-42DD-AE1D-758F1D1A936C}" name="sept/17" dataDxfId="125" dataCellStyle="Normal 2"/>
    <tableColumn id="153" xr3:uid="{CF61BF77-9B92-4367-9942-8A38BF355103}" name="oct/17" dataDxfId="124" dataCellStyle="Normal 2"/>
    <tableColumn id="154" xr3:uid="{04CF091E-F851-4A51-A017-AF01F2B39AE4}" name="nov/17" dataDxfId="123" dataCellStyle="Normal 2"/>
    <tableColumn id="155" xr3:uid="{CF1C2E5D-FC6C-4CF7-8153-36F6BE8F9B39}" name="dic/17" dataDxfId="122" dataCellStyle="Normal 2"/>
    <tableColumn id="156" xr3:uid="{F6AA38AB-E2F9-467A-BABC-FE9BEC60171D}" name="ene/18" dataDxfId="121" dataCellStyle="Normal 2"/>
    <tableColumn id="157" xr3:uid="{CAD57A17-FE74-4C0F-AE52-8D5B3B93C119}" name="feb/18" dataDxfId="120" dataCellStyle="Normal 2"/>
    <tableColumn id="158" xr3:uid="{0BDE3AF1-AD94-438A-B241-224BC2956482}" name="mar/18" dataDxfId="119" dataCellStyle="Normal 2"/>
    <tableColumn id="159" xr3:uid="{1EA32332-553A-459D-A334-D73637B1EFFE}" name="abr/18" dataDxfId="118" dataCellStyle="Normal 2"/>
    <tableColumn id="160" xr3:uid="{0B481B85-EB7D-4862-9339-55BC8464D714}" name="may/18" dataDxfId="117" dataCellStyle="Normal 2"/>
    <tableColumn id="161" xr3:uid="{03DA29ED-0227-49C7-8519-8EDFCB16F9E4}" name="jun/18" dataDxfId="116" dataCellStyle="Normal 2"/>
    <tableColumn id="162" xr3:uid="{67F532A9-0442-4513-BDF8-58535372D86B}" name="jul/18" dataDxfId="115" dataCellStyle="Normal 2"/>
    <tableColumn id="163" xr3:uid="{57549E37-C2D9-4D61-8138-13CF50387DE9}" name="ago/18" dataDxfId="114" dataCellStyle="Normal 2"/>
    <tableColumn id="164" xr3:uid="{00307B68-23BB-4BA7-BC12-2EF32A2909C0}" name="sept/18" dataDxfId="113" dataCellStyle="Normal 2"/>
    <tableColumn id="165" xr3:uid="{846152DA-368A-4779-8CDA-E99901E340EF}" name="oct/18" dataDxfId="112" dataCellStyle="Normal 2"/>
    <tableColumn id="166" xr3:uid="{D8497039-A824-4DDB-8F1C-223863F6DDDF}" name="nov/18" dataDxfId="111" dataCellStyle="Normal 2"/>
    <tableColumn id="167" xr3:uid="{CEB4BFE9-2CA7-4185-AD24-B3D769E029C2}" name="dic/18" dataDxfId="110" dataCellStyle="Normal 2"/>
    <tableColumn id="168" xr3:uid="{74521230-D23A-419B-AAFC-378BDC12BB9E}" name="ene/19" dataDxfId="109" dataCellStyle="Normal 2"/>
    <tableColumn id="169" xr3:uid="{E1E157A6-6DE1-43A4-AE59-6CB562388FF9}" name="feb/19" dataDxfId="108" dataCellStyle="Normal 2"/>
    <tableColumn id="170" xr3:uid="{F739244B-944F-4861-88FB-78E41433829C}" name="mar/19" dataDxfId="107" dataCellStyle="Normal 2"/>
    <tableColumn id="171" xr3:uid="{A999DBD0-1830-4B1A-ACF0-25BF54D8E21C}" name="abr/19" dataDxfId="106" dataCellStyle="Normal 2"/>
    <tableColumn id="172" xr3:uid="{63441FE1-6203-4C09-9213-21BA81F214A9}" name="may/19" dataDxfId="105" dataCellStyle="Normal 2"/>
    <tableColumn id="173" xr3:uid="{0F587908-417E-407F-B865-741E17E8944A}" name="jun/19" dataDxfId="104" dataCellStyle="Normal 2"/>
    <tableColumn id="174" xr3:uid="{6DB93191-E8E4-40B0-AB87-8CC35ADD5851}" name="jul/19" dataDxfId="103" dataCellStyle="Normal 2"/>
    <tableColumn id="175" xr3:uid="{DA5BAC86-1146-4775-BDE1-AD843604C32F}" name="ago/19" dataDxfId="102" dataCellStyle="Normal 2"/>
    <tableColumn id="176" xr3:uid="{6AEBE95D-3F08-4D69-990D-B80A7DCA89F4}" name="sept/19" dataDxfId="101" dataCellStyle="Normal 2"/>
    <tableColumn id="177" xr3:uid="{A6C70EAD-AB40-455C-A091-27531F56B017}" name="oct/19" dataDxfId="100" dataCellStyle="Normal 2"/>
    <tableColumn id="178" xr3:uid="{C86C9023-C796-48DA-9338-20A9E48EA93A}" name="nov/19" dataDxfId="99" dataCellStyle="Normal 2"/>
    <tableColumn id="179" xr3:uid="{6CDD4B26-D93E-4E36-8EEB-305880B0C1E3}" name="dic/19" dataDxfId="98" dataCellStyle="Normal 2"/>
    <tableColumn id="180" xr3:uid="{CC6C0AEC-2B5A-4908-80C8-0B07C4FF5031}" name="ene/20" dataDxfId="97" dataCellStyle="Normal 2"/>
    <tableColumn id="181" xr3:uid="{51DFFFF3-155F-4D3E-8DF9-F9DAC28F4272}" name="feb/20" dataDxfId="96" dataCellStyle="Normal 2"/>
    <tableColumn id="182" xr3:uid="{5B05F23F-8F34-4F3D-8E5D-286EF868A385}" name="mar/20" dataDxfId="95" dataCellStyle="Normal 2"/>
    <tableColumn id="183" xr3:uid="{24AEC88D-3989-4B80-AA0C-21A69C74C2D2}" name="abr/20" dataDxfId="94" dataCellStyle="Normal 2"/>
    <tableColumn id="184" xr3:uid="{C14B25B4-3046-4C11-B2E6-AE6760575AAF}" name="may/20" dataDxfId="93" dataCellStyle="Normal 2"/>
    <tableColumn id="185" xr3:uid="{3FD9C40D-E302-4737-976C-74CCA44AFED7}" name="jun/20" dataDxfId="92" dataCellStyle="Normal 2"/>
    <tableColumn id="186" xr3:uid="{F4147D43-8265-4BA8-B8B3-CEC2FE31F36E}" name="jul/20" dataDxfId="91" dataCellStyle="Normal 2"/>
    <tableColumn id="187" xr3:uid="{4AD3E8F7-267B-45F9-AFDB-CABEB0C1BFD5}" name="ago/20" dataDxfId="90" dataCellStyle="Normal 2"/>
    <tableColumn id="188" xr3:uid="{A57E0F25-92C3-403A-9442-C1C613A7E24A}" name="sept/20" dataDxfId="89" dataCellStyle="Normal 2"/>
    <tableColumn id="189" xr3:uid="{59F1BE90-4984-4E6E-B463-1BF449FF0C1A}" name="oct/20" dataDxfId="88" dataCellStyle="Normal 2"/>
    <tableColumn id="190" xr3:uid="{2FA8B02A-615D-41A3-A0E1-C06CE04E78B4}" name="nov/20" dataDxfId="87" dataCellStyle="Normal 2"/>
    <tableColumn id="191" xr3:uid="{DF9C5208-0EE2-4892-BAD8-44D57DE78626}" name="dic/20" dataDxfId="86" dataCellStyle="Normal 2"/>
    <tableColumn id="192" xr3:uid="{391482FE-91F2-45F7-80E6-689CF38CD791}" name="ene/21" dataDxfId="85" dataCellStyle="Normal 2"/>
    <tableColumn id="193" xr3:uid="{D7CBF0EF-98E4-4E0A-A097-E479423229D9}" name="feb/21" dataDxfId="84" dataCellStyle="Normal 2"/>
    <tableColumn id="194" xr3:uid="{0806861F-1A2F-4CEA-9FEF-19DFD2218AB3}" name="mar/21" dataDxfId="83" dataCellStyle="Normal 2"/>
    <tableColumn id="195" xr3:uid="{D251567F-7071-4B22-8145-3F5C0159E9DA}" name="abr/21" dataDxfId="82" dataCellStyle="Normal 2"/>
    <tableColumn id="196" xr3:uid="{FE40861C-4086-41BB-A7DC-43E2E2EA6E34}" name="may/21" dataDxfId="81" dataCellStyle="Normal 2"/>
    <tableColumn id="197" xr3:uid="{A4569813-7C4B-4104-9C2F-72F899A1087E}" name="jun/21" dataDxfId="80" dataCellStyle="Normal 2"/>
    <tableColumn id="198" xr3:uid="{31C6341E-D61F-400C-8787-62B6D75ACA08}" name="jul/21" dataDxfId="79" dataCellStyle="Normal 2"/>
    <tableColumn id="199" xr3:uid="{64D0606A-510F-4733-88A1-F2522725EB24}" name="ago/21" dataDxfId="78" dataCellStyle="Normal 2"/>
    <tableColumn id="200" xr3:uid="{20CD7CE9-6716-4245-93B9-186C6A8E844F}" name="sept/21" dataDxfId="77" dataCellStyle="Normal 2"/>
    <tableColumn id="201" xr3:uid="{CF2FCDC4-7F19-4D8E-881B-CD997E6B3273}" name="oct/21" dataDxfId="76" dataCellStyle="Normal 2"/>
    <tableColumn id="202" xr3:uid="{C8097C52-E2D2-4E71-A8D3-B0D79D4848D8}" name="nov/21" dataDxfId="75" dataCellStyle="Normal 2"/>
    <tableColumn id="203" xr3:uid="{8702D7FA-DE54-4811-A24C-0C53CDAA7BFB}" name="dic/21" dataDxfId="74" dataCellStyle="Normal 2"/>
    <tableColumn id="204" xr3:uid="{80C3DB64-9D88-4707-9D9B-B67222265E68}" name="ene-22" dataDxfId="73" dataCellStyle="Normal 2"/>
    <tableColumn id="205" xr3:uid="{E62FAAD8-B1B7-4490-828A-A93CF506D958}" name="feb-22" dataDxfId="72" dataCellStyle="Normal 2"/>
    <tableColumn id="206" xr3:uid="{026EF75C-3D18-4A69-ADEE-E7BDB82990D5}" name="mar-22" dataDxfId="71" dataCellStyle="Normal 2"/>
    <tableColumn id="207" xr3:uid="{67AAD622-D56B-4EF1-B8DB-02B8ABE3B225}" name="abr-22" dataDxfId="70" dataCellStyle="Normal 2"/>
    <tableColumn id="208" xr3:uid="{4A2A8806-C04A-4B87-87F9-EC4F4576F4D9}" name="may-22" dataDxfId="69" dataCellStyle="Normal 2"/>
    <tableColumn id="209" xr3:uid="{22B55944-280E-4D3F-BB7B-53A06321A92C}" name="jun-22" dataDxfId="68" dataCellStyle="Normal 2"/>
    <tableColumn id="210" xr3:uid="{4AC319CA-6656-4C46-957F-A0F595AADA3D}" name="jul-22" dataDxfId="67" dataCellStyle="Normal 2"/>
    <tableColumn id="211" xr3:uid="{AA6F6153-7E41-49C8-A552-8DCC02E699DA}" name="ago-22" dataDxfId="66" dataCellStyle="Normal 2"/>
    <tableColumn id="212" xr3:uid="{3040A0F7-57B7-43DA-A7DD-E49CA098CD1D}" name="sept-22" dataDxfId="65" dataCellStyle="Normal 2"/>
    <tableColumn id="213" xr3:uid="{CF64C8A0-AF9F-4C18-86C4-A6D977EB658E}" name="oct-22" dataDxfId="64" dataCellStyle="Normal 2"/>
    <tableColumn id="214" xr3:uid="{1F495AF3-491F-4845-ADB0-37E12AD1DE90}" name="nov-22" dataDxfId="63" dataCellStyle="Normal 2"/>
    <tableColumn id="215" xr3:uid="{7FD0B6A6-0279-4304-84B7-D1F64DFBF4C5}" name="dic-22" dataDxfId="62" dataCellStyle="Normal 2"/>
    <tableColumn id="216" xr3:uid="{688E3C61-23A4-4CE7-8409-FAAE0BA53219}" name="ene-23" dataDxfId="61" dataCellStyle="Normal 2"/>
    <tableColumn id="217" xr3:uid="{1FE06DB6-9DFF-42A9-95FD-7EEE67E911EF}" name="feb-23" dataDxfId="60" dataCellStyle="Normal 2"/>
    <tableColumn id="218" xr3:uid="{7D5223F8-508E-48CA-B6C1-7558308C7924}" name="mar-23" dataDxfId="59" dataCellStyle="Normal 2"/>
    <tableColumn id="219" xr3:uid="{A179EC8F-C8B8-4373-8503-5FFC9B4C5914}" name="abr-23" dataDxfId="58" dataCellStyle="Normal 2"/>
    <tableColumn id="220" xr3:uid="{D08EE3F3-DDFB-40BF-8A7C-3DD4324BA5B8}" name="may-23" dataDxfId="57" dataCellStyle="Normal 2"/>
    <tableColumn id="221" xr3:uid="{B7EA5A99-56C6-444B-B215-9DBEB184F1A2}" name="jun-23" dataDxfId="56" dataCellStyle="Normal 2"/>
    <tableColumn id="222" xr3:uid="{1146C9AF-1A91-4F0B-8856-07F3B6EAB52C}" name="jul-23" dataDxfId="55" dataCellStyle="Normal 2"/>
    <tableColumn id="223" xr3:uid="{031521B7-8EF7-49D1-AD68-156506C917FB}" name="ago-23" dataDxfId="54" dataCellStyle="Normal 2"/>
    <tableColumn id="224" xr3:uid="{AA332BD2-2BC8-4A18-84D6-8404F4041822}" name="sept-23" dataDxfId="53" dataCellStyle="Normal 2"/>
    <tableColumn id="225" xr3:uid="{0D7EF39D-F224-4D5F-90AB-977C53A151EC}" name="oct-23" dataDxfId="52" dataCellStyle="Normal 2"/>
    <tableColumn id="226" xr3:uid="{7837920E-CE6F-4612-994F-F723BE2F81AF}" name="nov-23" dataDxfId="51" dataCellStyle="Normal 2"/>
    <tableColumn id="227" xr3:uid="{43341B32-62B9-4A7E-B16A-0FE7A539217A}" name="dic-23" dataDxfId="50" dataCellStyle="Normal 2"/>
    <tableColumn id="228" xr3:uid="{B3FC4A2B-11E5-4D4F-AB90-C91241B37395}" name="ene-24" dataDxfId="49" dataCellStyle="Normal 2"/>
    <tableColumn id="229" xr3:uid="{5BF4A588-19C1-4441-BB6E-878A32DEB1B0}" name="feb-24" dataDxfId="48" dataCellStyle="Normal 2"/>
    <tableColumn id="230" xr3:uid="{4C5CD5DA-5146-409E-A4D5-4B63CC0E0945}" name="mar-24" dataDxfId="47" dataCellStyle="Normal 2"/>
    <tableColumn id="231" xr3:uid="{651D9018-5294-4C4B-852E-DD42C6947E83}" name="abr-24" dataDxfId="46" dataCellStyle="Normal 2"/>
    <tableColumn id="232" xr3:uid="{68D27D42-4C6A-4FFF-ABCD-B68AF62260E6}" name="may-24" dataDxfId="45" dataCellStyle="Normal 2"/>
    <tableColumn id="233" xr3:uid="{A2E0FE0A-4C3D-45C3-A4DD-37961E1797C8}" name="jun-24" dataDxfId="44" dataCellStyle="Normal 2"/>
    <tableColumn id="234" xr3:uid="{C4475136-4C43-4FBD-BD72-C039759C09D0}" name="jul-24" dataDxfId="43" dataCellStyle="Normal 2"/>
    <tableColumn id="235" xr3:uid="{143509E6-5556-48A2-998D-61EF696B7D03}" name="ago-24" dataDxfId="42" dataCellStyle="Normal 2"/>
    <tableColumn id="236" xr3:uid="{510B43D4-5699-465C-AD04-61AA5E8BAB11}" name="sept-24" dataDxfId="41" dataCellStyle="Normal 2"/>
    <tableColumn id="237" xr3:uid="{6B0255F9-378A-441A-9A42-3AC2B31E6D08}" name="oct-24" dataDxfId="40" dataCellStyle="Normal 2"/>
    <tableColumn id="238" xr3:uid="{B384F6F9-037E-43ED-A6B7-71D85AC13657}" name="nov-24" dataDxfId="39" dataCellStyle="Normal 2"/>
    <tableColumn id="239" xr3:uid="{75B7518F-EB41-4BC7-9EF5-FE4197FA049F}" name="dic-24" dataDxfId="38" dataCellStyle="Normal 2"/>
    <tableColumn id="240" xr3:uid="{0719B82B-DA38-44D7-A976-717C0188D6BA}" name="ene-25" dataDxfId="37" dataCellStyle="Normal 2"/>
    <tableColumn id="241" xr3:uid="{311D8E63-FFD0-46E1-B7D2-34B3BCC344D6}" name="feb-25" dataDxfId="36" dataCellStyle="Normal 2"/>
    <tableColumn id="242" xr3:uid="{BE56EC69-AED6-4116-B020-4B64FF2780DE}" name="mar-25" dataDxfId="35" dataCellStyle="Normal 2"/>
    <tableColumn id="243" xr3:uid="{4F997545-DBA5-4119-9C90-DD23D3BF17EA}" name="abr-25" dataDxfId="34" dataCellStyle="Normal 2"/>
    <tableColumn id="244" xr3:uid="{9B9E48F0-D67D-47BE-AEAF-8B9CD5B16505}" name="may-25" dataDxfId="33" dataCellStyle="Normal 2"/>
    <tableColumn id="245" xr3:uid="{0130F323-972B-4BD9-B08A-9198FEADF4EC}" name="jun-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5" totalsRowShown="0">
  <autoFilter ref="A1:D175"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7"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4" totalsRowShown="0">
  <autoFilter ref="B2:J44"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5" totalsRowShown="0">
  <autoFilter ref="B1:H55"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56"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33203125" defaultRowHeight="13.8" x14ac:dyDescent="0.3"/>
  <cols>
    <col min="1" max="1" width="40.6640625" customWidth="1"/>
  </cols>
  <sheetData>
    <row r="1" spans="1:1" x14ac:dyDescent="0.3">
      <c r="A1" t="s">
        <v>0</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52"/>
  <sheetViews>
    <sheetView topLeftCell="A6" workbookViewId="0">
      <pane ySplit="3" topLeftCell="A207" activePane="bottomLeft" state="frozen"/>
      <selection activeCell="D17" sqref="D17"/>
      <selection pane="bottomLeft" activeCell="K212" sqref="K212"/>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37</v>
      </c>
      <c r="C249" s="695">
        <v>45748</v>
      </c>
      <c r="D249" s="705">
        <v>588694938</v>
      </c>
      <c r="E249" s="706">
        <v>484623772</v>
      </c>
      <c r="F249" s="706">
        <v>1073318710</v>
      </c>
      <c r="G249" s="707">
        <v>83081.600000000006</v>
      </c>
      <c r="H249" s="707">
        <v>105930.23</v>
      </c>
      <c r="I249" s="708">
        <v>92046.22</v>
      </c>
      <c r="J249" s="709">
        <v>2053347614</v>
      </c>
      <c r="K249" s="710">
        <v>595085459</v>
      </c>
      <c r="L249" s="710">
        <v>2648433073</v>
      </c>
      <c r="M249" s="711">
        <v>119171.67</v>
      </c>
      <c r="N249" s="711">
        <v>105930.69</v>
      </c>
      <c r="O249" s="712">
        <v>115917.34</v>
      </c>
    </row>
    <row r="250" spans="1:15" s="704" customFormat="1" ht="18" customHeight="1" thickBot="1" x14ac:dyDescent="0.35">
      <c r="A250" s="693"/>
      <c r="B250" s="717" t="s">
        <v>26</v>
      </c>
      <c r="C250" s="718">
        <v>45778</v>
      </c>
      <c r="D250" s="719">
        <v>593506689</v>
      </c>
      <c r="E250" s="720">
        <v>501050535</v>
      </c>
      <c r="F250" s="720">
        <v>1094557224</v>
      </c>
      <c r="G250" s="721">
        <v>83760.679999999993</v>
      </c>
      <c r="H250" s="721">
        <v>109520.83</v>
      </c>
      <c r="I250" s="722">
        <v>93867.61</v>
      </c>
      <c r="J250" s="723">
        <v>2036328850</v>
      </c>
      <c r="K250" s="724">
        <v>615256422</v>
      </c>
      <c r="L250" s="724">
        <v>2651585272</v>
      </c>
      <c r="M250" s="725">
        <v>118183.94</v>
      </c>
      <c r="N250" s="725">
        <v>109521.31</v>
      </c>
      <c r="O250" s="726">
        <v>116055.31</v>
      </c>
    </row>
    <row r="251" spans="1:15" s="704" customFormat="1" ht="35.25" customHeight="1" thickTop="1" thickBot="1" x14ac:dyDescent="0.35">
      <c r="A251" s="693"/>
      <c r="B251" s="717" t="s">
        <v>27</v>
      </c>
      <c r="C251" s="718">
        <v>45809</v>
      </c>
      <c r="D251" s="719">
        <v>601427307</v>
      </c>
      <c r="E251" s="720">
        <v>507485038</v>
      </c>
      <c r="F251" s="720">
        <v>1108912345</v>
      </c>
      <c r="G251" s="721">
        <v>84878.5</v>
      </c>
      <c r="H251" s="721">
        <v>110927.3</v>
      </c>
      <c r="I251" s="722">
        <v>95098.68</v>
      </c>
      <c r="J251" s="723"/>
      <c r="K251" s="724"/>
      <c r="L251" s="724"/>
      <c r="M251" s="725"/>
      <c r="N251" s="725"/>
      <c r="O251" s="726"/>
    </row>
    <row r="252" spans="1:15" ht="15" thickTop="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K213"/>
  <sheetViews>
    <sheetView workbookViewId="0">
      <pane xSplit="3" ySplit="8" topLeftCell="IE188" activePane="bottomRight" state="frozen"/>
      <selection pane="topRight" activeCell="D17" sqref="D17"/>
      <selection pane="bottomLeft" activeCell="D17" sqref="D17"/>
      <selection pane="bottomRight" activeCell="IK191" sqref="IK191"/>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5" width="13.88671875" style="440" customWidth="1"/>
    <col min="246" max="16384" width="11.44140625" style="440"/>
  </cols>
  <sheetData>
    <row r="1" spans="1:245" ht="26.25" customHeight="1" thickBot="1" x14ac:dyDescent="0.35">
      <c r="B1" s="438" t="s">
        <v>52</v>
      </c>
    </row>
    <row r="2" spans="1:245"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5"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5"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c r="IJ4" s="462">
        <v>45818</v>
      </c>
      <c r="IK4" s="462">
        <v>45848</v>
      </c>
    </row>
    <row r="5" spans="1:245" ht="31.2" x14ac:dyDescent="0.3">
      <c r="A5" s="463"/>
      <c r="B5" s="446"/>
      <c r="C5" s="453" t="s">
        <v>56</v>
      </c>
      <c r="D5" s="727">
        <v>38687</v>
      </c>
      <c r="E5" s="728"/>
      <c r="F5" s="728"/>
      <c r="G5" s="728"/>
      <c r="H5" s="728"/>
      <c r="I5" s="728"/>
      <c r="J5" s="729"/>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c r="IJ5" s="484">
        <v>45818</v>
      </c>
      <c r="IK5" s="484">
        <v>45848</v>
      </c>
    </row>
    <row r="6" spans="1:245"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c r="IJ6" s="504">
        <v>1154</v>
      </c>
      <c r="IK6" s="504">
        <v>2</v>
      </c>
    </row>
    <row r="7" spans="1:245"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c r="IJ7" s="525">
        <v>244</v>
      </c>
      <c r="IK7" s="525">
        <v>245</v>
      </c>
    </row>
    <row r="8" spans="1:245"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c r="IJ8" s="716" t="s">
        <v>837</v>
      </c>
      <c r="IK8" s="716" t="s">
        <v>838</v>
      </c>
    </row>
    <row r="9" spans="1:245"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c r="IJ9" s="587"/>
      <c r="IK9" s="587"/>
    </row>
    <row r="10" spans="1:245"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c r="IJ10" s="587"/>
      <c r="IK10" s="587"/>
    </row>
    <row r="11" spans="1:245"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c r="IJ11" s="587"/>
      <c r="IK11" s="587"/>
    </row>
    <row r="12" spans="1:245"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c r="IJ12" s="587">
        <v>10064.65</v>
      </c>
      <c r="IK12" s="587">
        <v>10187.66</v>
      </c>
    </row>
    <row r="13" spans="1:245"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c r="IJ13" s="587">
        <v>8630.26</v>
      </c>
      <c r="IK13" s="587">
        <v>8741.09</v>
      </c>
    </row>
    <row r="14" spans="1:245"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c r="IJ14" s="587">
        <v>7970.11</v>
      </c>
      <c r="IK14" s="587">
        <v>8072.82</v>
      </c>
    </row>
    <row r="15" spans="1:245"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c r="IJ15" s="587">
        <v>7345.28</v>
      </c>
      <c r="IK15" s="587">
        <v>7441.9</v>
      </c>
    </row>
    <row r="16" spans="1:245"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c r="IJ16" s="587">
        <v>0</v>
      </c>
      <c r="IK16" s="587">
        <v>0</v>
      </c>
    </row>
    <row r="17" spans="1:245"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c r="IJ17" s="587">
        <v>0</v>
      </c>
      <c r="IK17" s="587">
        <v>0</v>
      </c>
    </row>
    <row r="18" spans="1:245"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c r="IJ18" s="587">
        <v>0</v>
      </c>
      <c r="IK18" s="587">
        <v>0</v>
      </c>
    </row>
    <row r="19" spans="1:245"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c r="IJ19" s="587">
        <v>4913.72</v>
      </c>
      <c r="IK19" s="587">
        <v>4988.28</v>
      </c>
    </row>
    <row r="20" spans="1:245"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c r="IJ20" s="587">
        <v>8728.73</v>
      </c>
      <c r="IK20" s="587">
        <v>8996.73</v>
      </c>
    </row>
    <row r="21" spans="1:245"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c r="IJ21" s="587">
        <v>11028.95</v>
      </c>
      <c r="IK21" s="587">
        <v>11367.58</v>
      </c>
    </row>
    <row r="22" spans="1:245"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c r="IJ22" s="587">
        <v>2461.21</v>
      </c>
      <c r="IK22" s="587">
        <v>2461.21</v>
      </c>
    </row>
    <row r="23" spans="1:245"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c r="IJ23" s="587">
        <v>1862.82</v>
      </c>
      <c r="IK23" s="587">
        <v>1862.82</v>
      </c>
    </row>
    <row r="24" spans="1:245"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c r="IJ24" s="587">
        <v>8124.18</v>
      </c>
      <c r="IK24" s="587">
        <v>8124.18</v>
      </c>
    </row>
    <row r="25" spans="1:245"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c r="IJ25" s="587">
        <v>160050.81</v>
      </c>
      <c r="IK25" s="587">
        <v>162330.12</v>
      </c>
    </row>
    <row r="26" spans="1:245"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c r="IJ26" s="587">
        <v>16334.34</v>
      </c>
      <c r="IK26" s="587">
        <v>16334.34</v>
      </c>
    </row>
    <row r="27" spans="1:245"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c r="IJ27" s="587">
        <v>0</v>
      </c>
      <c r="IK27" s="587">
        <v>0</v>
      </c>
    </row>
    <row r="28" spans="1:245" ht="10.8" x14ac:dyDescent="0.3">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c r="IJ28" s="587">
        <v>0</v>
      </c>
      <c r="IK28" s="587">
        <v>0</v>
      </c>
    </row>
    <row r="29" spans="1:245"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c r="IJ29" s="587">
        <v>0</v>
      </c>
      <c r="IK29" s="587">
        <v>0</v>
      </c>
    </row>
    <row r="30" spans="1:245" ht="10.8" x14ac:dyDescent="0.3">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c r="IJ30" s="587">
        <v>8887.82</v>
      </c>
      <c r="IK30" s="587">
        <v>8962.51</v>
      </c>
    </row>
    <row r="31" spans="1:245" ht="10.8" x14ac:dyDescent="0.3">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c r="IJ31" s="587">
        <v>47520.98</v>
      </c>
      <c r="IK31" s="587">
        <v>47520.98</v>
      </c>
    </row>
    <row r="32" spans="1:245" ht="10.8" x14ac:dyDescent="0.3">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c r="IJ32" s="587">
        <v>14337.97</v>
      </c>
      <c r="IK32" s="587">
        <v>14337.97</v>
      </c>
    </row>
    <row r="33" spans="1:245"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c r="IJ33" s="587">
        <v>0</v>
      </c>
      <c r="IK33" s="587">
        <v>0</v>
      </c>
    </row>
    <row r="34" spans="1:245" ht="10.8" x14ac:dyDescent="0.3">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c r="IJ34" s="587">
        <v>0</v>
      </c>
      <c r="IK34" s="587">
        <v>0</v>
      </c>
    </row>
    <row r="35" spans="1:245"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c r="IJ35" s="587">
        <v>0</v>
      </c>
      <c r="IK35" s="587">
        <v>0</v>
      </c>
    </row>
    <row r="36" spans="1:245" ht="10.8" x14ac:dyDescent="0.3">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c r="IJ36" s="587">
        <v>4648.8599999999997</v>
      </c>
      <c r="IK36" s="587">
        <v>4651.62</v>
      </c>
    </row>
    <row r="37" spans="1:245" ht="10.8" x14ac:dyDescent="0.3">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c r="IJ37" s="587">
        <v>4473.45</v>
      </c>
      <c r="IK37" s="587">
        <v>4591.18</v>
      </c>
    </row>
    <row r="38" spans="1:245" ht="10.8" x14ac:dyDescent="0.3">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c r="IJ38" s="587">
        <v>80042.31</v>
      </c>
      <c r="IK38" s="587">
        <v>78396.320000000007</v>
      </c>
    </row>
    <row r="39" spans="1:245" ht="10.8" x14ac:dyDescent="0.3">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c r="IJ39" s="587">
        <v>19971.900000000001</v>
      </c>
      <c r="IK39" s="587">
        <v>20494.3</v>
      </c>
    </row>
    <row r="40" spans="1:245" ht="10.8" x14ac:dyDescent="0.3">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c r="IJ40" s="587">
        <v>21042.28</v>
      </c>
      <c r="IK40" s="587">
        <v>21483.72</v>
      </c>
    </row>
    <row r="41" spans="1:245"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c r="IJ41" s="587">
        <v>0</v>
      </c>
      <c r="IK41" s="587">
        <v>0</v>
      </c>
    </row>
    <row r="42" spans="1:245" ht="10.8" x14ac:dyDescent="0.3">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c r="IJ42" s="587">
        <v>0</v>
      </c>
      <c r="IK42" s="587">
        <v>0</v>
      </c>
    </row>
    <row r="43" spans="1:245"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c r="IJ43" s="587">
        <v>0</v>
      </c>
      <c r="IK43" s="587">
        <v>0</v>
      </c>
    </row>
    <row r="44" spans="1:245" ht="10.8" x14ac:dyDescent="0.3">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c r="IJ44" s="587">
        <v>79516.88</v>
      </c>
      <c r="IK44" s="587">
        <v>81504.800000000003</v>
      </c>
    </row>
    <row r="45" spans="1:245" ht="10.8" x14ac:dyDescent="0.3">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c r="IJ45" s="587">
        <v>517797.52</v>
      </c>
      <c r="IK45" s="587">
        <v>530742.43999999994</v>
      </c>
    </row>
    <row r="46" spans="1:245" ht="19.2" x14ac:dyDescent="0.3">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c r="IJ46" s="587">
        <v>95796.07</v>
      </c>
      <c r="IK46" s="587">
        <v>97145.25</v>
      </c>
    </row>
    <row r="47" spans="1:245" ht="10.8" x14ac:dyDescent="0.3">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c r="IJ47" s="587">
        <v>522593.45</v>
      </c>
      <c r="IK47" s="587">
        <v>536840.97</v>
      </c>
    </row>
    <row r="48" spans="1:245" ht="10.8" x14ac:dyDescent="0.3">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c r="IJ48" s="587">
        <v>945170.27</v>
      </c>
      <c r="IK48" s="587">
        <v>970938.55</v>
      </c>
    </row>
    <row r="49" spans="1:245" ht="10.8" x14ac:dyDescent="0.3">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c r="IJ49" s="587">
        <v>1679625.47</v>
      </c>
      <c r="IK49" s="587">
        <v>1750656.66</v>
      </c>
    </row>
    <row r="50" spans="1:245"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c r="IJ50" s="587">
        <v>0</v>
      </c>
      <c r="IK50" s="587">
        <v>0</v>
      </c>
    </row>
    <row r="51" spans="1:245" ht="10.8" x14ac:dyDescent="0.3">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c r="IJ51" s="587">
        <v>0</v>
      </c>
      <c r="IK51" s="587">
        <v>0</v>
      </c>
    </row>
    <row r="52" spans="1:245"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c r="IJ52" s="587">
        <v>0</v>
      </c>
      <c r="IK52" s="587">
        <v>0</v>
      </c>
    </row>
    <row r="53" spans="1:245" ht="10.8" x14ac:dyDescent="0.3">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c r="IJ53" s="587">
        <v>5215.6000000000004</v>
      </c>
      <c r="IK53" s="587">
        <v>5397.27</v>
      </c>
    </row>
    <row r="54" spans="1:245" ht="10.8" x14ac:dyDescent="0.3">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c r="IJ54" s="587">
        <v>5420.67</v>
      </c>
      <c r="IK54" s="587">
        <v>5609.48</v>
      </c>
    </row>
    <row r="55" spans="1:245" ht="10.8" x14ac:dyDescent="0.3">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c r="IJ55" s="587">
        <v>4446.62</v>
      </c>
      <c r="IK55" s="587">
        <v>4601.5</v>
      </c>
    </row>
    <row r="56" spans="1:245" ht="10.8" x14ac:dyDescent="0.3">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c r="IJ56" s="587">
        <v>1063.6500000000001</v>
      </c>
      <c r="IK56" s="587">
        <v>1089.43</v>
      </c>
    </row>
    <row r="57" spans="1:245" ht="10.8" x14ac:dyDescent="0.3">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c r="IJ57" s="587">
        <v>1073.3599999999999</v>
      </c>
      <c r="IK57" s="587">
        <v>1099.3800000000001</v>
      </c>
    </row>
    <row r="58" spans="1:245" ht="10.8" x14ac:dyDescent="0.3">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c r="IJ58" s="587">
        <v>616.62</v>
      </c>
      <c r="IK58" s="587">
        <v>631.57000000000005</v>
      </c>
    </row>
    <row r="59" spans="1:245" ht="10.8" x14ac:dyDescent="0.3">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c r="IJ59" s="587">
        <v>9030.1</v>
      </c>
      <c r="IK59" s="587">
        <v>9158.1299999999992</v>
      </c>
    </row>
    <row r="60" spans="1:245" ht="10.8" x14ac:dyDescent="0.3">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c r="IJ60" s="587">
        <v>127984.39</v>
      </c>
      <c r="IK60" s="587">
        <v>130650.73</v>
      </c>
    </row>
    <row r="61" spans="1:245" ht="10.8" x14ac:dyDescent="0.3">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c r="IJ61" s="587">
        <v>4417.3500000000004</v>
      </c>
      <c r="IK61" s="587">
        <v>4417.3500000000004</v>
      </c>
    </row>
    <row r="62" spans="1:245"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c r="IJ62" s="587">
        <v>0</v>
      </c>
      <c r="IK62" s="587">
        <v>0</v>
      </c>
    </row>
    <row r="63" spans="1:245" ht="10.8" x14ac:dyDescent="0.3">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c r="IJ63" s="587">
        <v>0</v>
      </c>
      <c r="IK63" s="587">
        <v>0</v>
      </c>
    </row>
    <row r="64" spans="1:245"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c r="IJ64" s="587">
        <v>0</v>
      </c>
      <c r="IK64" s="587">
        <v>0</v>
      </c>
    </row>
    <row r="65" spans="1:245" ht="10.8" x14ac:dyDescent="0.3">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c r="IJ65" s="587">
        <v>1040.3499999999999</v>
      </c>
      <c r="IK65" s="587">
        <v>1043.08</v>
      </c>
    </row>
    <row r="66" spans="1:245" ht="10.8" x14ac:dyDescent="0.3">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c r="IJ66" s="587">
        <v>15704.07</v>
      </c>
      <c r="IK66" s="587">
        <v>15745.29</v>
      </c>
    </row>
    <row r="67" spans="1:245" ht="10.8" x14ac:dyDescent="0.3">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c r="IJ67" s="587">
        <v>763</v>
      </c>
      <c r="IK67" s="587">
        <v>741.75</v>
      </c>
    </row>
    <row r="68" spans="1:245" ht="10.8" x14ac:dyDescent="0.3">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c r="IJ68" s="587">
        <v>1125.68</v>
      </c>
      <c r="IK68" s="587">
        <v>1094.32</v>
      </c>
    </row>
    <row r="69" spans="1:245" ht="10.8" x14ac:dyDescent="0.3">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c r="IJ69" s="587">
        <v>8305.27</v>
      </c>
      <c r="IK69" s="587">
        <v>8092.83</v>
      </c>
    </row>
    <row r="70" spans="1:245" ht="10.8" x14ac:dyDescent="0.3">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c r="IJ70" s="587">
        <v>368.35</v>
      </c>
      <c r="IK70" s="587">
        <v>358.71</v>
      </c>
    </row>
    <row r="71" spans="1:245" ht="10.8" x14ac:dyDescent="0.3">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c r="IJ71" s="587">
        <v>777.61</v>
      </c>
      <c r="IK71" s="587">
        <v>795.34</v>
      </c>
    </row>
    <row r="72" spans="1:245" ht="10.8" x14ac:dyDescent="0.3">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c r="IJ72" s="587">
        <v>10567.65</v>
      </c>
      <c r="IK72" s="587">
        <v>10291.16</v>
      </c>
    </row>
    <row r="73" spans="1:245" ht="10.8" x14ac:dyDescent="0.3">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c r="IJ73" s="587">
        <v>9069.2199999999993</v>
      </c>
      <c r="IK73" s="587">
        <v>8831.94</v>
      </c>
    </row>
    <row r="74" spans="1:245" ht="10.8" x14ac:dyDescent="0.3">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c r="IJ74" s="587">
        <v>4694.99</v>
      </c>
      <c r="IK74" s="587">
        <v>4572.16</v>
      </c>
    </row>
    <row r="75" spans="1:245" ht="10.8" x14ac:dyDescent="0.3">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c r="IJ75" s="587">
        <v>7046.3</v>
      </c>
      <c r="IK75" s="587">
        <v>7064.79</v>
      </c>
    </row>
    <row r="76" spans="1:245" ht="10.8" x14ac:dyDescent="0.3">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c r="IJ76" s="587">
        <v>4406.26</v>
      </c>
      <c r="IK76" s="587">
        <v>4437.29</v>
      </c>
    </row>
    <row r="77" spans="1:245" ht="10.8" x14ac:dyDescent="0.3">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c r="IJ77" s="587">
        <v>42162.32</v>
      </c>
      <c r="IK77" s="587">
        <v>41519.25</v>
      </c>
    </row>
    <row r="78" spans="1:245" ht="10.8" x14ac:dyDescent="0.3">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c r="IJ78" s="587">
        <v>62490.76</v>
      </c>
      <c r="IK78" s="587">
        <v>62654.76</v>
      </c>
    </row>
    <row r="79" spans="1:245" ht="10.8" x14ac:dyDescent="0.3">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c r="IJ79" s="587">
        <v>34492.769999999997</v>
      </c>
      <c r="IK79" s="587">
        <v>33531.93</v>
      </c>
    </row>
    <row r="80" spans="1:245" ht="10.8" x14ac:dyDescent="0.3">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c r="IJ80" s="587">
        <v>2642.93</v>
      </c>
      <c r="IK80" s="587">
        <v>2523.39</v>
      </c>
    </row>
    <row r="81" spans="1:245" ht="10.8" x14ac:dyDescent="0.3">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c r="IJ81" s="587">
        <v>2408.54</v>
      </c>
      <c r="IK81" s="587">
        <v>2345.52</v>
      </c>
    </row>
    <row r="82" spans="1:245" ht="10.8" x14ac:dyDescent="0.3">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c r="IJ82" s="587">
        <v>5394.26</v>
      </c>
      <c r="IK82" s="587">
        <v>5259.67</v>
      </c>
    </row>
    <row r="83" spans="1:245" ht="10.8" x14ac:dyDescent="0.3">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c r="IJ83" s="587">
        <v>457080.76</v>
      </c>
      <c r="IK83" s="587">
        <v>473169.85</v>
      </c>
    </row>
    <row r="84" spans="1:245" ht="10.8" x14ac:dyDescent="0.3">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c r="IJ84" s="587">
        <v>1617.59</v>
      </c>
      <c r="IK84" s="587">
        <v>1575.27</v>
      </c>
    </row>
    <row r="85" spans="1:245" ht="10.8" x14ac:dyDescent="0.3">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c r="IJ85" s="587">
        <v>7905.01</v>
      </c>
      <c r="IK85" s="587">
        <v>7684.81</v>
      </c>
    </row>
    <row r="86" spans="1:245" ht="10.8" x14ac:dyDescent="0.3">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c r="IJ86" s="587">
        <v>13617.3</v>
      </c>
      <c r="IK86" s="587">
        <v>13653.04</v>
      </c>
    </row>
    <row r="87" spans="1:245" ht="10.8" x14ac:dyDescent="0.3">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c r="IJ87" s="587">
        <v>100971.47</v>
      </c>
      <c r="IK87" s="587">
        <v>100971.47</v>
      </c>
    </row>
    <row r="88" spans="1:245" ht="10.8" x14ac:dyDescent="0.3">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c r="IJ88" s="587">
        <v>471078.09</v>
      </c>
      <c r="IK88" s="587">
        <v>489300.87</v>
      </c>
    </row>
    <row r="89" spans="1:245" ht="10.8" x14ac:dyDescent="0.3">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c r="IJ89" s="587">
        <v>58234.79</v>
      </c>
      <c r="IK89" s="587">
        <v>58387.63</v>
      </c>
    </row>
    <row r="90" spans="1:245"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c r="IJ90" s="587">
        <v>0</v>
      </c>
      <c r="IK90" s="587">
        <v>0</v>
      </c>
    </row>
    <row r="91" spans="1:245" ht="10.8" x14ac:dyDescent="0.3">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c r="IJ91" s="587">
        <v>0</v>
      </c>
      <c r="IK91" s="587">
        <v>0</v>
      </c>
    </row>
    <row r="92" spans="1:245"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c r="IJ92" s="587">
        <v>0</v>
      </c>
      <c r="IK92" s="587">
        <v>0</v>
      </c>
    </row>
    <row r="93" spans="1:245" ht="10.8" x14ac:dyDescent="0.3">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c r="IJ93" s="587">
        <v>882987.95</v>
      </c>
      <c r="IK93" s="587">
        <v>936058.89</v>
      </c>
    </row>
    <row r="94" spans="1:245" ht="10.8" x14ac:dyDescent="0.3">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c r="IJ94" s="587">
        <v>1149213.8999999999</v>
      </c>
      <c r="IK94" s="587">
        <v>1218286.03</v>
      </c>
    </row>
    <row r="95" spans="1:245" ht="10.8" x14ac:dyDescent="0.3">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c r="IJ95" s="587">
        <v>1407681.3</v>
      </c>
      <c r="IK95" s="587">
        <v>1462134.81</v>
      </c>
    </row>
    <row r="96" spans="1:245" ht="10.8" x14ac:dyDescent="0.3">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c r="IJ96" s="587">
        <v>255912.89</v>
      </c>
      <c r="IK96" s="587">
        <v>265608.88</v>
      </c>
    </row>
    <row r="97" spans="1:245" ht="10.8" x14ac:dyDescent="0.3">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c r="IJ97" s="587">
        <v>38090386.460000001</v>
      </c>
      <c r="IK97" s="587">
        <v>38469061.850000001</v>
      </c>
    </row>
    <row r="98" spans="1:245" ht="10.8" x14ac:dyDescent="0.3">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c r="IJ98" s="587">
        <v>118926376.23999999</v>
      </c>
      <c r="IK98" s="587">
        <v>122032287.84999999</v>
      </c>
    </row>
    <row r="99" spans="1:245"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c r="IJ99" s="587">
        <v>0</v>
      </c>
      <c r="IK99" s="587">
        <v>0</v>
      </c>
    </row>
    <row r="100" spans="1:245" ht="10.8" x14ac:dyDescent="0.3">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c r="IJ100" s="587">
        <v>0</v>
      </c>
      <c r="IK100" s="587">
        <v>0</v>
      </c>
    </row>
    <row r="101" spans="1:245"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c r="IJ101" s="587">
        <v>0</v>
      </c>
      <c r="IK101" s="587">
        <v>0</v>
      </c>
    </row>
    <row r="102" spans="1:245" ht="10.8" x14ac:dyDescent="0.3">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c r="IJ102" s="587">
        <v>7203.1</v>
      </c>
      <c r="IK102" s="587">
        <v>7173.95</v>
      </c>
    </row>
    <row r="103" spans="1:245" ht="10.8" x14ac:dyDescent="0.3">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c r="IJ103" s="587">
        <v>4556.13</v>
      </c>
      <c r="IK103" s="587">
        <v>4537.6899999999996</v>
      </c>
    </row>
    <row r="104" spans="1:245" ht="10.8" x14ac:dyDescent="0.3">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c r="IJ104" s="587">
        <v>29958.11</v>
      </c>
      <c r="IK104" s="587">
        <v>30407.48</v>
      </c>
    </row>
    <row r="105" spans="1:245" ht="10.8" x14ac:dyDescent="0.3">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c r="IJ105" s="587">
        <v>11114.94</v>
      </c>
      <c r="IK105" s="587">
        <v>11069.96</v>
      </c>
    </row>
    <row r="106" spans="1:245" ht="10.8" x14ac:dyDescent="0.3">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c r="IJ106" s="587">
        <v>40102.080000000002</v>
      </c>
      <c r="IK106" s="587">
        <v>39052.89</v>
      </c>
    </row>
    <row r="107" spans="1:245" ht="10.8" x14ac:dyDescent="0.3">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c r="IJ107" s="587">
        <v>45771.040000000001</v>
      </c>
      <c r="IK107" s="587">
        <v>45585.81</v>
      </c>
    </row>
    <row r="108" spans="1:245" ht="10.8" x14ac:dyDescent="0.3">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c r="IJ108" s="587">
        <v>6314.02</v>
      </c>
      <c r="IK108" s="587">
        <v>6288.47</v>
      </c>
    </row>
    <row r="109" spans="1:245" ht="10.8" x14ac:dyDescent="0.3">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c r="IJ109" s="587">
        <v>3999.31</v>
      </c>
      <c r="IK109" s="587">
        <v>4132.3100000000004</v>
      </c>
    </row>
    <row r="110" spans="1:245" ht="10.8" x14ac:dyDescent="0.3">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c r="IJ110" s="587">
        <v>2390.1799999999998</v>
      </c>
      <c r="IK110" s="587">
        <v>2403.44</v>
      </c>
    </row>
    <row r="111" spans="1:245" ht="10.8" x14ac:dyDescent="0.3">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c r="IJ111" s="587">
        <v>27203.66</v>
      </c>
      <c r="IK111" s="587">
        <v>28161.22</v>
      </c>
    </row>
    <row r="112" spans="1:245"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c r="IJ112" s="587">
        <v>0</v>
      </c>
      <c r="IK112" s="587">
        <v>0</v>
      </c>
    </row>
    <row r="113" spans="1:245" ht="10.8" x14ac:dyDescent="0.3">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c r="IJ113" s="587">
        <v>0</v>
      </c>
      <c r="IK113" s="587">
        <v>0</v>
      </c>
    </row>
    <row r="114" spans="1:245"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c r="IJ114" s="587">
        <v>0</v>
      </c>
      <c r="IK114" s="587">
        <v>0</v>
      </c>
    </row>
    <row r="115" spans="1:245" ht="10.8" x14ac:dyDescent="0.3">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c r="IJ115" s="587">
        <v>8249.9500000000007</v>
      </c>
      <c r="IK115" s="587">
        <v>8249.9500000000007</v>
      </c>
    </row>
    <row r="116" spans="1:245" ht="10.8" x14ac:dyDescent="0.3">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c r="IJ116" s="587">
        <v>107893.59</v>
      </c>
      <c r="IK116" s="587">
        <v>107893.59</v>
      </c>
    </row>
    <row r="117" spans="1:245" ht="10.8" x14ac:dyDescent="0.3">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c r="IJ117" s="587">
        <v>1641.45</v>
      </c>
      <c r="IK117" s="587">
        <v>1655.34</v>
      </c>
    </row>
    <row r="118" spans="1:245" ht="10.8" x14ac:dyDescent="0.3">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c r="IJ118" s="587">
        <v>6289.11</v>
      </c>
      <c r="IK118" s="587">
        <v>6315.92</v>
      </c>
    </row>
    <row r="119" spans="1:245"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c r="IJ119" s="587">
        <v>0</v>
      </c>
      <c r="IK119" s="587">
        <v>0</v>
      </c>
    </row>
    <row r="120" spans="1:245" ht="10.8" x14ac:dyDescent="0.3">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c r="IJ120" s="587">
        <v>0</v>
      </c>
      <c r="IK120" s="587">
        <v>0</v>
      </c>
    </row>
    <row r="121" spans="1:245"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c r="IJ121" s="587">
        <v>0</v>
      </c>
      <c r="IK121" s="587">
        <v>0</v>
      </c>
    </row>
    <row r="122" spans="1:245" ht="10.8" x14ac:dyDescent="0.3">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c r="IJ122" s="587">
        <v>8276.3799999999992</v>
      </c>
      <c r="IK122" s="587">
        <v>8392.9500000000007</v>
      </c>
    </row>
    <row r="123" spans="1:245" ht="10.8" x14ac:dyDescent="0.3">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c r="IJ123" s="587">
        <v>2529.94</v>
      </c>
      <c r="IK123" s="587">
        <v>2565.5700000000002</v>
      </c>
    </row>
    <row r="124" spans="1:245" ht="10.8" x14ac:dyDescent="0.3">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c r="IJ124" s="587">
        <v>9924.5300000000007</v>
      </c>
      <c r="IK124" s="587">
        <v>10254.59</v>
      </c>
    </row>
    <row r="125" spans="1:245" ht="10.8" x14ac:dyDescent="0.3">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c r="IJ125" s="587">
        <v>42914.57</v>
      </c>
      <c r="IK125" s="587">
        <v>44074.29</v>
      </c>
    </row>
    <row r="126" spans="1:245" ht="10.8" x14ac:dyDescent="0.3">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c r="IJ126" s="587">
        <v>21204</v>
      </c>
      <c r="IK126" s="587">
        <v>21950.37</v>
      </c>
    </row>
    <row r="127" spans="1:245" ht="10.8" x14ac:dyDescent="0.3">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c r="IJ127" s="587">
        <v>4268.8</v>
      </c>
      <c r="IK127" s="587">
        <v>4410.7700000000004</v>
      </c>
    </row>
    <row r="128" spans="1:245" ht="10.8" x14ac:dyDescent="0.3">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c r="IJ128" s="587">
        <v>80386.289999999994</v>
      </c>
      <c r="IK128" s="587">
        <v>83215.87</v>
      </c>
    </row>
    <row r="129" spans="1:245"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c r="IJ129" s="587">
        <v>0</v>
      </c>
      <c r="IK129" s="587">
        <v>0</v>
      </c>
    </row>
    <row r="130" spans="1:245" ht="10.8" x14ac:dyDescent="0.3">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c r="IJ130" s="587">
        <v>0</v>
      </c>
      <c r="IK130" s="587">
        <v>0</v>
      </c>
    </row>
    <row r="131" spans="1:245"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c r="IJ131" s="587">
        <v>0</v>
      </c>
      <c r="IK131" s="587">
        <v>0</v>
      </c>
    </row>
    <row r="132" spans="1:245" ht="10.8" x14ac:dyDescent="0.3">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c r="IJ132" s="587">
        <v>4188.04</v>
      </c>
      <c r="IK132" s="587">
        <v>4193.32</v>
      </c>
    </row>
    <row r="133" spans="1:245" ht="10.8" x14ac:dyDescent="0.3">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c r="IJ133" s="587">
        <v>8630.74</v>
      </c>
      <c r="IK133" s="587">
        <v>8641.61</v>
      </c>
    </row>
    <row r="134" spans="1:245" ht="10.8" x14ac:dyDescent="0.3">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c r="IJ134" s="587">
        <v>7337.96</v>
      </c>
      <c r="IK134" s="587">
        <v>7347.19</v>
      </c>
    </row>
    <row r="135" spans="1:245" ht="10.8" x14ac:dyDescent="0.3">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c r="IJ135" s="587">
        <v>274.95999999999998</v>
      </c>
      <c r="IK135" s="587">
        <v>279.13</v>
      </c>
    </row>
    <row r="136" spans="1:245" ht="10.8" x14ac:dyDescent="0.3">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c r="IJ136" s="587">
        <v>5907.08</v>
      </c>
      <c r="IK136" s="587">
        <v>5785.61</v>
      </c>
    </row>
    <row r="137" spans="1:245" ht="10.8" x14ac:dyDescent="0.3">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c r="IJ137" s="587">
        <v>5449.25</v>
      </c>
      <c r="IK137" s="587">
        <v>5456.11</v>
      </c>
    </row>
    <row r="138" spans="1:245" ht="10.8" x14ac:dyDescent="0.3">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c r="IJ138" s="587">
        <v>3081.42</v>
      </c>
      <c r="IK138" s="587">
        <v>3191.12</v>
      </c>
    </row>
    <row r="139" spans="1:245"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c r="IJ139" s="587">
        <v>0</v>
      </c>
      <c r="IK139" s="587">
        <v>0</v>
      </c>
    </row>
    <row r="140" spans="1:245" ht="10.8" x14ac:dyDescent="0.3">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c r="IJ140" s="587">
        <v>0</v>
      </c>
      <c r="IK140" s="587">
        <v>0</v>
      </c>
    </row>
    <row r="141" spans="1:245"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c r="IJ141" s="587">
        <v>0</v>
      </c>
      <c r="IK141" s="587">
        <v>0</v>
      </c>
    </row>
    <row r="142" spans="1:245" ht="10.8" x14ac:dyDescent="0.3">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c r="IJ142" s="587">
        <v>4718.93</v>
      </c>
      <c r="IK142" s="587">
        <v>4883.3</v>
      </c>
    </row>
    <row r="143" spans="1:245" ht="10.8" x14ac:dyDescent="0.3">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c r="IJ143" s="587">
        <v>92008.49</v>
      </c>
      <c r="IK143" s="587">
        <v>92724.88</v>
      </c>
    </row>
    <row r="144" spans="1:245" ht="10.8" x14ac:dyDescent="0.3">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c r="IJ144" s="587">
        <v>12381.52</v>
      </c>
      <c r="IK144" s="587">
        <v>12557.85</v>
      </c>
    </row>
    <row r="145" spans="1:245" ht="10.8" x14ac:dyDescent="0.3">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c r="IJ145" s="587">
        <v>11607.37</v>
      </c>
      <c r="IK145" s="587">
        <v>11697.74</v>
      </c>
    </row>
    <row r="146" spans="1:245" ht="10.8" x14ac:dyDescent="0.3">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c r="IJ146" s="587">
        <v>17088.330000000002</v>
      </c>
      <c r="IK146" s="587">
        <v>17221.39</v>
      </c>
    </row>
    <row r="147" spans="1:245" ht="10.8" x14ac:dyDescent="0.3">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c r="IJ147" s="587">
        <v>6031.93</v>
      </c>
      <c r="IK147" s="587">
        <v>6078.89</v>
      </c>
    </row>
    <row r="148" spans="1:245" ht="10.8" x14ac:dyDescent="0.3">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c r="IJ148" s="587">
        <v>7350.71</v>
      </c>
      <c r="IK148" s="587">
        <v>7407.94</v>
      </c>
    </row>
    <row r="149" spans="1:245" ht="10.8" x14ac:dyDescent="0.3">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c r="IJ149" s="587">
        <v>13405.12</v>
      </c>
      <c r="IK149" s="587">
        <v>13438.6</v>
      </c>
    </row>
    <row r="150" spans="1:245" ht="10.8" x14ac:dyDescent="0.3">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c r="IJ150" s="587">
        <v>3004.45</v>
      </c>
      <c r="IK150" s="587">
        <v>3110.2</v>
      </c>
    </row>
    <row r="151" spans="1:245" ht="10.8" x14ac:dyDescent="0.3">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c r="IJ151" s="587">
        <v>7868.04</v>
      </c>
      <c r="IK151" s="587">
        <v>7887.69</v>
      </c>
    </row>
    <row r="152" spans="1:245" ht="10.8" x14ac:dyDescent="0.3">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c r="IJ152" s="587">
        <v>30554.66</v>
      </c>
      <c r="IK152" s="587">
        <v>30630.959999999999</v>
      </c>
    </row>
    <row r="153" spans="1:245" ht="10.8" x14ac:dyDescent="0.3">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c r="IJ153" s="587">
        <v>5929.18</v>
      </c>
      <c r="IK153" s="587">
        <v>5943.99</v>
      </c>
    </row>
    <row r="154" spans="1:245"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c r="IJ154" s="587">
        <v>0</v>
      </c>
      <c r="IK154" s="587">
        <v>0</v>
      </c>
    </row>
    <row r="155" spans="1:245" ht="10.8" x14ac:dyDescent="0.3">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c r="IJ155" s="587">
        <v>0</v>
      </c>
      <c r="IK155" s="587">
        <v>0</v>
      </c>
    </row>
    <row r="156" spans="1:245"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c r="IJ156" s="587">
        <v>0</v>
      </c>
      <c r="IK156" s="587">
        <v>0</v>
      </c>
    </row>
    <row r="157" spans="1:245" ht="10.8" x14ac:dyDescent="0.3">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c r="IJ157" s="587">
        <v>23271.16</v>
      </c>
      <c r="IK157" s="587">
        <v>23271.16</v>
      </c>
    </row>
    <row r="158" spans="1:245" ht="10.8" x14ac:dyDescent="0.3">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c r="IJ158" s="587">
        <v>10663.39</v>
      </c>
      <c r="IK158" s="587">
        <v>10815.25</v>
      </c>
    </row>
    <row r="159" spans="1:245" ht="10.8" x14ac:dyDescent="0.3">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c r="IJ159" s="587">
        <v>42753.56</v>
      </c>
      <c r="IK159" s="587">
        <v>43362.42</v>
      </c>
    </row>
    <row r="160" spans="1:245" ht="10.8" x14ac:dyDescent="0.3">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c r="IJ160" s="587">
        <v>416.54</v>
      </c>
      <c r="IK160" s="587">
        <v>418.85</v>
      </c>
    </row>
    <row r="161" spans="1:245" ht="10.8" x14ac:dyDescent="0.3">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c r="IJ161" s="587">
        <v>34374.33</v>
      </c>
      <c r="IK161" s="587">
        <v>35429.75</v>
      </c>
    </row>
    <row r="162" spans="1:245" ht="10.8" x14ac:dyDescent="0.3">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c r="IJ162" s="587">
        <v>102442.5</v>
      </c>
      <c r="IK162" s="587">
        <v>103979.14</v>
      </c>
    </row>
    <row r="163" spans="1:245" ht="10.8" x14ac:dyDescent="0.3">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c r="IJ163" s="587">
        <v>32840.46</v>
      </c>
      <c r="IK163" s="587">
        <v>33308.15</v>
      </c>
    </row>
    <row r="164" spans="1:245" ht="10.8" x14ac:dyDescent="0.3">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c r="IJ164" s="587">
        <v>138887.07</v>
      </c>
      <c r="IK164" s="587">
        <v>139958.73000000001</v>
      </c>
    </row>
    <row r="165" spans="1:245" ht="10.8" x14ac:dyDescent="0.3">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c r="IJ165" s="587">
        <v>56358.95</v>
      </c>
      <c r="IK165" s="587">
        <v>57204.34</v>
      </c>
    </row>
    <row r="166" spans="1:245" ht="10.8" x14ac:dyDescent="0.3">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c r="IJ166" s="587">
        <v>13668.33</v>
      </c>
      <c r="IK166" s="587">
        <v>13873.35</v>
      </c>
    </row>
    <row r="167" spans="1:245" ht="10.8" x14ac:dyDescent="0.3">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c r="IJ167" s="587">
        <v>58257.56</v>
      </c>
      <c r="IK167" s="587">
        <v>58257.56</v>
      </c>
    </row>
    <row r="168" spans="1:245" ht="10.8" x14ac:dyDescent="0.3">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c r="IJ168" s="587">
        <v>13167.56</v>
      </c>
      <c r="IK168" s="587">
        <v>13365.07</v>
      </c>
    </row>
    <row r="169" spans="1:245" ht="10.8" x14ac:dyDescent="0.3">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c r="IJ169" s="587">
        <v>3033.42</v>
      </c>
      <c r="IK169" s="587">
        <v>3102.57</v>
      </c>
    </row>
    <row r="170" spans="1:245" ht="10.8" x14ac:dyDescent="0.3">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c r="IJ170" s="587">
        <v>2381.06</v>
      </c>
      <c r="IK170" s="587">
        <v>2423.62</v>
      </c>
    </row>
    <row r="171" spans="1:245" ht="10.8" x14ac:dyDescent="0.3">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c r="IJ171" s="587">
        <v>272033.5</v>
      </c>
      <c r="IK171" s="587">
        <v>276896.27</v>
      </c>
    </row>
    <row r="172" spans="1:245" ht="10.8" x14ac:dyDescent="0.3">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c r="IJ172" s="587">
        <v>65015.83</v>
      </c>
      <c r="IK172" s="587">
        <v>65669.289999999994</v>
      </c>
    </row>
    <row r="173" spans="1:245" ht="10.8" x14ac:dyDescent="0.3">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c r="IJ173" s="587">
        <v>126757.23</v>
      </c>
      <c r="IK173" s="587">
        <v>126757.23</v>
      </c>
    </row>
    <row r="174" spans="1:245" ht="10.8" x14ac:dyDescent="0.3">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c r="IJ174" s="587">
        <v>45707.62</v>
      </c>
      <c r="IK174" s="587">
        <v>45707.62</v>
      </c>
    </row>
    <row r="175" spans="1:245" ht="10.8" x14ac:dyDescent="0.3">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c r="IJ175" s="587">
        <v>27224.29</v>
      </c>
      <c r="IK175" s="587">
        <v>27224.29</v>
      </c>
    </row>
    <row r="176" spans="1:245" ht="10.8" x14ac:dyDescent="0.3">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c r="IJ176" s="587">
        <v>6084.54</v>
      </c>
      <c r="IK176" s="587">
        <v>6084.54</v>
      </c>
    </row>
    <row r="177" spans="1:245" ht="10.8" x14ac:dyDescent="0.3">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c r="IJ177" s="587">
        <v>2534.1999999999998</v>
      </c>
      <c r="IK177" s="587">
        <v>2553.75</v>
      </c>
    </row>
    <row r="178" spans="1:245" ht="10.8" x14ac:dyDescent="0.3">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c r="IJ178" s="587">
        <v>1597.33</v>
      </c>
      <c r="IK178" s="587">
        <v>1609.65</v>
      </c>
    </row>
    <row r="179" spans="1:245" ht="10.8" x14ac:dyDescent="0.3">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c r="IJ179" s="587">
        <v>29607.91</v>
      </c>
      <c r="IK179" s="587">
        <v>30282.82</v>
      </c>
    </row>
    <row r="180" spans="1:245" ht="10.8" x14ac:dyDescent="0.3">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c r="IJ180" s="587">
        <v>24229.4</v>
      </c>
      <c r="IK180" s="587">
        <v>24781.7</v>
      </c>
    </row>
    <row r="181" spans="1:245" ht="10.8" x14ac:dyDescent="0.3">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c r="IJ181" s="587">
        <v>5341.02</v>
      </c>
      <c r="IK181" s="587">
        <v>5462.76</v>
      </c>
    </row>
    <row r="182" spans="1:245" ht="10.8" x14ac:dyDescent="0.3">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c r="IJ182" s="587">
        <v>9297.8700000000008</v>
      </c>
      <c r="IK182" s="587">
        <v>9509.82</v>
      </c>
    </row>
    <row r="183" spans="1:245" ht="10.8" x14ac:dyDescent="0.3">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c r="IJ183" s="587">
        <v>8014.21</v>
      </c>
      <c r="IK183" s="587">
        <v>8196.89</v>
      </c>
    </row>
    <row r="184" spans="1:245" ht="10.8" x14ac:dyDescent="0.3">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c r="IJ184" s="587">
        <v>93345.81</v>
      </c>
      <c r="IK184" s="587">
        <v>93540.32</v>
      </c>
    </row>
    <row r="185" spans="1:245" ht="10.8" x14ac:dyDescent="0.3">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c r="IJ185" s="587">
        <v>32108.78</v>
      </c>
      <c r="IK185" s="587">
        <v>32175.69</v>
      </c>
    </row>
    <row r="186" spans="1:245" ht="10.8" x14ac:dyDescent="0.3">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c r="IJ186" s="587">
        <v>36183.599999999999</v>
      </c>
      <c r="IK186" s="587">
        <v>36830.410000000003</v>
      </c>
    </row>
    <row r="187" spans="1:245" ht="10.8" x14ac:dyDescent="0.3">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c r="IJ187" s="587">
        <v>625413.62</v>
      </c>
      <c r="IK187" s="587">
        <v>626716.84</v>
      </c>
    </row>
    <row r="188" spans="1:245"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c r="IJ188" s="587">
        <v>0</v>
      </c>
      <c r="IK188" s="587">
        <v>0</v>
      </c>
    </row>
    <row r="189" spans="1:245" ht="10.8" x14ac:dyDescent="0.3">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c r="IJ189" s="587">
        <v>0</v>
      </c>
      <c r="IK189" s="587">
        <v>0</v>
      </c>
    </row>
    <row r="190" spans="1:245"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c r="IJ190" s="587">
        <v>0</v>
      </c>
      <c r="IK190" s="587">
        <v>0</v>
      </c>
    </row>
    <row r="191" spans="1:245" ht="10.8" x14ac:dyDescent="0.3">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c r="IJ191" s="587">
        <v>15447.13</v>
      </c>
      <c r="IK191" s="587">
        <v>15778.48</v>
      </c>
    </row>
    <row r="192" spans="1:245" ht="10.8" x14ac:dyDescent="0.3">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c r="IJ192" s="587">
        <v>33993.71</v>
      </c>
      <c r="IK192" s="587">
        <v>34722.879999999997</v>
      </c>
    </row>
    <row r="193" spans="1:245"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c r="IJ193" s="587">
        <v>0</v>
      </c>
      <c r="IK193" s="587">
        <v>0</v>
      </c>
    </row>
    <row r="194" spans="1:245" ht="10.8" x14ac:dyDescent="0.3">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c r="IJ194" s="587">
        <v>0</v>
      </c>
      <c r="IK194" s="587">
        <v>0</v>
      </c>
    </row>
    <row r="195" spans="1:245"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c r="IJ195" s="587">
        <v>0</v>
      </c>
      <c r="IK195" s="587">
        <v>0</v>
      </c>
    </row>
    <row r="196" spans="1:245" s="439" customFormat="1" ht="10.8" x14ac:dyDescent="0.3">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c r="IJ196" s="587">
        <v>1414.01</v>
      </c>
      <c r="IK196" s="587">
        <v>1430.52</v>
      </c>
    </row>
    <row r="197" spans="1:245" s="439" customFormat="1" ht="10.8" x14ac:dyDescent="0.3">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c r="IJ197" s="587">
        <v>106883586.64</v>
      </c>
      <c r="IK197" s="587">
        <v>108110347.75</v>
      </c>
    </row>
    <row r="198" spans="1:245" ht="10.8" x14ac:dyDescent="0.3">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c r="IJ198" s="587">
        <v>741365.5</v>
      </c>
      <c r="IK198" s="587">
        <v>749874.56</v>
      </c>
    </row>
    <row r="199" spans="1:245"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c r="IJ199" s="587">
        <v>0</v>
      </c>
      <c r="IK199" s="587">
        <v>0</v>
      </c>
    </row>
    <row r="200" spans="1:245" ht="10.8" x14ac:dyDescent="0.3">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c r="IJ200" s="587">
        <v>0</v>
      </c>
      <c r="IK200" s="587">
        <v>0</v>
      </c>
    </row>
    <row r="201" spans="1:245"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c r="IJ201" s="587">
        <v>0</v>
      </c>
      <c r="IK201" s="587">
        <v>0</v>
      </c>
    </row>
    <row r="202" spans="1:245" ht="10.8" x14ac:dyDescent="0.3">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c r="IJ202" s="587">
        <v>25896887.149999999</v>
      </c>
      <c r="IK202" s="587">
        <v>26200281.18</v>
      </c>
    </row>
    <row r="203" spans="1:245" ht="10.8" x14ac:dyDescent="0.3">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c r="IJ203" s="587">
        <v>996607.44</v>
      </c>
      <c r="IK203" s="587">
        <v>996607.44</v>
      </c>
    </row>
    <row r="204" spans="1:245"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c r="IJ204" s="587">
        <v>0</v>
      </c>
      <c r="IK204" s="587">
        <v>0</v>
      </c>
    </row>
    <row r="205" spans="1:245" ht="10.8" x14ac:dyDescent="0.3">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c r="IJ205" s="587">
        <v>0</v>
      </c>
      <c r="IK205" s="587">
        <v>0</v>
      </c>
    </row>
    <row r="206" spans="1:245"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c r="IJ206" s="587">
        <v>0</v>
      </c>
      <c r="IK206" s="587">
        <v>0</v>
      </c>
    </row>
    <row r="207" spans="1:245" ht="10.8" x14ac:dyDescent="0.3">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c r="IJ207" s="587">
        <v>1200</v>
      </c>
      <c r="IK207" s="587">
        <v>1215</v>
      </c>
    </row>
    <row r="208" spans="1:245"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c r="IJ208" s="587">
        <v>0</v>
      </c>
      <c r="IK208" s="587">
        <v>0</v>
      </c>
    </row>
    <row r="209" spans="1:245" ht="10.8" x14ac:dyDescent="0.3">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c r="IJ209" s="587">
        <v>0</v>
      </c>
      <c r="IK209" s="587">
        <v>0</v>
      </c>
    </row>
    <row r="210" spans="1:245"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c r="IJ210" s="587">
        <v>0</v>
      </c>
      <c r="IK210" s="587">
        <v>0</v>
      </c>
    </row>
    <row r="211" spans="1:245" ht="10.8" x14ac:dyDescent="0.3">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c r="IJ211" s="587">
        <v>2.5</v>
      </c>
      <c r="IK211" s="587">
        <v>2.5</v>
      </c>
    </row>
    <row r="212" spans="1:245"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c r="IJ212" s="587"/>
      <c r="IK212" s="587"/>
    </row>
    <row r="213" spans="1:245"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F170" sqref="F170"/>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v>45748</v>
      </c>
      <c r="B173" s="686">
        <v>16253.5</v>
      </c>
      <c r="C173" s="686">
        <v>18640.099999999999</v>
      </c>
      <c r="D173" s="686">
        <v>12755.3</v>
      </c>
      <c r="H173" s="688"/>
    </row>
    <row r="174" spans="1:8" x14ac:dyDescent="0.3">
      <c r="A174" s="660">
        <v>45778</v>
      </c>
      <c r="B174" s="686">
        <v>16521.3</v>
      </c>
      <c r="C174" s="686">
        <v>18695.2</v>
      </c>
      <c r="D174" s="686">
        <v>13334.9</v>
      </c>
      <c r="H174" s="688"/>
    </row>
    <row r="175" spans="1:8" x14ac:dyDescent="0.3">
      <c r="A175" s="660">
        <v>45809</v>
      </c>
      <c r="B175" s="686">
        <v>16643.400000000001</v>
      </c>
      <c r="C175" s="686">
        <v>18826.5</v>
      </c>
      <c r="D175" s="686">
        <v>13443.5</v>
      </c>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7"/>
  <sheetViews>
    <sheetView workbookViewId="0">
      <pane ySplit="1" topLeftCell="A38" activePane="bottomLeft" state="frozen"/>
      <selection activeCell="D17" sqref="D17"/>
      <selection pane="bottomLeft" activeCell="F58" sqref="F58"/>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190</v>
      </c>
      <c r="B1" s="663" t="s">
        <v>784</v>
      </c>
      <c r="C1" s="663" t="s">
        <v>785</v>
      </c>
      <c r="D1" s="663" t="s">
        <v>786</v>
      </c>
      <c r="E1" s="663" t="s">
        <v>787</v>
      </c>
      <c r="F1" s="663" t="s">
        <v>788</v>
      </c>
      <c r="G1" s="664" t="s">
        <v>789</v>
      </c>
      <c r="H1" s="2" t="s">
        <v>790</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row r="54" spans="1:13" x14ac:dyDescent="0.3">
      <c r="A54" s="670">
        <v>45778</v>
      </c>
      <c r="B54" s="671">
        <v>4846</v>
      </c>
      <c r="C54" s="671">
        <v>4145</v>
      </c>
      <c r="D54" s="671">
        <v>3831</v>
      </c>
      <c r="E54" s="671">
        <v>3526</v>
      </c>
      <c r="F54" s="671">
        <v>640543</v>
      </c>
      <c r="G54" s="672">
        <f>IFERROR(
   ROUND(
      AVERAGE(
      UOCRA[[#This Row],[Oficial Especializado]]/B53-1,
      UOCRA[[#This Row],[Oficial]]/C53-1,UOCRA[[#This Row],[Medio Oficial]]/D53-1,
      UOCRA[[#This Row],[Ayudante]]/E53-1,UOCRA[[#This Row],[Sereno]]/F53-1),
   4),
"")</f>
        <v>5.2200000000000003E-2</v>
      </c>
      <c r="H54" s="690">
        <f>IFERROR(H53+H53*UOCRA[[#This Row],[Act. Mensual]],100)</f>
        <v>1898.2937607602207</v>
      </c>
    </row>
    <row r="55" spans="1:13" x14ac:dyDescent="0.3">
      <c r="A55" s="670">
        <v>45809</v>
      </c>
      <c r="B55" s="671">
        <v>4894</v>
      </c>
      <c r="C55" s="671">
        <v>4187</v>
      </c>
      <c r="D55" s="671">
        <v>3869</v>
      </c>
      <c r="E55" s="671">
        <v>3561</v>
      </c>
      <c r="F55" s="671">
        <v>646949</v>
      </c>
      <c r="G55" s="672">
        <f>IFERROR(
   ROUND(
      AVERAGE(
      UOCRA[[#This Row],[Oficial Especializado]]/B54-1,
      UOCRA[[#This Row],[Oficial]]/C54-1,UOCRA[[#This Row],[Medio Oficial]]/D54-1,
      UOCRA[[#This Row],[Ayudante]]/E54-1,UOCRA[[#This Row],[Sereno]]/F54-1),
   4),
"")</f>
        <v>0.01</v>
      </c>
      <c r="H55" s="690">
        <f>IFERROR(H54+H54*UOCRA[[#This Row],[Act. Mensual]],100)</f>
        <v>1917.276698367823</v>
      </c>
    </row>
    <row r="56" spans="1:13" x14ac:dyDescent="0.3">
      <c r="A56" s="670">
        <v>45839</v>
      </c>
      <c r="B56" s="671">
        <v>4948</v>
      </c>
      <c r="C56" s="671">
        <v>4233</v>
      </c>
      <c r="D56" s="671">
        <v>3912</v>
      </c>
      <c r="E56" s="671">
        <v>3600</v>
      </c>
      <c r="F56" s="671">
        <v>654065</v>
      </c>
      <c r="G56" s="672">
        <f>IFERROR(
   ROUND(
      AVERAGE(
      UOCRA[[#This Row],[Oficial Especializado]]/B55-1,
      UOCRA[[#This Row],[Oficial]]/C55-1,UOCRA[[#This Row],[Medio Oficial]]/D55-1,
      UOCRA[[#This Row],[Ayudante]]/E55-1,UOCRA[[#This Row],[Sereno]]/F55-1),
   4),
"")</f>
        <v>1.0999999999999999E-2</v>
      </c>
      <c r="H56" s="690">
        <f>IFERROR(H55+H55*UOCRA[[#This Row],[Act. Mensual]],100)</f>
        <v>1938.3667420498691</v>
      </c>
    </row>
    <row r="57" spans="1:13" x14ac:dyDescent="0.3">
      <c r="A57" s="670">
        <v>45870</v>
      </c>
      <c r="B57" s="671">
        <v>5002</v>
      </c>
      <c r="C57" s="671">
        <v>4279</v>
      </c>
      <c r="D57" s="671">
        <v>3955</v>
      </c>
      <c r="E57" s="671">
        <v>3640</v>
      </c>
      <c r="F57" s="671">
        <v>661260</v>
      </c>
      <c r="G57" s="672">
        <f>IFERROR(
   ROUND(
      AVERAGE(
      UOCRA[[#This Row],[Oficial Especializado]]/B56-1,
      UOCRA[[#This Row],[Oficial]]/C56-1,UOCRA[[#This Row],[Medio Oficial]]/D56-1,
      UOCRA[[#This Row],[Ayudante]]/E56-1,UOCRA[[#This Row],[Sereno]]/F56-1),
   4),
"")</f>
        <v>1.0999999999999999E-2</v>
      </c>
      <c r="H57" s="690">
        <f>IFERROR(H56+H56*UOCRA[[#This Row],[Act. Mensual]],100)</f>
        <v>1959.6887762124177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4"/>
  <sheetViews>
    <sheetView workbookViewId="0">
      <pane ySplit="2" topLeftCell="A28" activePane="bottomLeft" state="frozen"/>
      <selection activeCell="D17" sqref="D17"/>
      <selection pane="bottomLeft" activeCell="F45" sqref="F45"/>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791</v>
      </c>
      <c r="D1" s="681" t="s">
        <v>792</v>
      </c>
      <c r="E1" s="681" t="s">
        <v>793</v>
      </c>
      <c r="F1" s="681" t="s">
        <v>794</v>
      </c>
    </row>
    <row r="2" spans="2:10" x14ac:dyDescent="0.3">
      <c r="B2" s="2" t="s">
        <v>190</v>
      </c>
      <c r="C2" s="2" t="s">
        <v>795</v>
      </c>
      <c r="D2" s="2" t="s">
        <v>796</v>
      </c>
      <c r="E2" s="2" t="s">
        <v>797</v>
      </c>
      <c r="F2" s="2" t="s">
        <v>798</v>
      </c>
      <c r="G2" s="2" t="s">
        <v>799</v>
      </c>
      <c r="H2" s="2" t="s">
        <v>800</v>
      </c>
      <c r="I2" s="2" t="s">
        <v>801</v>
      </c>
      <c r="J2" s="2" t="s">
        <v>802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x14ac:dyDescent="0.3">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row r="43" spans="2:10" x14ac:dyDescent="0.3">
      <c r="B43" s="682">
        <v>45778</v>
      </c>
      <c r="C43" s="683">
        <v>1458648.37</v>
      </c>
      <c r="D43" s="683">
        <v>1551639.05</v>
      </c>
      <c r="E43" s="683">
        <v>1371229.3</v>
      </c>
      <c r="F43" s="683">
        <v>1472130.13</v>
      </c>
      <c r="G43" s="685">
        <f>IFERROR(CAPER[[#This Row],[Mod.1]]/C42-1,"")</f>
        <v>1.2617682356462767E-2</v>
      </c>
      <c r="H43" s="685">
        <f>IFERROR(CAPER[[#This Row],[Mod.2]]/D42-1,"")</f>
        <v>1.212709875165463E-2</v>
      </c>
      <c r="I43" s="685">
        <f>IFERROR(CAPER[[#This Row],[Mod.3]]/E42-1,"")</f>
        <v>1.2297206678257844E-2</v>
      </c>
      <c r="J43" s="685">
        <f>IFERROR(CAPER[[#This Row],[Mod.4]]/F42-1,"")</f>
        <v>1.3168463459372726E-2</v>
      </c>
    </row>
    <row r="44" spans="2:10" x14ac:dyDescent="0.3">
      <c r="B44" s="682">
        <v>45809</v>
      </c>
      <c r="C44" s="683">
        <v>1472512.67</v>
      </c>
      <c r="D44" s="683">
        <v>1564851.58</v>
      </c>
      <c r="E44" s="683">
        <v>1385292.1</v>
      </c>
      <c r="F44" s="683">
        <v>1483504.24</v>
      </c>
      <c r="G44" s="685">
        <f>IFERROR(CAPER[[#This Row],[Mod.1]]/C43-1,"")</f>
        <v>9.5048952750687032E-3</v>
      </c>
      <c r="H44" s="685">
        <f>IFERROR(CAPER[[#This Row],[Mod.2]]/D43-1,"")</f>
        <v>8.5152084822819329E-3</v>
      </c>
      <c r="I44" s="685">
        <f>IFERROR(CAPER[[#This Row],[Mod.3]]/E43-1,"")</f>
        <v>1.0255615162249043E-2</v>
      </c>
      <c r="J44" s="685">
        <f>IFERROR(CAPER[[#This Row],[Mod.4]]/F43-1,"")</f>
        <v>7.7262938705018325E-3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5"/>
  <sheetViews>
    <sheetView workbookViewId="0">
      <pane ySplit="1" topLeftCell="A38" activePane="bottomLeft" state="frozen"/>
      <selection activeCell="D17" sqref="D17"/>
      <selection pane="bottomLeft" activeCell="D57" sqref="D57"/>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row r="54" spans="2:8" x14ac:dyDescent="0.3">
      <c r="B54" s="675">
        <v>45778</v>
      </c>
      <c r="C54" s="676">
        <v>8714.5</v>
      </c>
      <c r="D54" s="685">
        <f>IFERROR(IPC_INDEC[[#This Row],[IPC]]/C53-1,"")</f>
        <v>1.501258885829837E-2</v>
      </c>
      <c r="E54" s="677">
        <f>IPC_INDEC[[#This Row],[IPC]]/C42-1</f>
        <v>0.43478873273061058</v>
      </c>
      <c r="F54" s="676">
        <v>8725.9</v>
      </c>
      <c r="G54" s="685">
        <f>IFERROR(IPC_INDEC[[#This Row],[Pampeana]]/F53-1,"")</f>
        <v>1.5678278507320398E-2</v>
      </c>
      <c r="H54" s="677">
        <f>IPC_INDEC[[#This Row],[Pampeana]]/F42-1</f>
        <v>0.42573192958836126</v>
      </c>
    </row>
    <row r="55" spans="2:8" x14ac:dyDescent="0.3">
      <c r="B55" s="675">
        <v>45809</v>
      </c>
      <c r="C55" s="676">
        <v>8855.6</v>
      </c>
      <c r="D55" s="685">
        <f>IFERROR(IPC_INDEC[[#This Row],[IPC]]/C54-1,"")</f>
        <v>1.6191405129382108E-2</v>
      </c>
      <c r="E55" s="677">
        <f>IPC_INDEC[[#This Row],[IPC]]/C43-1</f>
        <v>0.39420624148015482</v>
      </c>
      <c r="F55" s="676">
        <v>8840.1</v>
      </c>
      <c r="G55" s="685">
        <f>IFERROR(IPC_INDEC[[#This Row],[Pampeana]]/F54-1,"")</f>
        <v>1.3087475217456124E-2</v>
      </c>
      <c r="H55" s="677">
        <f>IPC_INDEC[[#This Row],[Pampeana]]/F43-1</f>
        <v>0.37905573128610559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84">
        <v>44562</v>
      </c>
      <c r="D3" s="2" t="s">
        <v>813</v>
      </c>
    </row>
    <row r="4" spans="2:4" x14ac:dyDescent="0.3">
      <c r="B4" s="2" t="s">
        <v>814</v>
      </c>
      <c r="C4" s="684">
        <v>44620</v>
      </c>
      <c r="D4" s="2" t="s">
        <v>813</v>
      </c>
    </row>
    <row r="5" spans="2:4" x14ac:dyDescent="0.3">
      <c r="B5" s="2" t="s">
        <v>814</v>
      </c>
      <c r="C5" s="684">
        <v>44621</v>
      </c>
      <c r="D5" s="2" t="s">
        <v>813</v>
      </c>
    </row>
    <row r="6" spans="2:4" x14ac:dyDescent="0.3">
      <c r="B6" s="2" t="s">
        <v>815</v>
      </c>
      <c r="C6" s="684">
        <v>44644</v>
      </c>
      <c r="D6" s="2" t="s">
        <v>813</v>
      </c>
    </row>
    <row r="7" spans="2:4" x14ac:dyDescent="0.3">
      <c r="B7" s="2" t="s">
        <v>816</v>
      </c>
      <c r="C7" s="684">
        <v>44653</v>
      </c>
      <c r="D7" s="2" t="s">
        <v>813</v>
      </c>
    </row>
    <row r="8" spans="2:4" x14ac:dyDescent="0.3">
      <c r="B8" s="2" t="s">
        <v>817</v>
      </c>
      <c r="C8" s="684">
        <v>44666</v>
      </c>
      <c r="D8" s="2" t="s">
        <v>813</v>
      </c>
    </row>
    <row r="9" spans="2:4" x14ac:dyDescent="0.3">
      <c r="B9" s="2" t="s">
        <v>818</v>
      </c>
      <c r="C9" s="684">
        <v>44682</v>
      </c>
      <c r="D9" s="2" t="s">
        <v>813</v>
      </c>
    </row>
    <row r="10" spans="2:4" x14ac:dyDescent="0.3">
      <c r="B10" s="2" t="s">
        <v>819</v>
      </c>
      <c r="C10" s="684">
        <v>44699</v>
      </c>
      <c r="D10" s="2" t="s">
        <v>813</v>
      </c>
    </row>
    <row r="11" spans="2:4" x14ac:dyDescent="0.3">
      <c r="B11" s="2" t="s">
        <v>820</v>
      </c>
      <c r="C11" s="684">
        <v>44706</v>
      </c>
      <c r="D11" s="2" t="s">
        <v>813</v>
      </c>
    </row>
    <row r="12" spans="2:4" x14ac:dyDescent="0.3">
      <c r="B12" s="2" t="s">
        <v>821</v>
      </c>
      <c r="C12" s="684">
        <v>44729</v>
      </c>
      <c r="D12" s="2" t="s">
        <v>822</v>
      </c>
    </row>
    <row r="13" spans="2:4" x14ac:dyDescent="0.3">
      <c r="B13" s="2" t="s">
        <v>823</v>
      </c>
      <c r="C13" s="684">
        <v>44732</v>
      </c>
      <c r="D13" s="2" t="s">
        <v>813</v>
      </c>
    </row>
    <row r="14" spans="2:4" x14ac:dyDescent="0.3">
      <c r="B14" s="2" t="s">
        <v>824</v>
      </c>
      <c r="C14" s="684">
        <v>44751</v>
      </c>
      <c r="D14" s="2" t="s">
        <v>813</v>
      </c>
    </row>
    <row r="15" spans="2:4" x14ac:dyDescent="0.3">
      <c r="B15" s="2" t="s">
        <v>825</v>
      </c>
      <c r="C15" s="684">
        <v>44788</v>
      </c>
      <c r="D15" s="2" t="s">
        <v>822</v>
      </c>
    </row>
    <row r="16" spans="2:4" x14ac:dyDescent="0.3">
      <c r="C16" s="684">
        <v>44841</v>
      </c>
      <c r="D16" s="2" t="s">
        <v>826</v>
      </c>
    </row>
    <row r="17" spans="2:4" x14ac:dyDescent="0.3">
      <c r="B17" s="2" t="s">
        <v>827</v>
      </c>
      <c r="C17" s="684">
        <v>44844</v>
      </c>
      <c r="D17" s="2" t="s">
        <v>822</v>
      </c>
    </row>
    <row r="18" spans="2:4" x14ac:dyDescent="0.3">
      <c r="B18" s="2" t="s">
        <v>828</v>
      </c>
      <c r="C18" s="684">
        <v>44885</v>
      </c>
      <c r="D18" s="2" t="s">
        <v>822</v>
      </c>
    </row>
    <row r="19" spans="2:4" x14ac:dyDescent="0.3">
      <c r="C19" s="684">
        <v>44886</v>
      </c>
      <c r="D19" s="2" t="s">
        <v>826</v>
      </c>
    </row>
    <row r="20" spans="2:4" x14ac:dyDescent="0.3">
      <c r="B20" s="2" t="s">
        <v>829</v>
      </c>
      <c r="C20" s="684">
        <v>44903</v>
      </c>
      <c r="D20" s="2" t="s">
        <v>813</v>
      </c>
    </row>
    <row r="21" spans="2:4" x14ac:dyDescent="0.3">
      <c r="C21" s="684">
        <v>44904</v>
      </c>
      <c r="D21" s="2" t="s">
        <v>826</v>
      </c>
    </row>
    <row r="22" spans="2:4" x14ac:dyDescent="0.3">
      <c r="B22" s="2" t="s">
        <v>830</v>
      </c>
      <c r="C22" s="684">
        <v>44920</v>
      </c>
      <c r="D22" s="2" t="s">
        <v>813</v>
      </c>
    </row>
    <row r="23" spans="2:4" x14ac:dyDescent="0.3">
      <c r="B23" s="2" t="s">
        <v>812</v>
      </c>
      <c r="C23" s="684">
        <v>44927</v>
      </c>
      <c r="D23" s="2" t="s">
        <v>813</v>
      </c>
    </row>
    <row r="24" spans="2:4" x14ac:dyDescent="0.3">
      <c r="B24" s="2" t="s">
        <v>814</v>
      </c>
      <c r="C24" s="684">
        <v>44977</v>
      </c>
      <c r="D24" s="2" t="s">
        <v>813</v>
      </c>
    </row>
    <row r="25" spans="2:4" x14ac:dyDescent="0.3">
      <c r="B25" s="2" t="s">
        <v>814</v>
      </c>
      <c r="C25" s="684">
        <v>44978</v>
      </c>
      <c r="D25" s="2" t="s">
        <v>813</v>
      </c>
    </row>
    <row r="26" spans="2:4" x14ac:dyDescent="0.3">
      <c r="B26" s="2" t="s">
        <v>815</v>
      </c>
      <c r="C26" s="684">
        <v>45009</v>
      </c>
      <c r="D26" s="2" t="s">
        <v>813</v>
      </c>
    </row>
    <row r="27" spans="2:4" x14ac:dyDescent="0.3">
      <c r="B27" s="2" t="s">
        <v>816</v>
      </c>
      <c r="C27" s="684">
        <v>45018</v>
      </c>
      <c r="D27" s="2" t="s">
        <v>813</v>
      </c>
    </row>
    <row r="28" spans="2:4" x14ac:dyDescent="0.3">
      <c r="B28" s="2" t="s">
        <v>817</v>
      </c>
      <c r="C28" s="684">
        <v>45023</v>
      </c>
      <c r="D28" s="2" t="s">
        <v>813</v>
      </c>
    </row>
    <row r="29" spans="2:4" x14ac:dyDescent="0.3">
      <c r="B29" s="2" t="s">
        <v>818</v>
      </c>
      <c r="C29" s="684">
        <v>45047</v>
      </c>
      <c r="D29" s="2" t="s">
        <v>813</v>
      </c>
    </row>
    <row r="30" spans="2:4" x14ac:dyDescent="0.3">
      <c r="B30" s="2" t="s">
        <v>820</v>
      </c>
      <c r="C30" s="684">
        <v>45071</v>
      </c>
      <c r="D30" s="2" t="s">
        <v>813</v>
      </c>
    </row>
    <row r="31" spans="2:4" x14ac:dyDescent="0.3">
      <c r="C31" s="684">
        <v>45072</v>
      </c>
      <c r="D31" s="2" t="s">
        <v>826</v>
      </c>
    </row>
    <row r="32" spans="2:4" x14ac:dyDescent="0.3">
      <c r="B32" s="2" t="s">
        <v>821</v>
      </c>
      <c r="C32" s="684">
        <v>45094</v>
      </c>
      <c r="D32" s="2" t="s">
        <v>822</v>
      </c>
    </row>
    <row r="33" spans="2:4" x14ac:dyDescent="0.3">
      <c r="C33" s="684">
        <v>45096</v>
      </c>
      <c r="D33" s="2" t="s">
        <v>826</v>
      </c>
    </row>
    <row r="34" spans="2:4" x14ac:dyDescent="0.3">
      <c r="B34" s="2" t="s">
        <v>823</v>
      </c>
      <c r="C34" s="684">
        <v>45097</v>
      </c>
      <c r="D34" s="2" t="s">
        <v>813</v>
      </c>
    </row>
    <row r="35" spans="2:4" x14ac:dyDescent="0.3">
      <c r="B35" s="2" t="s">
        <v>824</v>
      </c>
      <c r="C35" s="684">
        <v>45116</v>
      </c>
      <c r="D35" s="2" t="s">
        <v>813</v>
      </c>
    </row>
    <row r="36" spans="2:4" x14ac:dyDescent="0.3">
      <c r="B36" s="2" t="s">
        <v>825</v>
      </c>
      <c r="C36" s="684">
        <v>45159</v>
      </c>
      <c r="D36" s="2" t="s">
        <v>822</v>
      </c>
    </row>
    <row r="37" spans="2:4" x14ac:dyDescent="0.3">
      <c r="C37" s="684">
        <v>45212</v>
      </c>
      <c r="D37" s="2" t="s">
        <v>826</v>
      </c>
    </row>
    <row r="38" spans="2:4" x14ac:dyDescent="0.3">
      <c r="B38" s="2" t="s">
        <v>827</v>
      </c>
      <c r="C38" s="684">
        <v>45215</v>
      </c>
      <c r="D38" s="2" t="s">
        <v>822</v>
      </c>
    </row>
    <row r="39" spans="2:4" x14ac:dyDescent="0.3">
      <c r="B39" s="2" t="s">
        <v>828</v>
      </c>
      <c r="C39" s="684">
        <v>45250</v>
      </c>
      <c r="D39" s="2" t="s">
        <v>822</v>
      </c>
    </row>
    <row r="40" spans="2:4" x14ac:dyDescent="0.3">
      <c r="B40" s="2" t="s">
        <v>829</v>
      </c>
      <c r="C40" s="684">
        <v>45268</v>
      </c>
      <c r="D40" s="2" t="s">
        <v>813</v>
      </c>
    </row>
    <row r="41" spans="2:4" x14ac:dyDescent="0.3">
      <c r="B41" s="2" t="s">
        <v>830</v>
      </c>
      <c r="C41" s="684">
        <v>45285</v>
      </c>
      <c r="D41" s="2" t="s">
        <v>813</v>
      </c>
    </row>
    <row r="42" spans="2:4" x14ac:dyDescent="0.3">
      <c r="B42" s="2" t="s">
        <v>812</v>
      </c>
      <c r="C42" s="684">
        <v>45292</v>
      </c>
      <c r="D42" s="2" t="s">
        <v>813</v>
      </c>
    </row>
    <row r="43" spans="2:4" x14ac:dyDescent="0.3">
      <c r="B43" s="2" t="s">
        <v>814</v>
      </c>
      <c r="C43" s="684">
        <v>45334</v>
      </c>
      <c r="D43" s="2" t="s">
        <v>813</v>
      </c>
    </row>
    <row r="44" spans="2:4" x14ac:dyDescent="0.3">
      <c r="B44" s="2" t="s">
        <v>814</v>
      </c>
      <c r="C44" s="684">
        <v>45335</v>
      </c>
      <c r="D44" s="2" t="s">
        <v>813</v>
      </c>
    </row>
    <row r="45" spans="2:4" x14ac:dyDescent="0.3">
      <c r="B45" s="2" t="s">
        <v>815</v>
      </c>
      <c r="C45" s="684">
        <v>45375</v>
      </c>
      <c r="D45" s="2" t="s">
        <v>813</v>
      </c>
    </row>
    <row r="46" spans="2:4" x14ac:dyDescent="0.3">
      <c r="B46" s="2" t="s">
        <v>817</v>
      </c>
      <c r="C46" s="684">
        <v>45380</v>
      </c>
      <c r="D46" s="2" t="s">
        <v>813</v>
      </c>
    </row>
    <row r="47" spans="2:4" x14ac:dyDescent="0.3">
      <c r="C47" s="684">
        <v>45383</v>
      </c>
      <c r="D47" s="2" t="s">
        <v>826</v>
      </c>
    </row>
    <row r="48" spans="2:4" x14ac:dyDescent="0.3">
      <c r="B48" s="2" t="s">
        <v>816</v>
      </c>
      <c r="C48" s="684">
        <v>45384</v>
      </c>
      <c r="D48" s="2" t="s">
        <v>813</v>
      </c>
    </row>
    <row r="49" spans="2:4" x14ac:dyDescent="0.3">
      <c r="B49" s="2" t="s">
        <v>818</v>
      </c>
      <c r="C49" s="684">
        <v>45413</v>
      </c>
      <c r="D49" s="2" t="s">
        <v>813</v>
      </c>
    </row>
    <row r="50" spans="2:4" x14ac:dyDescent="0.3">
      <c r="B50" s="2" t="s">
        <v>820</v>
      </c>
      <c r="C50" s="684">
        <v>45437</v>
      </c>
      <c r="D50" s="2" t="s">
        <v>813</v>
      </c>
    </row>
    <row r="51" spans="2:4" x14ac:dyDescent="0.3">
      <c r="B51" s="2" t="s">
        <v>821</v>
      </c>
      <c r="C51" s="684">
        <v>45460</v>
      </c>
      <c r="D51" s="2" t="s">
        <v>822</v>
      </c>
    </row>
    <row r="52" spans="2:4" x14ac:dyDescent="0.3">
      <c r="B52" s="2" t="s">
        <v>823</v>
      </c>
      <c r="C52" s="684">
        <v>45463</v>
      </c>
      <c r="D52" s="2" t="s">
        <v>813</v>
      </c>
    </row>
    <row r="53" spans="2:4" x14ac:dyDescent="0.3">
      <c r="C53" s="684">
        <v>45464</v>
      </c>
      <c r="D53" s="2" t="s">
        <v>826</v>
      </c>
    </row>
    <row r="54" spans="2:4" x14ac:dyDescent="0.3">
      <c r="B54" s="2" t="s">
        <v>824</v>
      </c>
      <c r="C54" s="684">
        <v>45482</v>
      </c>
      <c r="D54" s="2" t="s">
        <v>813</v>
      </c>
    </row>
    <row r="55" spans="2:4" x14ac:dyDescent="0.3">
      <c r="B55" s="2" t="s">
        <v>825</v>
      </c>
      <c r="C55" s="684">
        <v>45521</v>
      </c>
      <c r="D55" s="2" t="s">
        <v>822</v>
      </c>
    </row>
    <row r="56" spans="2:4" x14ac:dyDescent="0.3">
      <c r="C56" s="684">
        <v>45576</v>
      </c>
      <c r="D56" s="2" t="s">
        <v>826</v>
      </c>
    </row>
    <row r="57" spans="2:4" x14ac:dyDescent="0.3">
      <c r="B57" s="2" t="s">
        <v>827</v>
      </c>
      <c r="C57" s="684">
        <v>45577</v>
      </c>
      <c r="D57" s="2" t="s">
        <v>822</v>
      </c>
    </row>
    <row r="58" spans="2:4" x14ac:dyDescent="0.3">
      <c r="B58" s="2" t="s">
        <v>828</v>
      </c>
      <c r="C58" s="684">
        <v>45614</v>
      </c>
      <c r="D58" s="2" t="s">
        <v>822</v>
      </c>
    </row>
    <row r="59" spans="2:4" x14ac:dyDescent="0.3">
      <c r="B59" s="2" t="s">
        <v>829</v>
      </c>
      <c r="C59" s="684">
        <v>45634</v>
      </c>
      <c r="D59" s="2" t="s">
        <v>813</v>
      </c>
    </row>
    <row r="60" spans="2:4" x14ac:dyDescent="0.3">
      <c r="B60" s="2" t="s">
        <v>830</v>
      </c>
      <c r="C60" s="684">
        <v>45651</v>
      </c>
      <c r="D60" s="2" t="s">
        <v>813</v>
      </c>
    </row>
    <row r="61" spans="2:4" x14ac:dyDescent="0.3">
      <c r="B61" s="2" t="s">
        <v>812</v>
      </c>
      <c r="C61" s="684">
        <v>45658</v>
      </c>
      <c r="D61" s="2" t="s">
        <v>813</v>
      </c>
    </row>
    <row r="62" spans="2:4" x14ac:dyDescent="0.3">
      <c r="B62" s="2" t="s">
        <v>814</v>
      </c>
      <c r="C62" s="684">
        <v>45719</v>
      </c>
      <c r="D62" s="2" t="s">
        <v>813</v>
      </c>
    </row>
    <row r="63" spans="2:4" x14ac:dyDescent="0.3">
      <c r="B63" s="2" t="s">
        <v>814</v>
      </c>
      <c r="C63" s="684">
        <v>45720</v>
      </c>
      <c r="D63" s="2" t="s">
        <v>813</v>
      </c>
    </row>
    <row r="64" spans="2:4" x14ac:dyDescent="0.3">
      <c r="B64" s="2" t="s">
        <v>815</v>
      </c>
      <c r="C64" s="684">
        <v>45740</v>
      </c>
      <c r="D64" s="2" t="s">
        <v>813</v>
      </c>
    </row>
    <row r="65" spans="2:4" x14ac:dyDescent="0.3">
      <c r="B65" s="2" t="s">
        <v>816</v>
      </c>
      <c r="C65" s="684">
        <v>45749</v>
      </c>
      <c r="D65" s="2" t="s">
        <v>813</v>
      </c>
    </row>
    <row r="66" spans="2:4" x14ac:dyDescent="0.3">
      <c r="B66" s="2" t="s">
        <v>817</v>
      </c>
      <c r="C66" s="684">
        <v>45765</v>
      </c>
      <c r="D66" s="2" t="s">
        <v>813</v>
      </c>
    </row>
    <row r="67" spans="2:4" x14ac:dyDescent="0.3">
      <c r="B67" s="2" t="s">
        <v>818</v>
      </c>
      <c r="C67" s="684">
        <v>45778</v>
      </c>
      <c r="D67" s="2" t="s">
        <v>813</v>
      </c>
    </row>
    <row r="68" spans="2:4" x14ac:dyDescent="0.3">
      <c r="B68" s="2" t="s">
        <v>820</v>
      </c>
      <c r="C68" s="684">
        <v>45802</v>
      </c>
      <c r="D68" s="2" t="s">
        <v>813</v>
      </c>
    </row>
    <row r="69" spans="2:4" x14ac:dyDescent="0.3">
      <c r="B69" s="2" t="s">
        <v>821</v>
      </c>
      <c r="C69" s="684">
        <v>45824</v>
      </c>
      <c r="D69" s="2" t="s">
        <v>822</v>
      </c>
    </row>
    <row r="70" spans="2:4" x14ac:dyDescent="0.3">
      <c r="B70" s="2" t="s">
        <v>823</v>
      </c>
      <c r="C70" s="684">
        <v>45828</v>
      </c>
      <c r="D70" s="2" t="s">
        <v>813</v>
      </c>
    </row>
    <row r="71" spans="2:4" x14ac:dyDescent="0.3">
      <c r="B71" s="2" t="s">
        <v>824</v>
      </c>
      <c r="C71" s="684">
        <v>45847</v>
      </c>
      <c r="D71" s="2" t="s">
        <v>813</v>
      </c>
    </row>
    <row r="72" spans="2:4" x14ac:dyDescent="0.3">
      <c r="B72" s="2" t="s">
        <v>825</v>
      </c>
      <c r="C72" s="684">
        <v>45886</v>
      </c>
      <c r="D72" s="2" t="s">
        <v>822</v>
      </c>
    </row>
    <row r="73" spans="2:4" x14ac:dyDescent="0.3">
      <c r="B73" s="2" t="s">
        <v>827</v>
      </c>
      <c r="C73" s="684">
        <v>45942</v>
      </c>
      <c r="D73" s="2" t="s">
        <v>822</v>
      </c>
    </row>
    <row r="74" spans="2:4" x14ac:dyDescent="0.3">
      <c r="B74" s="2" t="s">
        <v>828</v>
      </c>
      <c r="C74" s="684">
        <v>45985</v>
      </c>
      <c r="D74" s="2" t="s">
        <v>822</v>
      </c>
    </row>
    <row r="75" spans="2:4" x14ac:dyDescent="0.3">
      <c r="B75" s="2" t="s">
        <v>829</v>
      </c>
      <c r="C75" s="684">
        <v>45999</v>
      </c>
      <c r="D75" s="2" t="s">
        <v>813</v>
      </c>
    </row>
    <row r="76" spans="2:4" x14ac:dyDescent="0.3">
      <c r="B76" s="2" t="s">
        <v>830</v>
      </c>
      <c r="C76" s="684">
        <v>46016</v>
      </c>
      <c r="D76" s="2"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56"/>
  <sheetViews>
    <sheetView tabSelected="1" topLeftCell="A234" workbookViewId="0">
      <selection activeCell="B252" sqref="B252"/>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91">
        <v>44562</v>
      </c>
      <c r="B2" s="692">
        <v>6</v>
      </c>
      <c r="C2" t="s">
        <v>834</v>
      </c>
    </row>
    <row r="3" spans="1:3" x14ac:dyDescent="0.3">
      <c r="A3" s="691">
        <v>44563</v>
      </c>
      <c r="B3" s="692">
        <v>10</v>
      </c>
      <c r="C3" t="s">
        <v>834</v>
      </c>
    </row>
    <row r="4" spans="1:3" x14ac:dyDescent="0.3">
      <c r="A4" s="691">
        <v>44577</v>
      </c>
      <c r="B4" s="692">
        <v>4</v>
      </c>
      <c r="C4" t="s">
        <v>834</v>
      </c>
    </row>
    <row r="5" spans="1:3" x14ac:dyDescent="0.3">
      <c r="A5" s="691">
        <v>44578</v>
      </c>
      <c r="B5" s="692">
        <v>37</v>
      </c>
      <c r="C5" t="s">
        <v>834</v>
      </c>
    </row>
    <row r="6" spans="1:3" x14ac:dyDescent="0.3">
      <c r="A6" s="691">
        <v>44579</v>
      </c>
      <c r="B6" s="692">
        <v>39</v>
      </c>
      <c r="C6" t="s">
        <v>834</v>
      </c>
    </row>
    <row r="7" spans="1:3" x14ac:dyDescent="0.3">
      <c r="A7" s="691">
        <v>44583</v>
      </c>
      <c r="B7" s="692">
        <v>1.3</v>
      </c>
      <c r="C7" t="s">
        <v>834</v>
      </c>
    </row>
    <row r="8" spans="1:3" x14ac:dyDescent="0.3">
      <c r="A8" s="691">
        <v>44584</v>
      </c>
      <c r="B8" s="692">
        <v>45.7</v>
      </c>
      <c r="C8" t="s">
        <v>834</v>
      </c>
    </row>
    <row r="9" spans="1:3" x14ac:dyDescent="0.3">
      <c r="A9" s="691">
        <v>44585</v>
      </c>
      <c r="B9" s="692">
        <v>22.9</v>
      </c>
      <c r="C9" t="s">
        <v>834</v>
      </c>
    </row>
    <row r="10" spans="1:3" x14ac:dyDescent="0.3">
      <c r="A10" s="691">
        <v>44586</v>
      </c>
      <c r="B10" s="692">
        <v>16.8</v>
      </c>
      <c r="C10" t="s">
        <v>834</v>
      </c>
    </row>
    <row r="11" spans="1:3" x14ac:dyDescent="0.3">
      <c r="A11" s="691">
        <v>44587</v>
      </c>
      <c r="B11" s="692">
        <v>22.9</v>
      </c>
      <c r="C11" t="s">
        <v>834</v>
      </c>
    </row>
    <row r="12" spans="1:3" x14ac:dyDescent="0.3">
      <c r="A12" s="691">
        <v>44595</v>
      </c>
      <c r="B12" s="692">
        <v>18</v>
      </c>
      <c r="C12" t="s">
        <v>834</v>
      </c>
    </row>
    <row r="13" spans="1:3" x14ac:dyDescent="0.3">
      <c r="A13" s="691">
        <v>44603</v>
      </c>
      <c r="B13" s="692">
        <v>2</v>
      </c>
      <c r="C13" t="s">
        <v>834</v>
      </c>
    </row>
    <row r="14" spans="1:3" x14ac:dyDescent="0.3">
      <c r="A14" s="691">
        <v>44607</v>
      </c>
      <c r="B14" s="692">
        <v>3.6</v>
      </c>
      <c r="C14" t="s">
        <v>834</v>
      </c>
    </row>
    <row r="15" spans="1:3" x14ac:dyDescent="0.3">
      <c r="A15" s="691">
        <v>44611</v>
      </c>
      <c r="B15" s="692">
        <v>0.5</v>
      </c>
      <c r="C15" t="s">
        <v>834</v>
      </c>
    </row>
    <row r="16" spans="1:3" x14ac:dyDescent="0.3">
      <c r="A16" s="691">
        <v>44616</v>
      </c>
      <c r="B16" s="692">
        <v>20.8</v>
      </c>
      <c r="C16" t="s">
        <v>834</v>
      </c>
    </row>
    <row r="17" spans="1:3" x14ac:dyDescent="0.3">
      <c r="A17" s="691">
        <v>44618</v>
      </c>
      <c r="B17" s="692">
        <v>4.8</v>
      </c>
      <c r="C17" t="s">
        <v>834</v>
      </c>
    </row>
    <row r="18" spans="1:3" x14ac:dyDescent="0.3">
      <c r="A18" s="691">
        <v>44619</v>
      </c>
      <c r="B18" s="692">
        <v>66.5</v>
      </c>
      <c r="C18" t="s">
        <v>834</v>
      </c>
    </row>
    <row r="19" spans="1:3" x14ac:dyDescent="0.3">
      <c r="A19" s="691">
        <v>44620</v>
      </c>
      <c r="B19" s="692">
        <v>24</v>
      </c>
      <c r="C19" t="s">
        <v>834</v>
      </c>
    </row>
    <row r="20" spans="1:3" x14ac:dyDescent="0.3">
      <c r="A20" s="691">
        <v>44623</v>
      </c>
      <c r="B20" s="692">
        <v>61.7</v>
      </c>
      <c r="C20" t="s">
        <v>834</v>
      </c>
    </row>
    <row r="21" spans="1:3" x14ac:dyDescent="0.3">
      <c r="A21" s="691">
        <v>44624</v>
      </c>
      <c r="B21" s="692">
        <v>61</v>
      </c>
      <c r="C21" t="s">
        <v>834</v>
      </c>
    </row>
    <row r="22" spans="1:3" x14ac:dyDescent="0.3">
      <c r="A22" s="691">
        <v>44627</v>
      </c>
      <c r="B22" s="692">
        <v>12.4</v>
      </c>
      <c r="C22" t="s">
        <v>834</v>
      </c>
    </row>
    <row r="23" spans="1:3" x14ac:dyDescent="0.3">
      <c r="A23" s="691">
        <v>44629</v>
      </c>
      <c r="B23" s="692">
        <v>35.6</v>
      </c>
      <c r="C23" t="s">
        <v>834</v>
      </c>
    </row>
    <row r="24" spans="1:3" x14ac:dyDescent="0.3">
      <c r="A24" s="691">
        <v>44638</v>
      </c>
      <c r="B24" s="692">
        <v>3.3</v>
      </c>
      <c r="C24" t="s">
        <v>834</v>
      </c>
    </row>
    <row r="25" spans="1:3" x14ac:dyDescent="0.3">
      <c r="A25" s="691">
        <v>44642</v>
      </c>
      <c r="B25" s="692">
        <v>33.5</v>
      </c>
      <c r="C25" t="s">
        <v>834</v>
      </c>
    </row>
    <row r="26" spans="1:3" x14ac:dyDescent="0.3">
      <c r="A26" s="691">
        <v>44643</v>
      </c>
      <c r="B26" s="692">
        <v>12.4</v>
      </c>
      <c r="C26" t="s">
        <v>834</v>
      </c>
    </row>
    <row r="27" spans="1:3" x14ac:dyDescent="0.3">
      <c r="A27" s="691">
        <v>44644</v>
      </c>
      <c r="B27" s="692">
        <v>1.5</v>
      </c>
      <c r="C27" t="s">
        <v>834</v>
      </c>
    </row>
    <row r="28" spans="1:3" x14ac:dyDescent="0.3">
      <c r="A28" s="691">
        <v>44661</v>
      </c>
      <c r="B28" s="692">
        <v>19</v>
      </c>
      <c r="C28" t="s">
        <v>834</v>
      </c>
    </row>
    <row r="29" spans="1:3" x14ac:dyDescent="0.3">
      <c r="A29" s="691">
        <v>44662</v>
      </c>
      <c r="B29" s="692">
        <v>1.5</v>
      </c>
      <c r="C29" t="s">
        <v>834</v>
      </c>
    </row>
    <row r="30" spans="1:3" x14ac:dyDescent="0.3">
      <c r="A30" s="691">
        <v>44671</v>
      </c>
      <c r="B30" s="692">
        <v>15.7</v>
      </c>
      <c r="C30" t="s">
        <v>834</v>
      </c>
    </row>
    <row r="31" spans="1:3" x14ac:dyDescent="0.3">
      <c r="A31" s="691">
        <v>44673</v>
      </c>
      <c r="B31" s="692">
        <v>31</v>
      </c>
      <c r="C31" t="s">
        <v>834</v>
      </c>
    </row>
    <row r="32" spans="1:3" x14ac:dyDescent="0.3">
      <c r="A32" s="691">
        <v>44674</v>
      </c>
      <c r="B32" s="692">
        <v>0.5</v>
      </c>
      <c r="C32" t="s">
        <v>834</v>
      </c>
    </row>
    <row r="33" spans="1:3" x14ac:dyDescent="0.3">
      <c r="A33" s="691">
        <v>44675</v>
      </c>
      <c r="B33" s="692">
        <v>7.6</v>
      </c>
      <c r="C33" t="s">
        <v>834</v>
      </c>
    </row>
    <row r="34" spans="1:3" x14ac:dyDescent="0.3">
      <c r="A34" s="691">
        <v>44678</v>
      </c>
      <c r="B34" s="692">
        <v>13.2</v>
      </c>
      <c r="C34" t="s">
        <v>834</v>
      </c>
    </row>
    <row r="35" spans="1:3" x14ac:dyDescent="0.3">
      <c r="A35" s="691">
        <v>44679</v>
      </c>
      <c r="B35" s="692">
        <v>10.199999999999999</v>
      </c>
      <c r="C35" t="s">
        <v>834</v>
      </c>
    </row>
    <row r="36" spans="1:3" x14ac:dyDescent="0.3">
      <c r="A36" s="691">
        <v>44696</v>
      </c>
      <c r="B36" s="692">
        <v>1.5</v>
      </c>
      <c r="C36" t="s">
        <v>834</v>
      </c>
    </row>
    <row r="37" spans="1:3" x14ac:dyDescent="0.3">
      <c r="A37" s="691">
        <v>44705</v>
      </c>
      <c r="B37" s="692">
        <v>19.8</v>
      </c>
      <c r="C37" t="s">
        <v>834</v>
      </c>
    </row>
    <row r="38" spans="1:3" x14ac:dyDescent="0.3">
      <c r="A38" s="691">
        <v>44739</v>
      </c>
      <c r="B38" s="692">
        <v>2</v>
      </c>
      <c r="C38" t="s">
        <v>834</v>
      </c>
    </row>
    <row r="39" spans="1:3" x14ac:dyDescent="0.3">
      <c r="A39" s="691">
        <v>44740</v>
      </c>
      <c r="B39" s="692">
        <v>3.6</v>
      </c>
      <c r="C39" t="s">
        <v>834</v>
      </c>
    </row>
    <row r="40" spans="1:3" x14ac:dyDescent="0.3">
      <c r="A40" s="691">
        <v>44753</v>
      </c>
      <c r="B40" s="692">
        <v>4.3</v>
      </c>
      <c r="C40" t="s">
        <v>834</v>
      </c>
    </row>
    <row r="41" spans="1:3" x14ac:dyDescent="0.3">
      <c r="A41" s="691">
        <v>44758</v>
      </c>
      <c r="B41" s="692">
        <v>0.5</v>
      </c>
      <c r="C41" t="s">
        <v>834</v>
      </c>
    </row>
    <row r="42" spans="1:3" x14ac:dyDescent="0.3">
      <c r="A42" s="691">
        <v>44767</v>
      </c>
      <c r="B42" s="692">
        <v>4.5999999999999996</v>
      </c>
      <c r="C42" t="s">
        <v>834</v>
      </c>
    </row>
    <row r="43" spans="1:3" x14ac:dyDescent="0.3">
      <c r="A43" s="691">
        <v>44770</v>
      </c>
      <c r="B43" s="692">
        <v>4.0999999999999996</v>
      </c>
      <c r="C43" t="s">
        <v>834</v>
      </c>
    </row>
    <row r="44" spans="1:3" x14ac:dyDescent="0.3">
      <c r="A44" s="691">
        <v>44776</v>
      </c>
      <c r="B44" s="692">
        <v>7.9</v>
      </c>
      <c r="C44" t="s">
        <v>834</v>
      </c>
    </row>
    <row r="45" spans="1:3" x14ac:dyDescent="0.3">
      <c r="A45" s="691">
        <v>44781</v>
      </c>
      <c r="B45" s="692">
        <v>15.7</v>
      </c>
      <c r="C45" t="s">
        <v>834</v>
      </c>
    </row>
    <row r="46" spans="1:3" x14ac:dyDescent="0.3">
      <c r="A46" s="691">
        <v>44782</v>
      </c>
      <c r="B46" s="692">
        <v>7.6</v>
      </c>
      <c r="C46" t="s">
        <v>834</v>
      </c>
    </row>
    <row r="47" spans="1:3" x14ac:dyDescent="0.3">
      <c r="A47" s="691">
        <v>44788</v>
      </c>
      <c r="B47" s="692">
        <v>2</v>
      </c>
      <c r="C47" t="s">
        <v>834</v>
      </c>
    </row>
    <row r="48" spans="1:3" x14ac:dyDescent="0.3">
      <c r="A48" s="691">
        <v>44798</v>
      </c>
      <c r="B48" s="692">
        <v>16</v>
      </c>
      <c r="C48" t="s">
        <v>834</v>
      </c>
    </row>
    <row r="49" spans="1:3" x14ac:dyDescent="0.3">
      <c r="A49" s="691">
        <v>44805</v>
      </c>
      <c r="B49" s="692">
        <v>20.8</v>
      </c>
      <c r="C49" t="s">
        <v>834</v>
      </c>
    </row>
    <row r="50" spans="1:3" x14ac:dyDescent="0.3">
      <c r="A50" s="691">
        <v>44822</v>
      </c>
      <c r="B50" s="692">
        <v>18.3</v>
      </c>
      <c r="C50" t="s">
        <v>834</v>
      </c>
    </row>
    <row r="51" spans="1:3" x14ac:dyDescent="0.3">
      <c r="A51" s="691">
        <v>44825</v>
      </c>
      <c r="B51" s="692">
        <v>4.3</v>
      </c>
      <c r="C51" t="s">
        <v>834</v>
      </c>
    </row>
    <row r="52" spans="1:3" x14ac:dyDescent="0.3">
      <c r="A52" s="691">
        <v>44849</v>
      </c>
      <c r="B52" s="692">
        <v>7</v>
      </c>
      <c r="C52" t="s">
        <v>834</v>
      </c>
    </row>
    <row r="53" spans="1:3" x14ac:dyDescent="0.3">
      <c r="A53" s="691">
        <v>44854</v>
      </c>
      <c r="B53" s="692">
        <v>5</v>
      </c>
      <c r="C53" t="s">
        <v>834</v>
      </c>
    </row>
    <row r="54" spans="1:3" x14ac:dyDescent="0.3">
      <c r="A54" s="691">
        <v>44855</v>
      </c>
      <c r="B54" s="692">
        <v>7</v>
      </c>
      <c r="C54" t="s">
        <v>834</v>
      </c>
    </row>
    <row r="55" spans="1:3" x14ac:dyDescent="0.3">
      <c r="A55" s="691">
        <v>44856</v>
      </c>
      <c r="B55" s="692">
        <v>3.5</v>
      </c>
      <c r="C55" t="s">
        <v>834</v>
      </c>
    </row>
    <row r="56" spans="1:3" x14ac:dyDescent="0.3">
      <c r="A56" s="691">
        <v>44860</v>
      </c>
      <c r="B56" s="692">
        <v>10</v>
      </c>
      <c r="C56" t="s">
        <v>834</v>
      </c>
    </row>
    <row r="57" spans="1:3" x14ac:dyDescent="0.3">
      <c r="A57" s="691">
        <v>44864</v>
      </c>
      <c r="B57" s="692">
        <v>3</v>
      </c>
      <c r="C57" t="s">
        <v>834</v>
      </c>
    </row>
    <row r="58" spans="1:3" x14ac:dyDescent="0.3">
      <c r="A58" s="691">
        <v>44865</v>
      </c>
      <c r="B58" s="692">
        <v>0.5</v>
      </c>
      <c r="C58" t="s">
        <v>834</v>
      </c>
    </row>
    <row r="59" spans="1:3" x14ac:dyDescent="0.3">
      <c r="A59" s="691">
        <v>44877</v>
      </c>
      <c r="B59" s="692">
        <v>7</v>
      </c>
      <c r="C59" t="s">
        <v>834</v>
      </c>
    </row>
    <row r="60" spans="1:3" x14ac:dyDescent="0.3">
      <c r="A60" s="691">
        <v>44878</v>
      </c>
      <c r="B60" s="692">
        <v>19</v>
      </c>
      <c r="C60" t="s">
        <v>834</v>
      </c>
    </row>
    <row r="61" spans="1:3" x14ac:dyDescent="0.3">
      <c r="A61" s="691">
        <v>44886</v>
      </c>
      <c r="B61" s="692">
        <v>6</v>
      </c>
      <c r="C61" t="s">
        <v>834</v>
      </c>
    </row>
    <row r="62" spans="1:3" x14ac:dyDescent="0.3">
      <c r="A62" s="691">
        <v>44887</v>
      </c>
      <c r="B62" s="692">
        <v>3</v>
      </c>
      <c r="C62" t="s">
        <v>834</v>
      </c>
    </row>
    <row r="63" spans="1:3" x14ac:dyDescent="0.3">
      <c r="A63" s="691">
        <v>44903</v>
      </c>
      <c r="B63" s="692">
        <v>10</v>
      </c>
      <c r="C63" t="s">
        <v>834</v>
      </c>
    </row>
    <row r="64" spans="1:3" x14ac:dyDescent="0.3">
      <c r="A64" s="691">
        <v>44904</v>
      </c>
      <c r="B64" s="692">
        <v>22</v>
      </c>
      <c r="C64" t="s">
        <v>834</v>
      </c>
    </row>
    <row r="65" spans="1:3" x14ac:dyDescent="0.3">
      <c r="A65" s="691">
        <v>44919</v>
      </c>
      <c r="B65" s="692">
        <v>9</v>
      </c>
      <c r="C65" t="s">
        <v>834</v>
      </c>
    </row>
    <row r="66" spans="1:3" x14ac:dyDescent="0.3">
      <c r="A66" s="691">
        <v>44927</v>
      </c>
      <c r="B66" s="692">
        <v>12</v>
      </c>
      <c r="C66" t="s">
        <v>834</v>
      </c>
    </row>
    <row r="67" spans="1:3" x14ac:dyDescent="0.3">
      <c r="A67" s="691">
        <v>44944</v>
      </c>
      <c r="B67" s="692">
        <v>0.5</v>
      </c>
      <c r="C67" t="s">
        <v>834</v>
      </c>
    </row>
    <row r="68" spans="1:3" x14ac:dyDescent="0.3">
      <c r="A68" s="691">
        <v>44947</v>
      </c>
      <c r="B68" s="692">
        <v>14.5</v>
      </c>
      <c r="C68" t="s">
        <v>834</v>
      </c>
    </row>
    <row r="69" spans="1:3" x14ac:dyDescent="0.3">
      <c r="A69" s="691">
        <v>44953</v>
      </c>
      <c r="B69" s="692">
        <v>19</v>
      </c>
      <c r="C69" t="s">
        <v>834</v>
      </c>
    </row>
    <row r="70" spans="1:3" x14ac:dyDescent="0.3">
      <c r="A70" s="691">
        <v>44959</v>
      </c>
      <c r="B70" s="692">
        <v>1.3</v>
      </c>
      <c r="C70" t="s">
        <v>834</v>
      </c>
    </row>
    <row r="71" spans="1:3" x14ac:dyDescent="0.3">
      <c r="A71" s="691">
        <v>44970</v>
      </c>
      <c r="B71" s="692">
        <v>10.199999999999999</v>
      </c>
      <c r="C71" t="s">
        <v>834</v>
      </c>
    </row>
    <row r="72" spans="1:3" x14ac:dyDescent="0.3">
      <c r="A72" s="691">
        <v>44971</v>
      </c>
      <c r="B72" s="692">
        <v>34.5</v>
      </c>
      <c r="C72" t="s">
        <v>834</v>
      </c>
    </row>
    <row r="73" spans="1:3" x14ac:dyDescent="0.3">
      <c r="A73" s="691">
        <v>44973</v>
      </c>
      <c r="B73" s="692">
        <v>2.2999999999999998</v>
      </c>
      <c r="C73" t="s">
        <v>834</v>
      </c>
    </row>
    <row r="74" spans="1:3" x14ac:dyDescent="0.3">
      <c r="A74" s="691">
        <v>44979</v>
      </c>
      <c r="B74" s="692">
        <v>3.5</v>
      </c>
      <c r="C74" t="s">
        <v>834</v>
      </c>
    </row>
    <row r="75" spans="1:3" x14ac:dyDescent="0.3">
      <c r="A75" s="691">
        <v>44980</v>
      </c>
      <c r="B75" s="692">
        <v>0.5</v>
      </c>
      <c r="C75" t="s">
        <v>834</v>
      </c>
    </row>
    <row r="76" spans="1:3" x14ac:dyDescent="0.3">
      <c r="A76" s="691">
        <v>44981</v>
      </c>
      <c r="B76" s="692">
        <v>7</v>
      </c>
      <c r="C76" t="s">
        <v>834</v>
      </c>
    </row>
    <row r="77" spans="1:3" x14ac:dyDescent="0.3">
      <c r="A77" s="691">
        <v>45000</v>
      </c>
      <c r="B77" s="692">
        <v>5</v>
      </c>
      <c r="C77" t="s">
        <v>834</v>
      </c>
    </row>
    <row r="78" spans="1:3" x14ac:dyDescent="0.3">
      <c r="A78" s="691">
        <v>45004</v>
      </c>
      <c r="B78" s="692">
        <v>2</v>
      </c>
      <c r="C78" t="s">
        <v>834</v>
      </c>
    </row>
    <row r="79" spans="1:3" x14ac:dyDescent="0.3">
      <c r="A79" s="691">
        <v>45007</v>
      </c>
      <c r="B79" s="692">
        <v>68</v>
      </c>
      <c r="C79" t="s">
        <v>834</v>
      </c>
    </row>
    <row r="80" spans="1:3" x14ac:dyDescent="0.3">
      <c r="A80" s="691">
        <v>45008</v>
      </c>
      <c r="B80" s="692">
        <v>24</v>
      </c>
      <c r="C80" t="s">
        <v>834</v>
      </c>
    </row>
    <row r="81" spans="1:3" x14ac:dyDescent="0.3">
      <c r="A81" s="691">
        <v>45009</v>
      </c>
      <c r="B81" s="692">
        <v>3</v>
      </c>
      <c r="C81" t="s">
        <v>834</v>
      </c>
    </row>
    <row r="82" spans="1:3" x14ac:dyDescent="0.3">
      <c r="A82" s="691">
        <v>45010</v>
      </c>
      <c r="B82" s="692">
        <v>12</v>
      </c>
      <c r="C82" t="s">
        <v>834</v>
      </c>
    </row>
    <row r="83" spans="1:3" x14ac:dyDescent="0.3">
      <c r="A83" s="691">
        <v>45013</v>
      </c>
      <c r="B83" s="692">
        <v>1</v>
      </c>
      <c r="C83" t="s">
        <v>834</v>
      </c>
    </row>
    <row r="84" spans="1:3" x14ac:dyDescent="0.3">
      <c r="A84" s="691">
        <v>45015</v>
      </c>
      <c r="B84" s="692">
        <v>8</v>
      </c>
      <c r="C84" t="s">
        <v>834</v>
      </c>
    </row>
    <row r="85" spans="1:3" x14ac:dyDescent="0.3">
      <c r="A85" s="691">
        <v>45020</v>
      </c>
      <c r="B85" s="692">
        <v>28</v>
      </c>
      <c r="C85" t="s">
        <v>834</v>
      </c>
    </row>
    <row r="86" spans="1:3" x14ac:dyDescent="0.3">
      <c r="A86" s="691">
        <v>45030</v>
      </c>
      <c r="B86" s="692">
        <v>0.2</v>
      </c>
      <c r="C86" t="s">
        <v>834</v>
      </c>
    </row>
    <row r="87" spans="1:3" x14ac:dyDescent="0.3">
      <c r="A87" s="691">
        <v>45041</v>
      </c>
      <c r="B87" s="692">
        <v>6</v>
      </c>
      <c r="C87" t="s">
        <v>834</v>
      </c>
    </row>
    <row r="88" spans="1:3" x14ac:dyDescent="0.3">
      <c r="A88" s="691">
        <v>45050</v>
      </c>
      <c r="B88" s="692">
        <v>8</v>
      </c>
      <c r="C88" t="s">
        <v>834</v>
      </c>
    </row>
    <row r="89" spans="1:3" x14ac:dyDescent="0.3">
      <c r="A89" s="691">
        <v>45051</v>
      </c>
      <c r="B89" s="692">
        <v>38</v>
      </c>
      <c r="C89" t="s">
        <v>834</v>
      </c>
    </row>
    <row r="90" spans="1:3" x14ac:dyDescent="0.3">
      <c r="A90" s="691">
        <v>45052</v>
      </c>
      <c r="B90" s="692">
        <v>0.2</v>
      </c>
      <c r="C90" t="s">
        <v>834</v>
      </c>
    </row>
    <row r="91" spans="1:3" x14ac:dyDescent="0.3">
      <c r="A91" s="691">
        <v>45066</v>
      </c>
      <c r="B91" s="692">
        <v>24</v>
      </c>
      <c r="C91" t="s">
        <v>834</v>
      </c>
    </row>
    <row r="92" spans="1:3" x14ac:dyDescent="0.3">
      <c r="A92" s="691">
        <v>45067</v>
      </c>
      <c r="B92" s="692">
        <v>4</v>
      </c>
      <c r="C92" t="s">
        <v>834</v>
      </c>
    </row>
    <row r="93" spans="1:3" x14ac:dyDescent="0.3">
      <c r="A93" s="691">
        <v>45068</v>
      </c>
      <c r="B93" s="692">
        <v>0.5</v>
      </c>
      <c r="C93" t="s">
        <v>834</v>
      </c>
    </row>
    <row r="94" spans="1:3" x14ac:dyDescent="0.3">
      <c r="A94" s="691">
        <v>45069</v>
      </c>
      <c r="B94" s="692">
        <v>20</v>
      </c>
      <c r="C94" t="s">
        <v>834</v>
      </c>
    </row>
    <row r="95" spans="1:3" x14ac:dyDescent="0.3">
      <c r="A95" s="691">
        <v>45070</v>
      </c>
      <c r="B95" s="692">
        <v>159</v>
      </c>
      <c r="C95" t="s">
        <v>834</v>
      </c>
    </row>
    <row r="96" spans="1:3" x14ac:dyDescent="0.3">
      <c r="A96" s="691">
        <v>45072</v>
      </c>
      <c r="B96" s="692">
        <v>5</v>
      </c>
      <c r="C96" t="s">
        <v>834</v>
      </c>
    </row>
    <row r="97" spans="1:3" x14ac:dyDescent="0.3">
      <c r="A97" s="691">
        <v>45098</v>
      </c>
      <c r="B97" s="692">
        <v>4</v>
      </c>
      <c r="C97" t="s">
        <v>834</v>
      </c>
    </row>
    <row r="98" spans="1:3" x14ac:dyDescent="0.3">
      <c r="A98" s="691">
        <v>45100</v>
      </c>
      <c r="B98" s="692">
        <v>0.5</v>
      </c>
      <c r="C98" t="s">
        <v>834</v>
      </c>
    </row>
    <row r="99" spans="1:3" x14ac:dyDescent="0.3">
      <c r="A99" s="691">
        <v>45114</v>
      </c>
      <c r="B99" s="692">
        <v>20</v>
      </c>
      <c r="C99" t="s">
        <v>834</v>
      </c>
    </row>
    <row r="100" spans="1:3" x14ac:dyDescent="0.3">
      <c r="A100" s="691">
        <v>45119</v>
      </c>
      <c r="B100" s="692">
        <v>10</v>
      </c>
      <c r="C100" t="s">
        <v>834</v>
      </c>
    </row>
    <row r="101" spans="1:3" x14ac:dyDescent="0.3">
      <c r="A101" s="691">
        <v>45120</v>
      </c>
      <c r="B101" s="692">
        <v>17</v>
      </c>
      <c r="C101" t="s">
        <v>834</v>
      </c>
    </row>
    <row r="102" spans="1:3" x14ac:dyDescent="0.3">
      <c r="A102" s="691">
        <v>45121</v>
      </c>
      <c r="B102" s="692">
        <v>1</v>
      </c>
      <c r="C102" t="s">
        <v>834</v>
      </c>
    </row>
    <row r="103" spans="1:3" x14ac:dyDescent="0.3">
      <c r="A103" s="691">
        <v>45132</v>
      </c>
      <c r="B103" s="692">
        <v>1</v>
      </c>
      <c r="C103" t="s">
        <v>834</v>
      </c>
    </row>
    <row r="104" spans="1:3" x14ac:dyDescent="0.3">
      <c r="A104" s="691">
        <v>45155</v>
      </c>
      <c r="B104" s="692">
        <v>0.5</v>
      </c>
      <c r="C104" t="s">
        <v>834</v>
      </c>
    </row>
    <row r="105" spans="1:3" x14ac:dyDescent="0.3">
      <c r="A105" s="691">
        <v>45172</v>
      </c>
      <c r="B105" s="692">
        <v>5</v>
      </c>
      <c r="C105" t="s">
        <v>834</v>
      </c>
    </row>
    <row r="106" spans="1:3" x14ac:dyDescent="0.3">
      <c r="A106" s="691">
        <v>45173</v>
      </c>
      <c r="B106" s="692">
        <v>10</v>
      </c>
      <c r="C106" t="s">
        <v>834</v>
      </c>
    </row>
    <row r="107" spans="1:3" x14ac:dyDescent="0.3">
      <c r="A107" s="691">
        <v>45203</v>
      </c>
      <c r="B107" s="692">
        <v>1</v>
      </c>
      <c r="C107" t="s">
        <v>834</v>
      </c>
    </row>
    <row r="108" spans="1:3" x14ac:dyDescent="0.3">
      <c r="A108" s="691">
        <v>45210</v>
      </c>
      <c r="B108" s="692">
        <v>1</v>
      </c>
      <c r="C108" t="s">
        <v>834</v>
      </c>
    </row>
    <row r="109" spans="1:3" x14ac:dyDescent="0.3">
      <c r="A109" s="691">
        <v>45220</v>
      </c>
      <c r="B109" s="692">
        <v>12</v>
      </c>
      <c r="C109" t="s">
        <v>834</v>
      </c>
    </row>
    <row r="110" spans="1:3" x14ac:dyDescent="0.3">
      <c r="A110" s="691">
        <v>45221</v>
      </c>
      <c r="B110" s="692">
        <v>72</v>
      </c>
      <c r="C110" t="s">
        <v>834</v>
      </c>
    </row>
    <row r="111" spans="1:3" x14ac:dyDescent="0.3">
      <c r="A111" s="691">
        <v>45227</v>
      </c>
      <c r="B111" s="692">
        <v>8</v>
      </c>
      <c r="C111" t="s">
        <v>834</v>
      </c>
    </row>
    <row r="112" spans="1:3" x14ac:dyDescent="0.3">
      <c r="A112" s="691">
        <v>45231</v>
      </c>
      <c r="B112" s="692">
        <v>4.5</v>
      </c>
      <c r="C112" t="s">
        <v>834</v>
      </c>
    </row>
    <row r="113" spans="1:3" x14ac:dyDescent="0.3">
      <c r="A113" s="691">
        <v>45232</v>
      </c>
      <c r="B113" s="692">
        <v>40</v>
      </c>
      <c r="C113" t="s">
        <v>834</v>
      </c>
    </row>
    <row r="114" spans="1:3" x14ac:dyDescent="0.3">
      <c r="A114" s="691">
        <v>45233</v>
      </c>
      <c r="B114" s="692">
        <v>12</v>
      </c>
      <c r="C114" t="s">
        <v>834</v>
      </c>
    </row>
    <row r="115" spans="1:3" x14ac:dyDescent="0.3">
      <c r="A115" s="691">
        <v>45238</v>
      </c>
      <c r="B115" s="692">
        <v>17</v>
      </c>
      <c r="C115" t="s">
        <v>834</v>
      </c>
    </row>
    <row r="116" spans="1:3" x14ac:dyDescent="0.3">
      <c r="A116" s="691">
        <v>45240</v>
      </c>
      <c r="B116" s="692">
        <v>2</v>
      </c>
      <c r="C116" t="s">
        <v>834</v>
      </c>
    </row>
    <row r="117" spans="1:3" x14ac:dyDescent="0.3">
      <c r="A117" s="691">
        <v>45241</v>
      </c>
      <c r="B117" s="692">
        <v>9</v>
      </c>
      <c r="C117" t="s">
        <v>834</v>
      </c>
    </row>
    <row r="118" spans="1:3" x14ac:dyDescent="0.3">
      <c r="A118" s="691">
        <v>45242</v>
      </c>
      <c r="B118" s="692">
        <v>12</v>
      </c>
      <c r="C118" t="s">
        <v>834</v>
      </c>
    </row>
    <row r="119" spans="1:3" x14ac:dyDescent="0.3">
      <c r="A119" s="691">
        <v>45243</v>
      </c>
      <c r="B119" s="692">
        <v>4</v>
      </c>
      <c r="C119" t="s">
        <v>834</v>
      </c>
    </row>
    <row r="120" spans="1:3" x14ac:dyDescent="0.3">
      <c r="A120" s="691">
        <v>45245</v>
      </c>
      <c r="B120" s="692">
        <v>32</v>
      </c>
      <c r="C120" t="s">
        <v>834</v>
      </c>
    </row>
    <row r="121" spans="1:3" x14ac:dyDescent="0.3">
      <c r="A121" s="691">
        <v>45246</v>
      </c>
      <c r="B121" s="692">
        <v>3</v>
      </c>
      <c r="C121" t="s">
        <v>834</v>
      </c>
    </row>
    <row r="122" spans="1:3" x14ac:dyDescent="0.3">
      <c r="A122" s="691">
        <v>45247</v>
      </c>
      <c r="B122" s="692">
        <v>3</v>
      </c>
      <c r="C122" t="s">
        <v>834</v>
      </c>
    </row>
    <row r="123" spans="1:3" x14ac:dyDescent="0.3">
      <c r="A123" s="691">
        <v>45252</v>
      </c>
      <c r="B123" s="692">
        <v>52</v>
      </c>
      <c r="C123" t="s">
        <v>834</v>
      </c>
    </row>
    <row r="124" spans="1:3" x14ac:dyDescent="0.3">
      <c r="A124" s="691">
        <v>45261</v>
      </c>
      <c r="B124" s="692">
        <v>2</v>
      </c>
      <c r="C124" t="s">
        <v>834</v>
      </c>
    </row>
    <row r="125" spans="1:3" x14ac:dyDescent="0.3">
      <c r="A125" s="691">
        <v>45273</v>
      </c>
      <c r="B125" s="692">
        <v>68</v>
      </c>
      <c r="C125" t="s">
        <v>834</v>
      </c>
    </row>
    <row r="126" spans="1:3" x14ac:dyDescent="0.3">
      <c r="A126" s="691">
        <v>45274</v>
      </c>
      <c r="B126" s="692">
        <v>15</v>
      </c>
      <c r="C126" t="s">
        <v>834</v>
      </c>
    </row>
    <row r="127" spans="1:3" x14ac:dyDescent="0.3">
      <c r="A127" s="691">
        <v>45275</v>
      </c>
      <c r="B127" s="692">
        <v>8</v>
      </c>
      <c r="C127" t="s">
        <v>834</v>
      </c>
    </row>
    <row r="128" spans="1:3" x14ac:dyDescent="0.3">
      <c r="A128" s="691">
        <v>45276</v>
      </c>
      <c r="B128" s="692">
        <v>12</v>
      </c>
      <c r="C128" t="s">
        <v>834</v>
      </c>
    </row>
    <row r="129" spans="1:3" x14ac:dyDescent="0.3">
      <c r="A129" s="691">
        <v>45278</v>
      </c>
      <c r="B129" s="692">
        <v>58</v>
      </c>
      <c r="C129" t="s">
        <v>834</v>
      </c>
    </row>
    <row r="130" spans="1:3" x14ac:dyDescent="0.3">
      <c r="A130" s="691">
        <v>45279</v>
      </c>
      <c r="B130" s="692">
        <v>3</v>
      </c>
      <c r="C130" t="s">
        <v>834</v>
      </c>
    </row>
    <row r="131" spans="1:3" x14ac:dyDescent="0.3">
      <c r="A131" s="691">
        <v>45284</v>
      </c>
      <c r="B131" s="692">
        <v>4</v>
      </c>
      <c r="C131" t="s">
        <v>834</v>
      </c>
    </row>
    <row r="132" spans="1:3" x14ac:dyDescent="0.3">
      <c r="A132" s="691">
        <v>45285</v>
      </c>
      <c r="B132" s="692">
        <v>30</v>
      </c>
      <c r="C132" t="s">
        <v>834</v>
      </c>
    </row>
    <row r="133" spans="1:3" x14ac:dyDescent="0.3">
      <c r="A133" s="691">
        <v>45288</v>
      </c>
      <c r="B133" s="692">
        <v>2</v>
      </c>
      <c r="C133" t="s">
        <v>834</v>
      </c>
    </row>
    <row r="134" spans="1:3" x14ac:dyDescent="0.3">
      <c r="A134" s="691">
        <v>45291</v>
      </c>
      <c r="B134" s="692">
        <v>5</v>
      </c>
      <c r="C134" t="s">
        <v>834</v>
      </c>
    </row>
    <row r="135" spans="1:3" x14ac:dyDescent="0.3">
      <c r="A135" s="691">
        <v>45297</v>
      </c>
      <c r="B135" s="692">
        <v>2.5</v>
      </c>
      <c r="C135" t="s">
        <v>834</v>
      </c>
    </row>
    <row r="136" spans="1:3" x14ac:dyDescent="0.3">
      <c r="A136" s="691">
        <v>45298</v>
      </c>
      <c r="B136" s="692">
        <v>16</v>
      </c>
      <c r="C136" t="s">
        <v>834</v>
      </c>
    </row>
    <row r="137" spans="1:3" x14ac:dyDescent="0.3">
      <c r="A137" s="691">
        <v>45305</v>
      </c>
      <c r="B137" s="692">
        <v>17</v>
      </c>
      <c r="C137" t="s">
        <v>834</v>
      </c>
    </row>
    <row r="138" spans="1:3" x14ac:dyDescent="0.3">
      <c r="A138" s="691">
        <v>45306</v>
      </c>
      <c r="B138" s="692">
        <v>9</v>
      </c>
      <c r="C138" t="s">
        <v>834</v>
      </c>
    </row>
    <row r="139" spans="1:3" x14ac:dyDescent="0.3">
      <c r="A139" s="691">
        <v>45307</v>
      </c>
      <c r="B139" s="692">
        <v>38</v>
      </c>
      <c r="C139" t="s">
        <v>834</v>
      </c>
    </row>
    <row r="140" spans="1:3" x14ac:dyDescent="0.3">
      <c r="A140" s="691">
        <v>45308</v>
      </c>
      <c r="B140" s="692">
        <v>22</v>
      </c>
      <c r="C140" t="s">
        <v>834</v>
      </c>
    </row>
    <row r="141" spans="1:3" x14ac:dyDescent="0.3">
      <c r="A141" s="691">
        <v>45331</v>
      </c>
      <c r="B141" s="692">
        <v>15</v>
      </c>
      <c r="C141" t="s">
        <v>834</v>
      </c>
    </row>
    <row r="142" spans="1:3" x14ac:dyDescent="0.3">
      <c r="A142" s="691">
        <v>45334</v>
      </c>
      <c r="B142" s="692">
        <v>44</v>
      </c>
      <c r="C142" t="s">
        <v>834</v>
      </c>
    </row>
    <row r="143" spans="1:3" x14ac:dyDescent="0.3">
      <c r="A143" s="691">
        <v>45345</v>
      </c>
      <c r="B143" s="692">
        <v>4.5</v>
      </c>
      <c r="C143" t="s">
        <v>834</v>
      </c>
    </row>
    <row r="144" spans="1:3" x14ac:dyDescent="0.3">
      <c r="A144" s="691">
        <v>45346</v>
      </c>
      <c r="B144" s="692">
        <v>24</v>
      </c>
      <c r="C144" t="s">
        <v>834</v>
      </c>
    </row>
    <row r="145" spans="1:3" x14ac:dyDescent="0.3">
      <c r="A145" s="691">
        <v>45347</v>
      </c>
      <c r="B145" s="692">
        <v>17</v>
      </c>
      <c r="C145" t="s">
        <v>834</v>
      </c>
    </row>
    <row r="146" spans="1:3" x14ac:dyDescent="0.3">
      <c r="A146" s="691">
        <v>45348</v>
      </c>
      <c r="B146" s="692">
        <v>43</v>
      </c>
      <c r="C146" t="s">
        <v>834</v>
      </c>
    </row>
    <row r="147" spans="1:3" x14ac:dyDescent="0.3">
      <c r="A147" s="691">
        <v>45353</v>
      </c>
      <c r="B147" s="692">
        <v>15</v>
      </c>
      <c r="C147" t="s">
        <v>834</v>
      </c>
    </row>
    <row r="148" spans="1:3" x14ac:dyDescent="0.3">
      <c r="A148" s="691">
        <v>45354</v>
      </c>
      <c r="B148" s="692">
        <v>17</v>
      </c>
      <c r="C148" t="s">
        <v>834</v>
      </c>
    </row>
    <row r="149" spans="1:3" x14ac:dyDescent="0.3">
      <c r="A149" s="691">
        <v>45360</v>
      </c>
      <c r="B149" s="692">
        <v>3</v>
      </c>
      <c r="C149" t="s">
        <v>834</v>
      </c>
    </row>
    <row r="150" spans="1:3" x14ac:dyDescent="0.3">
      <c r="A150" s="691">
        <v>45361</v>
      </c>
      <c r="B150" s="692">
        <v>4</v>
      </c>
      <c r="C150" t="s">
        <v>834</v>
      </c>
    </row>
    <row r="151" spans="1:3" x14ac:dyDescent="0.3">
      <c r="A151" s="691">
        <v>45366</v>
      </c>
      <c r="B151" s="692">
        <v>18</v>
      </c>
      <c r="C151" t="s">
        <v>834</v>
      </c>
    </row>
    <row r="152" spans="1:3" x14ac:dyDescent="0.3">
      <c r="A152" s="691">
        <v>45367</v>
      </c>
      <c r="B152" s="692">
        <v>34.5</v>
      </c>
      <c r="C152" t="s">
        <v>834</v>
      </c>
    </row>
    <row r="153" spans="1:3" x14ac:dyDescent="0.3">
      <c r="A153" s="691">
        <v>45369</v>
      </c>
      <c r="B153" s="692">
        <v>6</v>
      </c>
      <c r="C153" t="s">
        <v>834</v>
      </c>
    </row>
    <row r="154" spans="1:3" x14ac:dyDescent="0.3">
      <c r="A154" s="691">
        <v>45372</v>
      </c>
      <c r="B154" s="692">
        <v>5</v>
      </c>
      <c r="C154" t="s">
        <v>834</v>
      </c>
    </row>
    <row r="155" spans="1:3" x14ac:dyDescent="0.3">
      <c r="A155" s="691">
        <v>45383</v>
      </c>
      <c r="B155" s="692">
        <v>61</v>
      </c>
      <c r="C155" t="s">
        <v>834</v>
      </c>
    </row>
    <row r="156" spans="1:3" x14ac:dyDescent="0.3">
      <c r="A156" s="691">
        <v>45386</v>
      </c>
      <c r="B156" s="692">
        <v>38</v>
      </c>
      <c r="C156" t="s">
        <v>834</v>
      </c>
    </row>
    <row r="157" spans="1:3" x14ac:dyDescent="0.3">
      <c r="A157" s="691">
        <v>45388</v>
      </c>
      <c r="B157" s="692">
        <v>4</v>
      </c>
      <c r="C157" t="s">
        <v>834</v>
      </c>
    </row>
    <row r="158" spans="1:3" x14ac:dyDescent="0.3">
      <c r="A158" s="691">
        <v>45395</v>
      </c>
      <c r="B158" s="692">
        <v>38</v>
      </c>
      <c r="C158" t="s">
        <v>834</v>
      </c>
    </row>
    <row r="159" spans="1:3" x14ac:dyDescent="0.3">
      <c r="A159" s="691">
        <v>45396</v>
      </c>
      <c r="B159" s="692">
        <v>11</v>
      </c>
      <c r="C159" t="s">
        <v>834</v>
      </c>
    </row>
    <row r="160" spans="1:3" x14ac:dyDescent="0.3">
      <c r="A160" s="691">
        <v>45397</v>
      </c>
      <c r="B160" s="692">
        <v>112</v>
      </c>
      <c r="C160" t="s">
        <v>834</v>
      </c>
    </row>
    <row r="161" spans="1:3" x14ac:dyDescent="0.3">
      <c r="A161" s="691">
        <v>45398</v>
      </c>
      <c r="B161" s="692">
        <v>4.5</v>
      </c>
      <c r="C161" t="s">
        <v>834</v>
      </c>
    </row>
    <row r="162" spans="1:3" x14ac:dyDescent="0.3">
      <c r="A162" s="691">
        <v>45404</v>
      </c>
      <c r="B162" s="692">
        <v>9</v>
      </c>
      <c r="C162" t="s">
        <v>834</v>
      </c>
    </row>
    <row r="163" spans="1:3" x14ac:dyDescent="0.3">
      <c r="A163" s="691">
        <v>45405</v>
      </c>
      <c r="B163" s="692">
        <v>0.5</v>
      </c>
      <c r="C163" t="s">
        <v>834</v>
      </c>
    </row>
    <row r="164" spans="1:3" x14ac:dyDescent="0.3">
      <c r="A164" s="691">
        <v>45408</v>
      </c>
      <c r="B164" s="692">
        <v>0.5</v>
      </c>
      <c r="C164" t="s">
        <v>834</v>
      </c>
    </row>
    <row r="165" spans="1:3" x14ac:dyDescent="0.3">
      <c r="A165" s="691">
        <v>45411</v>
      </c>
      <c r="B165" s="692">
        <v>3</v>
      </c>
      <c r="C165" t="s">
        <v>834</v>
      </c>
    </row>
    <row r="166" spans="1:3" x14ac:dyDescent="0.3">
      <c r="A166" s="691">
        <v>45414</v>
      </c>
      <c r="B166" s="692">
        <v>5</v>
      </c>
      <c r="C166" t="s">
        <v>834</v>
      </c>
    </row>
    <row r="167" spans="1:3" x14ac:dyDescent="0.3">
      <c r="A167" s="691">
        <v>45417</v>
      </c>
      <c r="B167" s="692">
        <v>0.5</v>
      </c>
      <c r="C167" t="s">
        <v>834</v>
      </c>
    </row>
    <row r="168" spans="1:3" x14ac:dyDescent="0.3">
      <c r="A168" s="691">
        <v>45418</v>
      </c>
      <c r="B168" s="692">
        <v>5</v>
      </c>
      <c r="C168" t="s">
        <v>834</v>
      </c>
    </row>
    <row r="169" spans="1:3" x14ac:dyDescent="0.3">
      <c r="A169" s="691">
        <v>45420</v>
      </c>
      <c r="B169" s="692">
        <v>7.5</v>
      </c>
      <c r="C169" t="s">
        <v>834</v>
      </c>
    </row>
    <row r="170" spans="1:3" x14ac:dyDescent="0.3">
      <c r="A170" s="691">
        <v>45430</v>
      </c>
      <c r="B170" s="692">
        <v>11</v>
      </c>
      <c r="C170" t="s">
        <v>834</v>
      </c>
    </row>
    <row r="171" spans="1:3" x14ac:dyDescent="0.3">
      <c r="A171" s="691">
        <v>45436</v>
      </c>
      <c r="B171" s="692">
        <v>5</v>
      </c>
      <c r="C171" t="s">
        <v>834</v>
      </c>
    </row>
    <row r="172" spans="1:3" x14ac:dyDescent="0.3">
      <c r="A172" s="691">
        <v>45492</v>
      </c>
      <c r="B172" s="692">
        <v>24</v>
      </c>
      <c r="C172" t="s">
        <v>834</v>
      </c>
    </row>
    <row r="173" spans="1:3" x14ac:dyDescent="0.3">
      <c r="A173" s="691">
        <v>45493</v>
      </c>
      <c r="B173" s="692">
        <v>6</v>
      </c>
      <c r="C173" t="s">
        <v>834</v>
      </c>
    </row>
    <row r="174" spans="1:3" x14ac:dyDescent="0.3">
      <c r="A174" s="691">
        <v>45525</v>
      </c>
      <c r="B174" s="692">
        <v>5</v>
      </c>
      <c r="C174" t="s">
        <v>834</v>
      </c>
    </row>
    <row r="175" spans="1:3" x14ac:dyDescent="0.3">
      <c r="A175" s="691">
        <v>45529</v>
      </c>
      <c r="B175" s="692">
        <v>0.6</v>
      </c>
      <c r="C175" t="s">
        <v>834</v>
      </c>
    </row>
    <row r="176" spans="1:3" x14ac:dyDescent="0.3">
      <c r="A176" s="691">
        <v>45533</v>
      </c>
      <c r="B176" s="692">
        <v>1.5</v>
      </c>
      <c r="C176" t="s">
        <v>834</v>
      </c>
    </row>
    <row r="177" spans="1:3" x14ac:dyDescent="0.3">
      <c r="A177" s="691">
        <v>45534</v>
      </c>
      <c r="B177" s="692">
        <v>6.5</v>
      </c>
      <c r="C177" t="s">
        <v>834</v>
      </c>
    </row>
    <row r="178" spans="1:3" x14ac:dyDescent="0.3">
      <c r="A178" s="691">
        <v>45558</v>
      </c>
      <c r="B178" s="692">
        <v>0.4</v>
      </c>
      <c r="C178" t="s">
        <v>834</v>
      </c>
    </row>
    <row r="179" spans="1:3" x14ac:dyDescent="0.3">
      <c r="A179" s="691">
        <v>45559</v>
      </c>
      <c r="B179" s="692">
        <v>2</v>
      </c>
      <c r="C179" t="s">
        <v>834</v>
      </c>
    </row>
    <row r="180" spans="1:3" x14ac:dyDescent="0.3">
      <c r="A180" s="691">
        <v>45572</v>
      </c>
      <c r="B180" s="692">
        <v>7</v>
      </c>
      <c r="C180" t="s">
        <v>834</v>
      </c>
    </row>
    <row r="181" spans="1:3" x14ac:dyDescent="0.3">
      <c r="A181" s="691">
        <v>45573</v>
      </c>
      <c r="B181" s="692">
        <v>22</v>
      </c>
      <c r="C181" t="s">
        <v>834</v>
      </c>
    </row>
    <row r="182" spans="1:3" x14ac:dyDescent="0.3">
      <c r="A182" s="691">
        <v>45575</v>
      </c>
      <c r="B182" s="692">
        <v>1</v>
      </c>
      <c r="C182" t="s">
        <v>834</v>
      </c>
    </row>
    <row r="183" spans="1:3" x14ac:dyDescent="0.3">
      <c r="A183" s="691">
        <v>45579</v>
      </c>
      <c r="B183" s="692">
        <v>14</v>
      </c>
      <c r="C183" t="s">
        <v>834</v>
      </c>
    </row>
    <row r="184" spans="1:3" x14ac:dyDescent="0.3">
      <c r="A184" s="691">
        <v>45580</v>
      </c>
      <c r="B184" s="692">
        <v>1</v>
      </c>
      <c r="C184" t="s">
        <v>834</v>
      </c>
    </row>
    <row r="185" spans="1:3" x14ac:dyDescent="0.3">
      <c r="A185" s="691">
        <v>45583</v>
      </c>
      <c r="B185" s="692">
        <v>4</v>
      </c>
      <c r="C185" t="s">
        <v>834</v>
      </c>
    </row>
    <row r="186" spans="1:3" x14ac:dyDescent="0.3">
      <c r="A186" s="691">
        <v>45589</v>
      </c>
      <c r="B186" s="692">
        <v>34</v>
      </c>
      <c r="C186" t="s">
        <v>834</v>
      </c>
    </row>
    <row r="187" spans="1:3" x14ac:dyDescent="0.3">
      <c r="A187" s="691">
        <v>45590</v>
      </c>
      <c r="B187" s="692">
        <v>0.5</v>
      </c>
      <c r="C187" t="s">
        <v>834</v>
      </c>
    </row>
    <row r="188" spans="1:3" x14ac:dyDescent="0.3">
      <c r="A188" s="691">
        <v>45597</v>
      </c>
      <c r="B188" s="692">
        <v>4.4000000000000004</v>
      </c>
      <c r="C188" t="s">
        <v>835</v>
      </c>
    </row>
    <row r="189" spans="1:3" x14ac:dyDescent="0.3">
      <c r="A189" s="691">
        <v>45600</v>
      </c>
      <c r="B189" s="692">
        <v>18.399999999999999</v>
      </c>
      <c r="C189" t="s">
        <v>835</v>
      </c>
    </row>
    <row r="190" spans="1:3" x14ac:dyDescent="0.3">
      <c r="A190" s="691">
        <v>45602</v>
      </c>
      <c r="B190" s="692">
        <v>14.6</v>
      </c>
      <c r="C190" t="s">
        <v>835</v>
      </c>
    </row>
    <row r="191" spans="1:3" x14ac:dyDescent="0.3">
      <c r="A191" s="691">
        <v>45603</v>
      </c>
      <c r="B191" s="692">
        <v>0.6</v>
      </c>
      <c r="C191" t="s">
        <v>835</v>
      </c>
    </row>
    <row r="192" spans="1:3" x14ac:dyDescent="0.3">
      <c r="A192" s="691">
        <v>45607</v>
      </c>
      <c r="B192" s="692">
        <v>11.8</v>
      </c>
      <c r="C192" t="s">
        <v>835</v>
      </c>
    </row>
    <row r="193" spans="1:3" x14ac:dyDescent="0.3">
      <c r="A193" s="691">
        <v>45613</v>
      </c>
      <c r="B193" s="692">
        <v>0.8</v>
      </c>
      <c r="C193" t="s">
        <v>835</v>
      </c>
    </row>
    <row r="194" spans="1:3" x14ac:dyDescent="0.3">
      <c r="A194" s="691">
        <v>45615</v>
      </c>
      <c r="B194" s="692">
        <v>5.4</v>
      </c>
      <c r="C194" t="s">
        <v>835</v>
      </c>
    </row>
    <row r="195" spans="1:3" x14ac:dyDescent="0.3">
      <c r="A195" s="691">
        <v>45621</v>
      </c>
      <c r="B195" s="692">
        <v>54.2</v>
      </c>
      <c r="C195" t="s">
        <v>835</v>
      </c>
    </row>
    <row r="196" spans="1:3" x14ac:dyDescent="0.3">
      <c r="A196" s="691">
        <v>45622</v>
      </c>
      <c r="B196" s="692">
        <v>8.1999999999999993</v>
      </c>
      <c r="C196" t="s">
        <v>835</v>
      </c>
    </row>
    <row r="197" spans="1:3" x14ac:dyDescent="0.3">
      <c r="A197" s="691">
        <v>45623</v>
      </c>
      <c r="B197" s="692">
        <v>10.8</v>
      </c>
      <c r="C197" t="s">
        <v>835</v>
      </c>
    </row>
    <row r="198" spans="1:3" x14ac:dyDescent="0.3">
      <c r="A198" s="691">
        <v>45626</v>
      </c>
      <c r="B198" s="692">
        <v>0.3</v>
      </c>
      <c r="C198" t="s">
        <v>835</v>
      </c>
    </row>
    <row r="199" spans="1:3" x14ac:dyDescent="0.3">
      <c r="A199" s="691">
        <v>45627</v>
      </c>
      <c r="B199" s="692">
        <v>0.8</v>
      </c>
      <c r="C199" t="s">
        <v>835</v>
      </c>
    </row>
    <row r="200" spans="1:3" x14ac:dyDescent="0.3">
      <c r="A200" s="691">
        <v>45632</v>
      </c>
      <c r="B200" s="692">
        <v>9</v>
      </c>
      <c r="C200" t="s">
        <v>835</v>
      </c>
    </row>
    <row r="201" spans="1:3" x14ac:dyDescent="0.3">
      <c r="A201" s="691">
        <v>45638</v>
      </c>
      <c r="B201" s="692">
        <v>0.8</v>
      </c>
      <c r="C201" t="s">
        <v>835</v>
      </c>
    </row>
    <row r="202" spans="1:3" x14ac:dyDescent="0.3">
      <c r="A202" s="691">
        <v>45639</v>
      </c>
      <c r="B202" s="692">
        <v>11.4</v>
      </c>
      <c r="C202" t="s">
        <v>835</v>
      </c>
    </row>
    <row r="203" spans="1:3" x14ac:dyDescent="0.3">
      <c r="A203" s="691">
        <v>45640</v>
      </c>
      <c r="B203" s="692">
        <v>0.2</v>
      </c>
      <c r="C203" t="s">
        <v>835</v>
      </c>
    </row>
    <row r="204" spans="1:3" x14ac:dyDescent="0.3">
      <c r="A204" s="691">
        <v>45644</v>
      </c>
      <c r="B204" s="692">
        <v>3</v>
      </c>
      <c r="C204" t="s">
        <v>835</v>
      </c>
    </row>
    <row r="205" spans="1:3" x14ac:dyDescent="0.3">
      <c r="A205" s="691">
        <v>45647</v>
      </c>
      <c r="B205" s="692">
        <v>29.8</v>
      </c>
      <c r="C205" t="s">
        <v>835</v>
      </c>
    </row>
    <row r="206" spans="1:3" x14ac:dyDescent="0.3">
      <c r="A206" s="691">
        <v>45650</v>
      </c>
      <c r="B206" s="692">
        <v>2.8</v>
      </c>
      <c r="C206" t="s">
        <v>835</v>
      </c>
    </row>
    <row r="207" spans="1:3" x14ac:dyDescent="0.3">
      <c r="A207" s="691">
        <v>45674</v>
      </c>
      <c r="B207" s="692">
        <v>2</v>
      </c>
      <c r="C207" t="s">
        <v>836</v>
      </c>
    </row>
    <row r="208" spans="1:3" x14ac:dyDescent="0.3">
      <c r="A208" s="691">
        <v>45675</v>
      </c>
      <c r="B208" s="692">
        <v>13.8</v>
      </c>
      <c r="C208" t="s">
        <v>836</v>
      </c>
    </row>
    <row r="209" spans="1:3" x14ac:dyDescent="0.3">
      <c r="A209" s="691">
        <v>45676</v>
      </c>
      <c r="B209" s="692">
        <v>11</v>
      </c>
      <c r="C209" t="s">
        <v>836</v>
      </c>
    </row>
    <row r="210" spans="1:3" x14ac:dyDescent="0.3">
      <c r="A210" s="691">
        <v>45680</v>
      </c>
      <c r="B210" s="692">
        <v>0.2</v>
      </c>
      <c r="C210" t="s">
        <v>836</v>
      </c>
    </row>
    <row r="211" spans="1:3" x14ac:dyDescent="0.3">
      <c r="A211" s="691">
        <v>45681</v>
      </c>
      <c r="B211" s="692">
        <v>14.2</v>
      </c>
      <c r="C211" t="s">
        <v>836</v>
      </c>
    </row>
    <row r="212" spans="1:3" x14ac:dyDescent="0.3">
      <c r="A212" s="691">
        <v>45683</v>
      </c>
      <c r="B212" s="692">
        <v>7.8</v>
      </c>
      <c r="C212" t="s">
        <v>836</v>
      </c>
    </row>
    <row r="213" spans="1:3" x14ac:dyDescent="0.3">
      <c r="A213" s="691">
        <v>45684</v>
      </c>
      <c r="B213" s="692">
        <v>1.4</v>
      </c>
      <c r="C213" t="s">
        <v>836</v>
      </c>
    </row>
    <row r="214" spans="1:3" x14ac:dyDescent="0.3">
      <c r="A214" s="691">
        <v>45685</v>
      </c>
      <c r="B214" s="692">
        <v>14.4</v>
      </c>
      <c r="C214" t="s">
        <v>836</v>
      </c>
    </row>
    <row r="215" spans="1:3" x14ac:dyDescent="0.3">
      <c r="A215" s="691">
        <v>45693</v>
      </c>
      <c r="B215" s="692">
        <v>0.2</v>
      </c>
      <c r="C215" t="s">
        <v>836</v>
      </c>
    </row>
    <row r="216" spans="1:3" x14ac:dyDescent="0.3">
      <c r="A216" s="691">
        <v>45699</v>
      </c>
      <c r="B216" s="692">
        <v>2</v>
      </c>
      <c r="C216" t="s">
        <v>836</v>
      </c>
    </row>
    <row r="217" spans="1:3" x14ac:dyDescent="0.3">
      <c r="A217" s="691">
        <v>45700</v>
      </c>
      <c r="B217" s="692">
        <v>25.2</v>
      </c>
      <c r="C217" t="s">
        <v>836</v>
      </c>
    </row>
    <row r="218" spans="1:3" x14ac:dyDescent="0.3">
      <c r="A218" s="691">
        <v>45702</v>
      </c>
      <c r="B218" s="692">
        <v>27.2</v>
      </c>
      <c r="C218" t="s">
        <v>836</v>
      </c>
    </row>
    <row r="219" spans="1:3" x14ac:dyDescent="0.3">
      <c r="A219" s="691">
        <v>45703</v>
      </c>
      <c r="B219" s="692">
        <v>13.4</v>
      </c>
      <c r="C219" t="s">
        <v>836</v>
      </c>
    </row>
    <row r="220" spans="1:3" x14ac:dyDescent="0.3">
      <c r="A220" s="691">
        <v>45704</v>
      </c>
      <c r="B220" s="692">
        <v>16.399999999999999</v>
      </c>
      <c r="C220" t="s">
        <v>836</v>
      </c>
    </row>
    <row r="221" spans="1:3" x14ac:dyDescent="0.3">
      <c r="A221" s="691">
        <v>45712</v>
      </c>
      <c r="B221" s="692">
        <v>9</v>
      </c>
      <c r="C221" t="s">
        <v>836</v>
      </c>
    </row>
    <row r="222" spans="1:3" x14ac:dyDescent="0.3">
      <c r="A222" s="691">
        <v>45713</v>
      </c>
      <c r="B222" s="692">
        <v>20.2</v>
      </c>
      <c r="C222" t="s">
        <v>836</v>
      </c>
    </row>
    <row r="223" spans="1:3" x14ac:dyDescent="0.3">
      <c r="A223" s="691">
        <v>45714</v>
      </c>
      <c r="B223" s="692">
        <v>17.8</v>
      </c>
      <c r="C223" t="s">
        <v>836</v>
      </c>
    </row>
    <row r="224" spans="1:3" x14ac:dyDescent="0.3">
      <c r="A224" s="691">
        <v>45716</v>
      </c>
      <c r="B224" s="692">
        <v>5.8</v>
      </c>
      <c r="C224" t="s">
        <v>836</v>
      </c>
    </row>
    <row r="225" spans="1:3" x14ac:dyDescent="0.3">
      <c r="A225" s="691">
        <v>45717</v>
      </c>
      <c r="B225" s="692">
        <v>1</v>
      </c>
      <c r="C225" t="s">
        <v>836</v>
      </c>
    </row>
    <row r="226" spans="1:3" x14ac:dyDescent="0.3">
      <c r="A226" s="691">
        <v>45718</v>
      </c>
      <c r="B226" s="692">
        <v>36.6</v>
      </c>
      <c r="C226" t="s">
        <v>836</v>
      </c>
    </row>
    <row r="227" spans="1:3" x14ac:dyDescent="0.3">
      <c r="A227" s="691">
        <v>45721</v>
      </c>
      <c r="B227" s="692">
        <v>0.6</v>
      </c>
      <c r="C227" t="s">
        <v>836</v>
      </c>
    </row>
    <row r="228" spans="1:3" x14ac:dyDescent="0.3">
      <c r="A228" s="691">
        <v>45723</v>
      </c>
      <c r="B228" s="692">
        <v>11.6</v>
      </c>
      <c r="C228" t="s">
        <v>836</v>
      </c>
    </row>
    <row r="229" spans="1:3" x14ac:dyDescent="0.3">
      <c r="A229" s="691">
        <v>45724</v>
      </c>
      <c r="B229" s="692">
        <v>12.4</v>
      </c>
      <c r="C229" t="s">
        <v>836</v>
      </c>
    </row>
    <row r="230" spans="1:3" x14ac:dyDescent="0.3">
      <c r="A230" s="691">
        <v>45727</v>
      </c>
      <c r="B230" s="692">
        <v>18</v>
      </c>
      <c r="C230" t="s">
        <v>836</v>
      </c>
    </row>
    <row r="231" spans="1:3" x14ac:dyDescent="0.3">
      <c r="A231" s="691">
        <v>45728</v>
      </c>
      <c r="B231" s="692">
        <v>5.8</v>
      </c>
      <c r="C231" t="s">
        <v>836</v>
      </c>
    </row>
    <row r="232" spans="1:3" x14ac:dyDescent="0.3">
      <c r="A232" s="691">
        <v>45732</v>
      </c>
      <c r="B232" s="692">
        <v>7.6</v>
      </c>
      <c r="C232" t="s">
        <v>836</v>
      </c>
    </row>
    <row r="233" spans="1:3" x14ac:dyDescent="0.3">
      <c r="A233" s="691">
        <v>45738</v>
      </c>
      <c r="B233" s="692">
        <v>0.2</v>
      </c>
      <c r="C233" t="s">
        <v>836</v>
      </c>
    </row>
    <row r="234" spans="1:3" x14ac:dyDescent="0.3">
      <c r="A234" s="691">
        <v>45740</v>
      </c>
      <c r="B234" s="692">
        <v>1.6</v>
      </c>
      <c r="C234" t="s">
        <v>836</v>
      </c>
    </row>
    <row r="235" spans="1:3" x14ac:dyDescent="0.3">
      <c r="A235" s="691">
        <v>45742</v>
      </c>
      <c r="B235" s="692">
        <v>0.4</v>
      </c>
      <c r="C235" t="s">
        <v>836</v>
      </c>
    </row>
    <row r="236" spans="1:3" x14ac:dyDescent="0.3">
      <c r="A236" s="691">
        <v>45743</v>
      </c>
      <c r="B236" s="692">
        <v>2.2000000000000002</v>
      </c>
      <c r="C236" t="s">
        <v>836</v>
      </c>
    </row>
    <row r="237" spans="1:3" x14ac:dyDescent="0.3">
      <c r="A237" s="691">
        <v>45744</v>
      </c>
      <c r="B237" s="692">
        <v>0.2</v>
      </c>
      <c r="C237" t="s">
        <v>836</v>
      </c>
    </row>
    <row r="238" spans="1:3" x14ac:dyDescent="0.3">
      <c r="A238" s="691">
        <v>45746</v>
      </c>
      <c r="B238" s="692">
        <v>4</v>
      </c>
      <c r="C238" t="s">
        <v>836</v>
      </c>
    </row>
    <row r="239" spans="1:3" x14ac:dyDescent="0.3">
      <c r="A239" s="691">
        <v>45747</v>
      </c>
      <c r="B239" s="692">
        <v>0.4</v>
      </c>
      <c r="C239" t="s">
        <v>836</v>
      </c>
    </row>
    <row r="240" spans="1:3" x14ac:dyDescent="0.3">
      <c r="A240" s="691">
        <v>45753</v>
      </c>
      <c r="B240" s="692">
        <v>25.2</v>
      </c>
      <c r="C240" t="s">
        <v>836</v>
      </c>
    </row>
    <row r="241" spans="1:3" x14ac:dyDescent="0.3">
      <c r="A241" s="691">
        <v>45754</v>
      </c>
      <c r="B241" s="692">
        <v>5.8</v>
      </c>
      <c r="C241" t="s">
        <v>836</v>
      </c>
    </row>
    <row r="242" spans="1:3" x14ac:dyDescent="0.3">
      <c r="A242" s="691">
        <v>45755</v>
      </c>
      <c r="B242" s="692">
        <v>0.4</v>
      </c>
      <c r="C242" t="s">
        <v>836</v>
      </c>
    </row>
    <row r="243" spans="1:3" x14ac:dyDescent="0.3">
      <c r="A243" s="691">
        <v>45756</v>
      </c>
      <c r="B243" s="692">
        <v>0.2</v>
      </c>
      <c r="C243" t="s">
        <v>836</v>
      </c>
    </row>
    <row r="244" spans="1:3" x14ac:dyDescent="0.3">
      <c r="A244" s="691">
        <v>45765</v>
      </c>
      <c r="B244" s="692">
        <v>0.8</v>
      </c>
      <c r="C244" t="s">
        <v>836</v>
      </c>
    </row>
    <row r="245" spans="1:3" x14ac:dyDescent="0.3">
      <c r="A245" s="691">
        <v>45812</v>
      </c>
      <c r="B245" s="692">
        <v>0.2</v>
      </c>
      <c r="C245" t="s">
        <v>836</v>
      </c>
    </row>
    <row r="246" spans="1:3" x14ac:dyDescent="0.3">
      <c r="A246" s="691">
        <v>45813</v>
      </c>
      <c r="B246" s="692">
        <v>0.4</v>
      </c>
      <c r="C246" t="s">
        <v>836</v>
      </c>
    </row>
    <row r="247" spans="1:3" x14ac:dyDescent="0.3">
      <c r="A247" s="691">
        <v>45821</v>
      </c>
      <c r="B247" s="692">
        <v>19.8</v>
      </c>
      <c r="C247" t="s">
        <v>836</v>
      </c>
    </row>
    <row r="248" spans="1:3" x14ac:dyDescent="0.3">
      <c r="A248" s="691">
        <v>45822</v>
      </c>
      <c r="B248" s="692">
        <v>0.2</v>
      </c>
      <c r="C248" t="s">
        <v>836</v>
      </c>
    </row>
    <row r="249" spans="1:3" x14ac:dyDescent="0.3">
      <c r="A249" s="691">
        <v>45849</v>
      </c>
      <c r="B249" s="692">
        <v>3</v>
      </c>
      <c r="C249" t="s">
        <v>836</v>
      </c>
    </row>
    <row r="250" spans="1:3" x14ac:dyDescent="0.3">
      <c r="A250" s="691">
        <v>45850</v>
      </c>
      <c r="B250" s="692">
        <v>3.2</v>
      </c>
      <c r="C250" t="s">
        <v>836</v>
      </c>
    </row>
    <row r="251" spans="1:3" x14ac:dyDescent="0.3">
      <c r="A251" s="691">
        <v>45853</v>
      </c>
      <c r="B251" s="692">
        <v>4.8</v>
      </c>
      <c r="C251" t="s">
        <v>836</v>
      </c>
    </row>
    <row r="252" spans="1:3" x14ac:dyDescent="0.3">
      <c r="A252" s="691">
        <v>45854</v>
      </c>
      <c r="B252" s="692">
        <v>2.2000000000000002</v>
      </c>
      <c r="C252" t="s">
        <v>836</v>
      </c>
    </row>
    <row r="253" spans="1:3" x14ac:dyDescent="0.3">
      <c r="A253" s="691">
        <v>45861</v>
      </c>
      <c r="B253" s="692">
        <v>12.4</v>
      </c>
      <c r="C253" t="s">
        <v>836</v>
      </c>
    </row>
    <row r="254" spans="1:3" x14ac:dyDescent="0.3">
      <c r="A254" s="691">
        <v>45864</v>
      </c>
      <c r="B254" s="692">
        <v>26.6</v>
      </c>
      <c r="C254" t="s">
        <v>836</v>
      </c>
    </row>
    <row r="255" spans="1:3" x14ac:dyDescent="0.3">
      <c r="A255" s="691">
        <v>45865</v>
      </c>
      <c r="B255" s="692">
        <v>11.8</v>
      </c>
      <c r="C255" t="s">
        <v>836</v>
      </c>
    </row>
    <row r="256" spans="1:3" x14ac:dyDescent="0.3">
      <c r="A256" s="691">
        <v>45866</v>
      </c>
      <c r="B256" s="692">
        <v>0.2</v>
      </c>
      <c r="C256" t="s">
        <v>836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6.xml>��
</file>

<file path=customXml/itemProps1.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customXml/itemProps2.xml><?xml version="1.0" encoding="utf-8"?>
<ds:datastoreItem xmlns:ds="http://schemas.openxmlformats.org/officeDocument/2006/customXml" ds:itemID="{4D9F7B36-0F4E-485D-BC40-F3FD236FDACC}">
  <ds:schemaRefs>
    <ds:schemaRef ds:uri="http://schemas.microsoft.com/DataMashup"/>
  </ds:schemaRefs>
</ds:datastoreItem>
</file>

<file path=customXml/itemProps3.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4.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6.xml><?xml version="1.0" encoding="utf-8"?>
<ds:datastoreItem xmlns:ds="http://schemas.openxmlformats.org/officeDocument/2006/customXml" ds:itemID="{16E56D19-184B-4004-8128-2A04AFE30ADD}">
  <ds:schemaRefs>
    <ds:schemaRef ds:uri="http://gemini/pivotcustomization/FormulaBar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2025-08-05T19:42:59Z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