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ithub\US\Instrumentacion\Practica4\"/>
    </mc:Choice>
  </mc:AlternateContent>
  <xr:revisionPtr revIDLastSave="0" documentId="8_{87965369-E12B-441D-B309-F0903764BE75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Divisor resistivo" sheetId="1" r:id="rId1"/>
    <sheet name="Puente de Wheatstone" sheetId="2" r:id="rId2"/>
    <sheet name="Puente con amplificadore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3" l="1"/>
  <c r="B3" i="3"/>
  <c r="B18" i="3"/>
  <c r="C18" i="3"/>
  <c r="D18" i="3"/>
  <c r="E18" i="3"/>
  <c r="F18" i="3"/>
  <c r="G18" i="3"/>
  <c r="H18" i="3"/>
  <c r="I18" i="3"/>
  <c r="J18" i="3"/>
  <c r="K18" i="3"/>
  <c r="L18" i="3"/>
  <c r="B13" i="2"/>
  <c r="P13" i="2"/>
  <c r="C3" i="3"/>
  <c r="D3" i="3"/>
  <c r="E3" i="3"/>
  <c r="F3" i="3"/>
  <c r="G3" i="3"/>
  <c r="H3" i="3"/>
  <c r="I3" i="3"/>
  <c r="J3" i="3"/>
  <c r="K3" i="3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B3" i="2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B3" i="1"/>
  <c r="B10" i="1"/>
  <c r="O13" i="2"/>
  <c r="N13" i="2"/>
  <c r="M13" i="2"/>
  <c r="C13" i="2"/>
  <c r="D13" i="2"/>
  <c r="E13" i="2"/>
  <c r="F13" i="2"/>
  <c r="G13" i="2"/>
  <c r="H13" i="2"/>
  <c r="I13" i="2"/>
  <c r="J13" i="2"/>
  <c r="K13" i="2"/>
  <c r="L13" i="2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</calcChain>
</file>

<file path=xl/sharedStrings.xml><?xml version="1.0" encoding="utf-8"?>
<sst xmlns="http://schemas.openxmlformats.org/spreadsheetml/2006/main" count="32" uniqueCount="21">
  <si>
    <t>Característica del divisor resistivo</t>
  </si>
  <si>
    <t>Vo(V)</t>
  </si>
  <si>
    <t>Rmed(Ohm)</t>
  </si>
  <si>
    <t>R(1-X)(Ohm)</t>
  </si>
  <si>
    <t>R1(Ohm)</t>
  </si>
  <si>
    <t>Característica de salida teórica del puente</t>
  </si>
  <si>
    <t>Relación teórica entre la tensión de salida y la tensión de referencia y valores resistivos del circuito</t>
  </si>
  <si>
    <t>Característica medida del puente</t>
  </si>
  <si>
    <t>Rp</t>
  </si>
  <si>
    <t>Equilibrio</t>
  </si>
  <si>
    <t>Vab(V)</t>
  </si>
  <si>
    <t>Rs(Ohm)</t>
  </si>
  <si>
    <t>Valor teórico de la corriente que circula por el sensor resistivo</t>
  </si>
  <si>
    <t>Característica medida</t>
  </si>
  <si>
    <t>Rp(Ohm)</t>
  </si>
  <si>
    <t>Rg(Ohm)</t>
  </si>
  <si>
    <t>Representa gráficamente la carácterística obtenida</t>
  </si>
  <si>
    <t>Representar gráficamente el resultado experimental obtenido(Vo(R(1-X)) - Si te queda tiempo es interesante que intentes representar también el teórico</t>
  </si>
  <si>
    <t>Representar gráficamente la característica experimental obtenida - Si te queda tiempo es interesante que intentes representar también la teórica</t>
  </si>
  <si>
    <t>Característica de salida teórica del circuito</t>
  </si>
  <si>
    <t>PUESTO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</si>
</sst>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b/>
      <sz val="10"/>
      <name val="Arial"/>
      <family val="2"/>
    </font>
    <font>
      <u/>
      <sz val="10"/>
      <name val="Arial"/>
      <family val="2"/>
    </font>
    <font>
      <sz val="2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2" fontId="0" fillId="0" borderId="0" xfId="0" applyNumberFormat="1"/>
    <xf numFmtId="1" fontId="0" fillId="0" borderId="0" xfId="0" applyNumberFormat="1"/>
    <xf numFmtId="0" fontId="2" fillId="0" borderId="0" xfId="0" applyFont="1"/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Divisor</a:t>
            </a:r>
            <a:r>
              <a:rPr lang="es-ES" baseline="0"/>
              <a:t> Resistivo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Medido</c:v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'Divisor resistivo'!$B$10:$V$10</c:f>
              <c:numCache>
                <c:formatCode>0</c:formatCode>
                <c:ptCount val="21"/>
                <c:pt idx="0">
                  <c:v>0.54002916157472514</c:v>
                </c:pt>
                <c:pt idx="1">
                  <c:v>215.54806415364183</c:v>
                </c:pt>
                <c:pt idx="2">
                  <c:v>448.5565319151159</c:v>
                </c:pt>
                <c:pt idx="3">
                  <c:v>651.15857977451503</c:v>
                </c:pt>
                <c:pt idx="4">
                  <c:v>944.91860264035222</c:v>
                </c:pt>
                <c:pt idx="5">
                  <c:v>1158.8835313849179</c:v>
                </c:pt>
                <c:pt idx="6">
                  <c:v>1438.5065885797951</c:v>
                </c:pt>
                <c:pt idx="7">
                  <c:v>1764.8442922857917</c:v>
                </c:pt>
                <c:pt idx="8">
                  <c:v>2011.2906131763857</c:v>
                </c:pt>
                <c:pt idx="9">
                  <c:v>2375.0123750123748</c:v>
                </c:pt>
                <c:pt idx="10">
                  <c:v>2661.2729643838388</c:v>
                </c:pt>
                <c:pt idx="11">
                  <c:v>2974.543944780341</c:v>
                </c:pt>
                <c:pt idx="12">
                  <c:v>3306.8969646968026</c:v>
                </c:pt>
                <c:pt idx="13">
                  <c:v>3709.8985467507541</c:v>
                </c:pt>
                <c:pt idx="14">
                  <c:v>3941.1682699010175</c:v>
                </c:pt>
                <c:pt idx="15">
                  <c:v>4226.774790155072</c:v>
                </c:pt>
                <c:pt idx="16">
                  <c:v>4524.9611457289357</c:v>
                </c:pt>
                <c:pt idx="17">
                  <c:v>4631.8623434390729</c:v>
                </c:pt>
                <c:pt idx="18">
                  <c:v>4849.3533106633204</c:v>
                </c:pt>
                <c:pt idx="19">
                  <c:v>5076.5890724882402</c:v>
                </c:pt>
                <c:pt idx="20">
                  <c:v>5127.9064490265191</c:v>
                </c:pt>
              </c:numCache>
            </c:numRef>
          </c:xVal>
          <c:yVal>
            <c:numRef>
              <c:f>'Divisor resistivo'!$B$8:$V$8</c:f>
              <c:numCache>
                <c:formatCode>0.00</c:formatCode>
                <c:ptCount val="2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06-46C8-9AAA-7C0079AD5174}"/>
            </c:ext>
          </c:extLst>
        </c:ser>
        <c:ser>
          <c:idx val="1"/>
          <c:order val="1"/>
          <c:tx>
            <c:v>Teorico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'Divisor resistivo'!$B$3:$V$3</c:f>
              <c:numCache>
                <c:formatCode>General</c:formatCode>
                <c:ptCount val="21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2250</c:v>
                </c:pt>
                <c:pt idx="10">
                  <c:v>2500</c:v>
                </c:pt>
                <c:pt idx="11">
                  <c:v>2750</c:v>
                </c:pt>
                <c:pt idx="12">
                  <c:v>3000</c:v>
                </c:pt>
                <c:pt idx="13">
                  <c:v>3250</c:v>
                </c:pt>
                <c:pt idx="14">
                  <c:v>3500</c:v>
                </c:pt>
                <c:pt idx="15">
                  <c:v>3750</c:v>
                </c:pt>
                <c:pt idx="16">
                  <c:v>4000</c:v>
                </c:pt>
                <c:pt idx="17">
                  <c:v>4250</c:v>
                </c:pt>
                <c:pt idx="18">
                  <c:v>4500</c:v>
                </c:pt>
                <c:pt idx="19">
                  <c:v>4750</c:v>
                </c:pt>
                <c:pt idx="20">
                  <c:v>5000</c:v>
                </c:pt>
              </c:numCache>
            </c:numRef>
          </c:xVal>
          <c:yVal>
            <c:numRef>
              <c:f>'Divisor resistivo'!$B$4:$V$4</c:f>
              <c:numCache>
                <c:formatCode>0.00</c:formatCode>
                <c:ptCount val="2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206-46C8-9AAA-7C0079AD51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0222032"/>
        <c:axId val="1740206192"/>
      </c:scatterChart>
      <c:valAx>
        <c:axId val="1740222032"/>
        <c:scaling>
          <c:orientation val="minMax"/>
          <c:max val="5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40206192"/>
        <c:crosses val="autoZero"/>
        <c:crossBetween val="midCat"/>
      </c:valAx>
      <c:valAx>
        <c:axId val="1740206192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Vo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40222032"/>
        <c:crossesAt val="-500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596741032370961"/>
          <c:y val="0.47763815981335667"/>
          <c:w val="0.13403258967629048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Puente de Wheatstone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Medido</c:v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'Puente de Wheatstone'!$B$13:$P$13</c:f>
              <c:numCache>
                <c:formatCode>General</c:formatCode>
                <c:ptCount val="15"/>
                <c:pt idx="0">
                  <c:v>19903.45489443378</c:v>
                </c:pt>
                <c:pt idx="1">
                  <c:v>19597.680633769211</c:v>
                </c:pt>
                <c:pt idx="2">
                  <c:v>18036.611616255334</c:v>
                </c:pt>
                <c:pt idx="3">
                  <c:v>16555.595667870035</c:v>
                </c:pt>
                <c:pt idx="4">
                  <c:v>15243.74229889104</c:v>
                </c:pt>
                <c:pt idx="5">
                  <c:v>14008.392749763765</c:v>
                </c:pt>
                <c:pt idx="6">
                  <c:v>13025.360060641793</c:v>
                </c:pt>
                <c:pt idx="7">
                  <c:v>12060.033030553263</c:v>
                </c:pt>
                <c:pt idx="8">
                  <c:v>11037.832922442711</c:v>
                </c:pt>
                <c:pt idx="9">
                  <c:v>10144.347515761925</c:v>
                </c:pt>
                <c:pt idx="10">
                  <c:v>9417.0513891382579</c:v>
                </c:pt>
                <c:pt idx="11">
                  <c:v>8664.4899996161075</c:v>
                </c:pt>
                <c:pt idx="12">
                  <c:v>8029.0541358847031</c:v>
                </c:pt>
                <c:pt idx="13">
                  <c:v>7379.378267711837</c:v>
                </c:pt>
                <c:pt idx="14">
                  <c:v>6679.5978276823716</c:v>
                </c:pt>
              </c:numCache>
            </c:numRef>
          </c:xVal>
          <c:yVal>
            <c:numRef>
              <c:f>'Puente de Wheatstone'!$B$11:$P$11</c:f>
              <c:numCache>
                <c:formatCode>General</c:formatCode>
                <c:ptCount val="15"/>
                <c:pt idx="0">
                  <c:v>-0.61799999999999999</c:v>
                </c:pt>
                <c:pt idx="1">
                  <c:v>-0.6</c:v>
                </c:pt>
                <c:pt idx="2">
                  <c:v>-0.5</c:v>
                </c:pt>
                <c:pt idx="3">
                  <c:v>-0.4</c:v>
                </c:pt>
                <c:pt idx="4">
                  <c:v>-0.3</c:v>
                </c:pt>
                <c:pt idx="5">
                  <c:v>-0.2</c:v>
                </c:pt>
                <c:pt idx="6">
                  <c:v>-0.1</c:v>
                </c:pt>
                <c:pt idx="7">
                  <c:v>0</c:v>
                </c:pt>
                <c:pt idx="8">
                  <c:v>0.1</c:v>
                </c:pt>
                <c:pt idx="9">
                  <c:v>0.2</c:v>
                </c:pt>
                <c:pt idx="10">
                  <c:v>0.3</c:v>
                </c:pt>
                <c:pt idx="11">
                  <c:v>0.4</c:v>
                </c:pt>
                <c:pt idx="12">
                  <c:v>0.5</c:v>
                </c:pt>
                <c:pt idx="13">
                  <c:v>0.6</c:v>
                </c:pt>
                <c:pt idx="14">
                  <c:v>0.7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1E-4212-A73F-7FA53427AB1F}"/>
            </c:ext>
          </c:extLst>
        </c:ser>
        <c:ser>
          <c:idx val="1"/>
          <c:order val="1"/>
          <c:tx>
            <c:v>Teorico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'Puente de Wheatstone'!$B$3:$P$3</c:f>
              <c:numCache>
                <c:formatCode>General</c:formatCode>
                <c:ptCount val="15"/>
                <c:pt idx="0">
                  <c:v>21511.111111111109</c:v>
                </c:pt>
                <c:pt idx="1">
                  <c:v>19742.105263157897</c:v>
                </c:pt>
                <c:pt idx="2">
                  <c:v>18150</c:v>
                </c:pt>
                <c:pt idx="3">
                  <c:v>16709.523809523809</c:v>
                </c:pt>
                <c:pt idx="4">
                  <c:v>15399.999999999998</c:v>
                </c:pt>
                <c:pt idx="5">
                  <c:v>14204.347826086958</c:v>
                </c:pt>
                <c:pt idx="6">
                  <c:v>13108.333333333334</c:v>
                </c:pt>
                <c:pt idx="7">
                  <c:v>12100</c:v>
                </c:pt>
                <c:pt idx="8">
                  <c:v>11169.23076923077</c:v>
                </c:pt>
                <c:pt idx="9">
                  <c:v>10307.407407407407</c:v>
                </c:pt>
                <c:pt idx="10">
                  <c:v>9507.1428571428569</c:v>
                </c:pt>
                <c:pt idx="11">
                  <c:v>8762.0689655172409</c:v>
                </c:pt>
                <c:pt idx="12">
                  <c:v>8066.666666666667</c:v>
                </c:pt>
                <c:pt idx="13">
                  <c:v>7416.1290322580644</c:v>
                </c:pt>
                <c:pt idx="14">
                  <c:v>6806.25</c:v>
                </c:pt>
              </c:numCache>
            </c:numRef>
          </c:xVal>
          <c:yVal>
            <c:numRef>
              <c:f>'Puente de Wheatstone'!$B$4:$P$4</c:f>
              <c:numCache>
                <c:formatCode>General</c:formatCode>
                <c:ptCount val="15"/>
                <c:pt idx="0">
                  <c:v>-0.7</c:v>
                </c:pt>
                <c:pt idx="1">
                  <c:v>-0.6</c:v>
                </c:pt>
                <c:pt idx="2">
                  <c:v>-0.5</c:v>
                </c:pt>
                <c:pt idx="3">
                  <c:v>-0.4</c:v>
                </c:pt>
                <c:pt idx="4">
                  <c:v>-0.3</c:v>
                </c:pt>
                <c:pt idx="5">
                  <c:v>-0.2</c:v>
                </c:pt>
                <c:pt idx="6">
                  <c:v>-0.1</c:v>
                </c:pt>
                <c:pt idx="7">
                  <c:v>0</c:v>
                </c:pt>
                <c:pt idx="8">
                  <c:v>0.1</c:v>
                </c:pt>
                <c:pt idx="9">
                  <c:v>0.2</c:v>
                </c:pt>
                <c:pt idx="10">
                  <c:v>0.3</c:v>
                </c:pt>
                <c:pt idx="11">
                  <c:v>0.4</c:v>
                </c:pt>
                <c:pt idx="12">
                  <c:v>0.5</c:v>
                </c:pt>
                <c:pt idx="13">
                  <c:v>0.6</c:v>
                </c:pt>
                <c:pt idx="14">
                  <c:v>0.7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B1E-4212-A73F-7FA53427AB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8299488"/>
        <c:axId val="1958298528"/>
      </c:scatterChart>
      <c:valAx>
        <c:axId val="1958299488"/>
        <c:scaling>
          <c:orientation val="minMax"/>
          <c:min val="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58298528"/>
        <c:crossesAt val="-8"/>
        <c:crossBetween val="midCat"/>
      </c:valAx>
      <c:valAx>
        <c:axId val="195829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Vo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58299488"/>
        <c:crossesAt val="-0.8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Puente con amplificadores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Medido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'Puente con amplificadores'!$B$18:$L$18</c:f>
              <c:numCache>
                <c:formatCode>0.00</c:formatCode>
                <c:ptCount val="11"/>
                <c:pt idx="0">
                  <c:v>8808.2184394978049</c:v>
                </c:pt>
                <c:pt idx="1">
                  <c:v>10917.608643070225</c:v>
                </c:pt>
                <c:pt idx="2">
                  <c:v>11135.60667422647</c:v>
                </c:pt>
                <c:pt idx="3">
                  <c:v>11472.248959947794</c:v>
                </c:pt>
                <c:pt idx="4">
                  <c:v>11774.207847644066</c:v>
                </c:pt>
                <c:pt idx="5">
                  <c:v>11880.995475113123</c:v>
                </c:pt>
                <c:pt idx="6">
                  <c:v>12260.530679933665</c:v>
                </c:pt>
                <c:pt idx="7">
                  <c:v>12699.330655957163</c:v>
                </c:pt>
                <c:pt idx="8">
                  <c:v>12975.557425326042</c:v>
                </c:pt>
                <c:pt idx="9">
                  <c:v>13246.531302876481</c:v>
                </c:pt>
                <c:pt idx="10">
                  <c:v>14125.34871706561</c:v>
                </c:pt>
              </c:numCache>
            </c:numRef>
          </c:xVal>
          <c:yVal>
            <c:numRef>
              <c:f>'Puente con amplificadores'!$B$16:$L$16</c:f>
              <c:numCache>
                <c:formatCode>General</c:formatCode>
                <c:ptCount val="11"/>
                <c:pt idx="0">
                  <c:v>-9.9</c:v>
                </c:pt>
                <c:pt idx="1">
                  <c:v>-9.9480000000000004</c:v>
                </c:pt>
                <c:pt idx="2">
                  <c:v>-9.4499999999999993</c:v>
                </c:pt>
                <c:pt idx="3">
                  <c:v>-5.43</c:v>
                </c:pt>
                <c:pt idx="4">
                  <c:v>-2.4</c:v>
                </c:pt>
                <c:pt idx="5">
                  <c:v>0</c:v>
                </c:pt>
                <c:pt idx="6">
                  <c:v>3.15</c:v>
                </c:pt>
                <c:pt idx="7">
                  <c:v>8</c:v>
                </c:pt>
                <c:pt idx="8">
                  <c:v>11.1</c:v>
                </c:pt>
                <c:pt idx="9">
                  <c:v>11.3</c:v>
                </c:pt>
                <c:pt idx="10">
                  <c:v>11.3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DB-496E-92B9-B59DEB3D706D}"/>
            </c:ext>
          </c:extLst>
        </c:ser>
        <c:ser>
          <c:idx val="1"/>
          <c:order val="1"/>
          <c:tx>
            <c:v>Teorico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'Puente con amplificadores'!$B$3:$L$3</c:f>
              <c:numCache>
                <c:formatCode>General</c:formatCode>
                <c:ptCount val="11"/>
                <c:pt idx="0">
                  <c:v>11205.272222222222</c:v>
                </c:pt>
                <c:pt idx="1">
                  <c:v>11200.934148148148</c:v>
                </c:pt>
                <c:pt idx="2">
                  <c:v>11245.941666666668</c:v>
                </c:pt>
                <c:pt idx="3">
                  <c:v>11609.255370370371</c:v>
                </c:pt>
                <c:pt idx="4">
                  <c:v>11883.096296296297</c:v>
                </c:pt>
                <c:pt idx="5">
                  <c:v>12100</c:v>
                </c:pt>
                <c:pt idx="6">
                  <c:v>12384.686111111112</c:v>
                </c:pt>
                <c:pt idx="7">
                  <c:v>12823.012345679012</c:v>
                </c:pt>
                <c:pt idx="8">
                  <c:v>13103.179629629631</c:v>
                </c:pt>
                <c:pt idx="9">
                  <c:v>13123.966234567901</c:v>
                </c:pt>
                <c:pt idx="10">
                  <c:v>13123.966234567901</c:v>
                </c:pt>
              </c:numCache>
            </c:numRef>
          </c:xVal>
          <c:yVal>
            <c:numRef>
              <c:f>'Puente con amplificadores'!$B$4:$L$4</c:f>
              <c:numCache>
                <c:formatCode>General</c:formatCode>
                <c:ptCount val="11"/>
                <c:pt idx="0">
                  <c:v>-9.9</c:v>
                </c:pt>
                <c:pt idx="1">
                  <c:v>-9.9480000000000004</c:v>
                </c:pt>
                <c:pt idx="2">
                  <c:v>-9.4499999999999993</c:v>
                </c:pt>
                <c:pt idx="3">
                  <c:v>-5.43</c:v>
                </c:pt>
                <c:pt idx="4">
                  <c:v>-2.4</c:v>
                </c:pt>
                <c:pt idx="5">
                  <c:v>0</c:v>
                </c:pt>
                <c:pt idx="6">
                  <c:v>3.15</c:v>
                </c:pt>
                <c:pt idx="7">
                  <c:v>8</c:v>
                </c:pt>
                <c:pt idx="8">
                  <c:v>11.1</c:v>
                </c:pt>
                <c:pt idx="9">
                  <c:v>11.33</c:v>
                </c:pt>
                <c:pt idx="10">
                  <c:v>11.33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5DB-496E-92B9-B59DEB3D70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7613936"/>
        <c:axId val="1887610576"/>
      </c:scatterChart>
      <c:valAx>
        <c:axId val="1887613936"/>
        <c:scaling>
          <c:orientation val="minMax"/>
          <c:min val="8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87610576"/>
        <c:crossesAt val="-13"/>
        <c:crossBetween val="midCat"/>
      </c:valAx>
      <c:valAx>
        <c:axId val="1887610576"/>
        <c:scaling>
          <c:orientation val="minMax"/>
          <c:max val="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Vo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87613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327742</xdr:colOff>
      <xdr:row>15</xdr:row>
      <xdr:rowOff>148302</xdr:rowOff>
    </xdr:from>
    <xdr:to>
      <xdr:col>13</xdr:col>
      <xdr:colOff>49162</xdr:colOff>
      <xdr:row>32</xdr:row>
      <xdr:rowOff>105696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CEAF626-E496-9E2A-5141-DC67E2A6C7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403860</xdr:colOff>
      <xdr:row>15</xdr:row>
      <xdr:rowOff>49530</xdr:rowOff>
    </xdr:from>
    <xdr:to>
      <xdr:col>12</xdr:col>
      <xdr:colOff>99060</xdr:colOff>
      <xdr:row>31</xdr:row>
      <xdr:rowOff>110490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1D4C054-237F-075B-2739-76BA5F362E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</xdr:colOff>
      <xdr:row>21</xdr:row>
      <xdr:rowOff>11430</xdr:rowOff>
    </xdr:from>
    <xdr:to>
      <xdr:col>11</xdr:col>
      <xdr:colOff>358140</xdr:colOff>
      <xdr:row>37</xdr:row>
      <xdr:rowOff>72390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CD9E977-5F32-A370-D1F9-37686C6B4D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4"/>
  <sheetViews>
    <sheetView topLeftCell="D7" zoomScale="93" zoomScaleNormal="85" workbookViewId="0">
      <selection activeCell="S30" sqref="S30"/>
    </sheetView>
  </sheetViews>
  <sheetFormatPr baseColWidth="10" defaultColWidth="8.88671875" defaultRowHeight="13.2" x14ac:dyDescent="0.25"/>
  <cols>
    <col min="1" max="1" width="13.33203125" customWidth="1"/>
  </cols>
  <sheetData>
    <row r="1" spans="1:22" x14ac:dyDescent="0.25">
      <c r="A1" s="1"/>
    </row>
    <row r="2" spans="1:22" x14ac:dyDescent="0.25">
      <c r="A2" s="1" t="s">
        <v>6</v>
      </c>
    </row>
    <row r="3" spans="1:22" x14ac:dyDescent="0.25">
      <c r="A3" t="s">
        <v>3</v>
      </c>
      <c r="B3">
        <f>B4*(5000/5)</f>
        <v>0</v>
      </c>
      <c r="C3">
        <f t="shared" ref="C3:V3" si="0">C4*(5000/5)</f>
        <v>250</v>
      </c>
      <c r="D3">
        <f t="shared" si="0"/>
        <v>500</v>
      </c>
      <c r="E3">
        <f t="shared" si="0"/>
        <v>750</v>
      </c>
      <c r="F3">
        <f t="shared" si="0"/>
        <v>1000</v>
      </c>
      <c r="G3">
        <f t="shared" si="0"/>
        <v>1250</v>
      </c>
      <c r="H3">
        <f t="shared" si="0"/>
        <v>1500</v>
      </c>
      <c r="I3">
        <f t="shared" si="0"/>
        <v>1750</v>
      </c>
      <c r="J3">
        <f t="shared" si="0"/>
        <v>2000</v>
      </c>
      <c r="K3">
        <f t="shared" si="0"/>
        <v>2250</v>
      </c>
      <c r="L3">
        <f t="shared" si="0"/>
        <v>2500</v>
      </c>
      <c r="M3">
        <f t="shared" si="0"/>
        <v>2750</v>
      </c>
      <c r="N3">
        <f t="shared" si="0"/>
        <v>3000</v>
      </c>
      <c r="O3">
        <f t="shared" si="0"/>
        <v>3250</v>
      </c>
      <c r="P3">
        <f t="shared" si="0"/>
        <v>3500</v>
      </c>
      <c r="Q3">
        <f t="shared" si="0"/>
        <v>3750</v>
      </c>
      <c r="R3">
        <f t="shared" si="0"/>
        <v>4000</v>
      </c>
      <c r="S3">
        <f t="shared" si="0"/>
        <v>4250</v>
      </c>
      <c r="T3">
        <f t="shared" si="0"/>
        <v>4500</v>
      </c>
      <c r="U3">
        <f t="shared" si="0"/>
        <v>4750</v>
      </c>
      <c r="V3">
        <f t="shared" si="0"/>
        <v>5000</v>
      </c>
    </row>
    <row r="4" spans="1:22" x14ac:dyDescent="0.25">
      <c r="A4" t="s">
        <v>1</v>
      </c>
      <c r="B4" s="2">
        <v>0</v>
      </c>
      <c r="C4" s="2">
        <v>0.25</v>
      </c>
      <c r="D4" s="2">
        <v>0.5</v>
      </c>
      <c r="E4" s="2">
        <v>0.75</v>
      </c>
      <c r="F4" s="2">
        <v>1</v>
      </c>
      <c r="G4" s="2">
        <v>1.25</v>
      </c>
      <c r="H4" s="2">
        <v>1.5</v>
      </c>
      <c r="I4" s="2">
        <v>1.75</v>
      </c>
      <c r="J4" s="2">
        <v>2</v>
      </c>
      <c r="K4" s="2">
        <v>2.25</v>
      </c>
      <c r="L4" s="2">
        <v>2.5</v>
      </c>
      <c r="M4" s="2">
        <v>2.75</v>
      </c>
      <c r="N4" s="2">
        <v>3</v>
      </c>
      <c r="O4" s="2">
        <v>3.25</v>
      </c>
      <c r="P4" s="2">
        <v>3.5</v>
      </c>
      <c r="Q4" s="2">
        <v>3.75</v>
      </c>
      <c r="R4" s="2">
        <v>4</v>
      </c>
      <c r="S4" s="2">
        <v>4.25</v>
      </c>
      <c r="T4" s="2">
        <v>4.5</v>
      </c>
      <c r="U4" s="2">
        <v>4.75</v>
      </c>
      <c r="V4" s="2">
        <v>5</v>
      </c>
    </row>
    <row r="6" spans="1:22" x14ac:dyDescent="0.25">
      <c r="A6" s="1" t="s">
        <v>0</v>
      </c>
    </row>
    <row r="8" spans="1:22" x14ac:dyDescent="0.25">
      <c r="A8" t="s">
        <v>1</v>
      </c>
      <c r="B8" s="2">
        <v>0</v>
      </c>
      <c r="C8" s="2">
        <v>0.25</v>
      </c>
      <c r="D8" s="2">
        <v>0.5</v>
      </c>
      <c r="E8" s="2">
        <v>0.75</v>
      </c>
      <c r="F8" s="2">
        <v>1</v>
      </c>
      <c r="G8" s="2">
        <v>1.25</v>
      </c>
      <c r="H8" s="2">
        <v>1.5</v>
      </c>
      <c r="I8" s="2">
        <v>1.75</v>
      </c>
      <c r="J8" s="2">
        <v>2</v>
      </c>
      <c r="K8" s="2">
        <v>2.25</v>
      </c>
      <c r="L8" s="2">
        <v>2.5</v>
      </c>
      <c r="M8" s="2">
        <v>2.75</v>
      </c>
      <c r="N8" s="2">
        <v>3</v>
      </c>
      <c r="O8" s="2">
        <v>3.25</v>
      </c>
      <c r="P8" s="2">
        <v>3.5</v>
      </c>
      <c r="Q8" s="2">
        <v>3.75</v>
      </c>
      <c r="R8" s="2">
        <v>4</v>
      </c>
      <c r="S8" s="2">
        <v>4.25</v>
      </c>
      <c r="T8" s="2">
        <v>4.5</v>
      </c>
      <c r="U8" s="2">
        <v>4.75</v>
      </c>
      <c r="V8" s="2">
        <v>5</v>
      </c>
    </row>
    <row r="9" spans="1:22" x14ac:dyDescent="0.25">
      <c r="A9" t="s">
        <v>2</v>
      </c>
      <c r="B9" s="3">
        <v>0.54</v>
      </c>
      <c r="C9" s="3">
        <v>211</v>
      </c>
      <c r="D9" s="3">
        <v>429.3</v>
      </c>
      <c r="E9" s="3">
        <v>611.35</v>
      </c>
      <c r="F9" s="3">
        <v>863.34</v>
      </c>
      <c r="G9" s="3">
        <v>1038.53</v>
      </c>
      <c r="H9" s="3">
        <v>1257.5999999999999</v>
      </c>
      <c r="I9" s="3">
        <v>1500.1</v>
      </c>
      <c r="J9" s="3">
        <v>1674.5</v>
      </c>
      <c r="K9" s="3">
        <v>1919.2</v>
      </c>
      <c r="L9" s="3">
        <v>2101.9</v>
      </c>
      <c r="M9" s="3">
        <v>2292.6</v>
      </c>
      <c r="N9" s="3">
        <v>2485.1</v>
      </c>
      <c r="O9" s="3">
        <v>2706</v>
      </c>
      <c r="P9" s="3">
        <v>2827</v>
      </c>
      <c r="Q9" s="3">
        <v>2971</v>
      </c>
      <c r="R9" s="3">
        <v>3115.3</v>
      </c>
      <c r="S9" s="3">
        <v>3165.6</v>
      </c>
      <c r="T9" s="3">
        <v>3265.7</v>
      </c>
      <c r="U9" s="3">
        <v>3367.2</v>
      </c>
      <c r="V9" s="3">
        <v>3389.7</v>
      </c>
    </row>
    <row r="10" spans="1:22" x14ac:dyDescent="0.25">
      <c r="A10" t="s">
        <v>3</v>
      </c>
      <c r="B10" s="3">
        <f>IF(B9="","",($B$12*B9)/($B$12-B9))</f>
        <v>0.54002916157472514</v>
      </c>
      <c r="C10" s="3">
        <f t="shared" ref="C10:V10" si="1">IF(C9="","",($B$12*C9)/($B$12-C9))</f>
        <v>215.54806415364183</v>
      </c>
      <c r="D10" s="3">
        <f t="shared" si="1"/>
        <v>448.5565319151159</v>
      </c>
      <c r="E10" s="3">
        <f t="shared" si="1"/>
        <v>651.15857977451503</v>
      </c>
      <c r="F10" s="3">
        <f t="shared" si="1"/>
        <v>944.91860264035222</v>
      </c>
      <c r="G10" s="3">
        <f t="shared" si="1"/>
        <v>1158.8835313849179</v>
      </c>
      <c r="H10" s="3">
        <f t="shared" si="1"/>
        <v>1438.5065885797951</v>
      </c>
      <c r="I10" s="3">
        <f t="shared" si="1"/>
        <v>1764.8442922857917</v>
      </c>
      <c r="J10" s="3">
        <f t="shared" si="1"/>
        <v>2011.2906131763857</v>
      </c>
      <c r="K10" s="3">
        <f t="shared" si="1"/>
        <v>2375.0123750123748</v>
      </c>
      <c r="L10" s="3">
        <f t="shared" si="1"/>
        <v>2661.2729643838388</v>
      </c>
      <c r="M10" s="3">
        <f t="shared" si="1"/>
        <v>2974.543944780341</v>
      </c>
      <c r="N10" s="3">
        <f t="shared" si="1"/>
        <v>3306.8969646968026</v>
      </c>
      <c r="O10" s="3">
        <f t="shared" si="1"/>
        <v>3709.8985467507541</v>
      </c>
      <c r="P10" s="3">
        <f t="shared" si="1"/>
        <v>3941.1682699010175</v>
      </c>
      <c r="Q10" s="3">
        <f t="shared" si="1"/>
        <v>4226.774790155072</v>
      </c>
      <c r="R10" s="3">
        <f t="shared" si="1"/>
        <v>4524.9611457289357</v>
      </c>
      <c r="S10" s="3">
        <f t="shared" si="1"/>
        <v>4631.8623434390729</v>
      </c>
      <c r="T10" s="3">
        <f t="shared" si="1"/>
        <v>4849.3533106633204</v>
      </c>
      <c r="U10" s="3">
        <f t="shared" si="1"/>
        <v>5076.5890724882402</v>
      </c>
      <c r="V10" s="3">
        <f t="shared" si="1"/>
        <v>5127.9064490265191</v>
      </c>
    </row>
    <row r="12" spans="1:22" x14ac:dyDescent="0.25">
      <c r="A12" t="s">
        <v>4</v>
      </c>
      <c r="B12">
        <v>10000</v>
      </c>
    </row>
    <row r="15" spans="1:22" x14ac:dyDescent="0.25">
      <c r="A15" s="1" t="s">
        <v>17</v>
      </c>
    </row>
    <row r="18" spans="16:19" x14ac:dyDescent="0.25">
      <c r="P18" s="6" t="s">
        <v>20</v>
      </c>
      <c r="Q18" s="5"/>
      <c r="R18" s="5"/>
      <c r="S18" s="5"/>
    </row>
    <row r="19" spans="16:19" x14ac:dyDescent="0.25">
      <c r="P19" s="5"/>
      <c r="Q19" s="5"/>
      <c r="R19" s="5"/>
      <c r="S19" s="5"/>
    </row>
    <row r="20" spans="16:19" x14ac:dyDescent="0.25">
      <c r="P20" s="5"/>
      <c r="Q20" s="5"/>
      <c r="R20" s="5"/>
      <c r="S20" s="5"/>
    </row>
    <row r="21" spans="16:19" x14ac:dyDescent="0.25">
      <c r="P21" s="5"/>
      <c r="Q21" s="5"/>
      <c r="R21" s="5"/>
      <c r="S21" s="5"/>
    </row>
    <row r="22" spans="16:19" x14ac:dyDescent="0.25">
      <c r="P22" s="5"/>
      <c r="Q22" s="5"/>
      <c r="R22" s="5"/>
      <c r="S22" s="5"/>
    </row>
    <row r="23" spans="16:19" x14ac:dyDescent="0.25">
      <c r="P23" s="5"/>
      <c r="Q23" s="5"/>
      <c r="R23" s="5"/>
      <c r="S23" s="5"/>
    </row>
    <row r="24" spans="16:19" x14ac:dyDescent="0.25">
      <c r="P24" s="5"/>
      <c r="Q24" s="5"/>
      <c r="R24" s="5"/>
      <c r="S24" s="5"/>
    </row>
  </sheetData>
  <mergeCells count="1">
    <mergeCell ref="P18:S24"/>
  </mergeCells>
  <phoneticPr fontId="0" type="noConversion"/>
  <pageMargins left="0.75" right="0.75" top="1" bottom="1" header="0" footer="0"/>
  <pageSetup paperSize="9" orientation="portrait" horizontalDpi="300" verticalDpi="300" copies="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5"/>
  <sheetViews>
    <sheetView tabSelected="1" topLeftCell="A10" workbookViewId="0">
      <selection activeCell="Q33" sqref="Q33"/>
    </sheetView>
  </sheetViews>
  <sheetFormatPr baseColWidth="10" defaultColWidth="8.88671875" defaultRowHeight="13.2" x14ac:dyDescent="0.25"/>
  <cols>
    <col min="1" max="1" width="11.88671875" customWidth="1"/>
  </cols>
  <sheetData>
    <row r="1" spans="1:16" x14ac:dyDescent="0.25">
      <c r="A1" s="1"/>
    </row>
    <row r="2" spans="1:16" x14ac:dyDescent="0.25">
      <c r="A2" s="1" t="s">
        <v>5</v>
      </c>
    </row>
    <row r="3" spans="1:16" x14ac:dyDescent="0.25">
      <c r="A3" t="s">
        <v>3</v>
      </c>
      <c r="B3">
        <f>(5*12100-2*12100*B4)/(2*B4+5)</f>
        <v>21511.111111111109</v>
      </c>
      <c r="C3">
        <f t="shared" ref="C3:P3" si="0">(5*12100-2*12100*C4)/(2*C4+5)</f>
        <v>19742.105263157897</v>
      </c>
      <c r="D3">
        <f t="shared" si="0"/>
        <v>18150</v>
      </c>
      <c r="E3">
        <f t="shared" si="0"/>
        <v>16709.523809523809</v>
      </c>
      <c r="F3">
        <f t="shared" si="0"/>
        <v>15399.999999999998</v>
      </c>
      <c r="G3">
        <f t="shared" si="0"/>
        <v>14204.347826086958</v>
      </c>
      <c r="H3">
        <f t="shared" si="0"/>
        <v>13108.333333333334</v>
      </c>
      <c r="I3">
        <f t="shared" si="0"/>
        <v>12100</v>
      </c>
      <c r="J3">
        <f t="shared" si="0"/>
        <v>11169.23076923077</v>
      </c>
      <c r="K3">
        <f t="shared" si="0"/>
        <v>10307.407407407407</v>
      </c>
      <c r="L3">
        <f t="shared" si="0"/>
        <v>9507.1428571428569</v>
      </c>
      <c r="M3">
        <f t="shared" si="0"/>
        <v>8762.0689655172409</v>
      </c>
      <c r="N3">
        <f t="shared" si="0"/>
        <v>8066.666666666667</v>
      </c>
      <c r="O3">
        <f t="shared" si="0"/>
        <v>7416.1290322580644</v>
      </c>
      <c r="P3">
        <f t="shared" si="0"/>
        <v>6806.25</v>
      </c>
    </row>
    <row r="4" spans="1:16" x14ac:dyDescent="0.25">
      <c r="A4" t="s">
        <v>1</v>
      </c>
      <c r="B4">
        <v>-0.7</v>
      </c>
      <c r="C4">
        <v>-0.6</v>
      </c>
      <c r="D4">
        <v>-0.5</v>
      </c>
      <c r="E4">
        <v>-0.4</v>
      </c>
      <c r="F4">
        <v>-0.3</v>
      </c>
      <c r="G4">
        <v>-0.2</v>
      </c>
      <c r="H4">
        <v>-0.1</v>
      </c>
      <c r="I4">
        <v>0</v>
      </c>
      <c r="J4">
        <v>0.1</v>
      </c>
      <c r="K4">
        <v>0.2</v>
      </c>
      <c r="L4">
        <v>0.3</v>
      </c>
      <c r="M4">
        <v>0.4</v>
      </c>
      <c r="N4">
        <v>0.5</v>
      </c>
      <c r="O4">
        <v>0.6</v>
      </c>
      <c r="P4">
        <v>0.7</v>
      </c>
    </row>
    <row r="6" spans="1:16" x14ac:dyDescent="0.25">
      <c r="A6" s="1" t="s">
        <v>7</v>
      </c>
    </row>
    <row r="8" spans="1:16" x14ac:dyDescent="0.25">
      <c r="A8" t="s">
        <v>8</v>
      </c>
      <c r="B8">
        <v>12100</v>
      </c>
    </row>
    <row r="10" spans="1:16" x14ac:dyDescent="0.25">
      <c r="I10" t="s">
        <v>9</v>
      </c>
    </row>
    <row r="11" spans="1:16" x14ac:dyDescent="0.25">
      <c r="A11" t="s">
        <v>10</v>
      </c>
      <c r="B11">
        <v>-0.61799999999999999</v>
      </c>
      <c r="C11">
        <v>-0.6</v>
      </c>
      <c r="D11">
        <v>-0.5</v>
      </c>
      <c r="E11">
        <v>-0.4</v>
      </c>
      <c r="F11">
        <v>-0.3</v>
      </c>
      <c r="G11">
        <v>-0.2</v>
      </c>
      <c r="H11">
        <v>-0.1</v>
      </c>
      <c r="I11">
        <v>0</v>
      </c>
      <c r="J11">
        <v>0.1</v>
      </c>
      <c r="K11">
        <v>0.2</v>
      </c>
      <c r="L11">
        <v>0.3</v>
      </c>
      <c r="M11">
        <v>0.4</v>
      </c>
      <c r="N11">
        <v>0.5</v>
      </c>
      <c r="O11">
        <v>0.6</v>
      </c>
      <c r="P11">
        <v>0.7</v>
      </c>
    </row>
    <row r="12" spans="1:16" x14ac:dyDescent="0.25">
      <c r="A12" t="s">
        <v>2</v>
      </c>
      <c r="B12">
        <v>13780</v>
      </c>
      <c r="C12">
        <v>13723</v>
      </c>
      <c r="D12">
        <v>13422</v>
      </c>
      <c r="E12">
        <v>13120</v>
      </c>
      <c r="F12">
        <v>12838</v>
      </c>
      <c r="G12">
        <v>12559</v>
      </c>
      <c r="H12">
        <v>12327</v>
      </c>
      <c r="I12">
        <v>12090</v>
      </c>
      <c r="J12">
        <v>11828.5</v>
      </c>
      <c r="K12">
        <v>11590.5</v>
      </c>
      <c r="L12">
        <v>11389.9</v>
      </c>
      <c r="M12">
        <v>11175.5</v>
      </c>
      <c r="N12">
        <v>10988.8</v>
      </c>
      <c r="O12">
        <v>10792.3</v>
      </c>
      <c r="P12">
        <v>10574</v>
      </c>
    </row>
    <row r="13" spans="1:16" x14ac:dyDescent="0.25">
      <c r="A13" t="s">
        <v>11</v>
      </c>
      <c r="B13">
        <f t="shared" ref="B13:P13" si="1">IF(B12="","",(2*$B$8*$B$8-3*$B$8*B12)/(B12-2*$B$8))</f>
        <v>19903.45489443378</v>
      </c>
      <c r="C13">
        <f t="shared" si="1"/>
        <v>19597.680633769211</v>
      </c>
      <c r="D13">
        <f t="shared" si="1"/>
        <v>18036.611616255334</v>
      </c>
      <c r="E13">
        <f t="shared" si="1"/>
        <v>16555.595667870035</v>
      </c>
      <c r="F13">
        <f t="shared" si="1"/>
        <v>15243.74229889104</v>
      </c>
      <c r="G13">
        <f t="shared" si="1"/>
        <v>14008.392749763765</v>
      </c>
      <c r="H13">
        <f t="shared" si="1"/>
        <v>13025.360060641793</v>
      </c>
      <c r="I13">
        <f t="shared" si="1"/>
        <v>12060.033030553263</v>
      </c>
      <c r="J13">
        <f t="shared" si="1"/>
        <v>11037.832922442711</v>
      </c>
      <c r="K13">
        <f t="shared" si="1"/>
        <v>10144.347515761925</v>
      </c>
      <c r="L13">
        <f t="shared" si="1"/>
        <v>9417.0513891382579</v>
      </c>
      <c r="M13">
        <f t="shared" si="1"/>
        <v>8664.4899996161075</v>
      </c>
      <c r="N13">
        <f t="shared" si="1"/>
        <v>8029.0541358847031</v>
      </c>
      <c r="O13">
        <f t="shared" si="1"/>
        <v>7379.378267711837</v>
      </c>
      <c r="P13">
        <f t="shared" si="1"/>
        <v>6679.5978276823716</v>
      </c>
    </row>
    <row r="15" spans="1:16" x14ac:dyDescent="0.25">
      <c r="A15" s="1" t="s">
        <v>18</v>
      </c>
    </row>
  </sheetData>
  <phoneticPr fontId="0" type="noConversion"/>
  <pageMargins left="0.75" right="0.75" top="1" bottom="1" header="0" footer="0"/>
  <pageSetup paperSize="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20"/>
  <sheetViews>
    <sheetView topLeftCell="A13" workbookViewId="0">
      <selection activeCell="O33" sqref="O33"/>
    </sheetView>
  </sheetViews>
  <sheetFormatPr baseColWidth="10" defaultColWidth="8.88671875" defaultRowHeight="13.2" x14ac:dyDescent="0.25"/>
  <cols>
    <col min="1" max="1" width="10.6640625" customWidth="1"/>
    <col min="2" max="2" width="10.6640625" bestFit="1" customWidth="1"/>
  </cols>
  <sheetData>
    <row r="1" spans="1:12" x14ac:dyDescent="0.25">
      <c r="A1" s="1"/>
    </row>
    <row r="2" spans="1:12" x14ac:dyDescent="0.25">
      <c r="A2" s="1" t="s">
        <v>19</v>
      </c>
    </row>
    <row r="3" spans="1:12" x14ac:dyDescent="0.25">
      <c r="A3" t="s">
        <v>3</v>
      </c>
      <c r="B3">
        <f t="shared" ref="B3:L3" si="0">12100*(1+(B4*12100)/(5*324000))</f>
        <v>11205.272222222222</v>
      </c>
      <c r="C3">
        <f t="shared" si="0"/>
        <v>11200.934148148148</v>
      </c>
      <c r="D3">
        <f t="shared" si="0"/>
        <v>11245.941666666668</v>
      </c>
      <c r="E3">
        <f t="shared" si="0"/>
        <v>11609.255370370371</v>
      </c>
      <c r="F3">
        <f t="shared" si="0"/>
        <v>11883.096296296297</v>
      </c>
      <c r="G3">
        <f t="shared" si="0"/>
        <v>12100</v>
      </c>
      <c r="H3">
        <f t="shared" si="0"/>
        <v>12384.686111111112</v>
      </c>
      <c r="I3">
        <f t="shared" si="0"/>
        <v>12823.012345679012</v>
      </c>
      <c r="J3">
        <f t="shared" si="0"/>
        <v>13103.179629629631</v>
      </c>
      <c r="K3">
        <f t="shared" si="0"/>
        <v>13123.966234567901</v>
      </c>
      <c r="L3">
        <f t="shared" si="0"/>
        <v>13123.966234567901</v>
      </c>
    </row>
    <row r="4" spans="1:12" x14ac:dyDescent="0.25">
      <c r="A4" t="s">
        <v>1</v>
      </c>
      <c r="B4">
        <v>-9.9</v>
      </c>
      <c r="C4">
        <v>-9.9480000000000004</v>
      </c>
      <c r="D4">
        <v>-9.4499999999999993</v>
      </c>
      <c r="E4">
        <v>-5.43</v>
      </c>
      <c r="F4">
        <v>-2.4</v>
      </c>
      <c r="G4">
        <v>0</v>
      </c>
      <c r="H4">
        <v>3.15</v>
      </c>
      <c r="I4">
        <v>8</v>
      </c>
      <c r="J4">
        <v>11.1</v>
      </c>
      <c r="K4">
        <v>11.33</v>
      </c>
      <c r="L4">
        <v>11.33</v>
      </c>
    </row>
    <row r="6" spans="1:12" x14ac:dyDescent="0.25">
      <c r="A6" s="1" t="s">
        <v>12</v>
      </c>
    </row>
    <row r="8" spans="1:12" x14ac:dyDescent="0.25">
      <c r="J8" s="4"/>
    </row>
    <row r="10" spans="1:12" x14ac:dyDescent="0.25">
      <c r="A10" s="1" t="s">
        <v>13</v>
      </c>
    </row>
    <row r="12" spans="1:12" x14ac:dyDescent="0.25">
      <c r="A12" t="s">
        <v>14</v>
      </c>
      <c r="B12">
        <v>12100</v>
      </c>
    </row>
    <row r="13" spans="1:12" x14ac:dyDescent="0.25">
      <c r="A13" t="s">
        <v>15</v>
      </c>
      <c r="B13">
        <v>324000</v>
      </c>
    </row>
    <row r="15" spans="1:12" x14ac:dyDescent="0.25">
      <c r="G15" t="s">
        <v>9</v>
      </c>
    </row>
    <row r="16" spans="1:12" x14ac:dyDescent="0.25">
      <c r="A16" t="s">
        <v>1</v>
      </c>
      <c r="B16">
        <v>-9.9</v>
      </c>
      <c r="C16">
        <v>-9.9480000000000004</v>
      </c>
      <c r="D16">
        <v>-9.4499999999999993</v>
      </c>
      <c r="E16">
        <v>-5.43</v>
      </c>
      <c r="F16">
        <v>-2.4</v>
      </c>
      <c r="G16">
        <v>0</v>
      </c>
      <c r="H16">
        <v>3.15</v>
      </c>
      <c r="I16">
        <v>8</v>
      </c>
      <c r="J16">
        <v>11.1</v>
      </c>
      <c r="K16">
        <v>11.3</v>
      </c>
      <c r="L16">
        <v>11.3</v>
      </c>
    </row>
    <row r="17" spans="1:12" x14ac:dyDescent="0.25">
      <c r="A17" t="s">
        <v>2</v>
      </c>
      <c r="B17">
        <v>11217</v>
      </c>
      <c r="C17">
        <v>11797</v>
      </c>
      <c r="D17">
        <v>11854</v>
      </c>
      <c r="E17">
        <v>11941</v>
      </c>
      <c r="F17">
        <v>12018</v>
      </c>
      <c r="G17">
        <v>12045</v>
      </c>
      <c r="H17">
        <v>12140</v>
      </c>
      <c r="I17">
        <v>12248</v>
      </c>
      <c r="J17">
        <v>12315</v>
      </c>
      <c r="K17">
        <v>12380</v>
      </c>
      <c r="L17">
        <v>12586</v>
      </c>
    </row>
    <row r="18" spans="1:12" x14ac:dyDescent="0.25">
      <c r="A18" t="s">
        <v>11</v>
      </c>
      <c r="B18" s="2">
        <f t="shared" ref="B18:L18" si="1">IF(B17="","",(2*$B$12^2-3*$B$12*B17)/(B17-2*$B$12))</f>
        <v>8808.2184394978049</v>
      </c>
      <c r="C18" s="2">
        <f t="shared" si="1"/>
        <v>10917.608643070225</v>
      </c>
      <c r="D18" s="2">
        <f t="shared" si="1"/>
        <v>11135.60667422647</v>
      </c>
      <c r="E18" s="2">
        <f t="shared" si="1"/>
        <v>11472.248959947794</v>
      </c>
      <c r="F18" s="2">
        <f t="shared" si="1"/>
        <v>11774.207847644066</v>
      </c>
      <c r="G18" s="2">
        <f t="shared" si="1"/>
        <v>11880.995475113123</v>
      </c>
      <c r="H18" s="2">
        <f t="shared" si="1"/>
        <v>12260.530679933665</v>
      </c>
      <c r="I18" s="2">
        <f t="shared" si="1"/>
        <v>12699.330655957163</v>
      </c>
      <c r="J18" s="2">
        <f t="shared" si="1"/>
        <v>12975.557425326042</v>
      </c>
      <c r="K18" s="2">
        <f t="shared" si="1"/>
        <v>13246.531302876481</v>
      </c>
      <c r="L18" s="2">
        <f t="shared" si="1"/>
        <v>14125.34871706561</v>
      </c>
    </row>
    <row r="20" spans="1:12" x14ac:dyDescent="0.25">
      <c r="A20" s="1" t="s">
        <v>16</v>
      </c>
    </row>
  </sheetData>
  <phoneticPr fontId="0" type="noConversion"/>
  <pageMargins left="0.75" right="0.75" top="1" bottom="1" header="0" footer="0"/>
  <pageSetup paperSize="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Divisor resistivo</vt:lpstr>
      <vt:lpstr>Puente de Wheatstone</vt:lpstr>
      <vt:lpstr>Puente con amplificadores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JAVIER GIL LEÓN</cp:lastModifiedBy>
  <cp:lastPrinted>2025-04-09T08:40:44Z</cp:lastPrinted>
  <dcterms:created xsi:type="dcterms:W3CDTF">1996-11-27T10:00:04Z</dcterms:created>
  <dcterms:modified xsi:type="dcterms:W3CDTF">2025-04-09T08:41:26Z</dcterms:modified>
</cp:coreProperties>
</file>