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">
      <text>
        <t xml:space="preserve">Work Breakdown Structure
Level 1: 1, 2, 3, ...
Level 2: 1.1, 1.2, 1.3, ...
Level 3: 1.1.1, 1.1.2, 1.1.3, …
The WBS uses a formula to control the numbering, but the formulas are different for different levels.</t>
      </text>
    </comment>
    <comment authorId="0" ref="B7">
      <text>
        <t xml:space="preserve">Task
Enter the name of each task and sub-task. Use indents for sub-tasks.</t>
      </text>
    </comment>
    <comment authorId="0" ref="C7">
      <text>
        <t xml:space="preserve">Task Lead
Enter the name of the Task Lead in this column.</t>
      </text>
    </comment>
    <comment authorId="0" ref="D7">
      <text>
        <t xml:space="preserve">Predecessor Tasks:
You can use this column to enter the WBS of a predecessor for reference. The PRO version includes template rows that allow you to automatically calculate the Start Date based on the Predecessor.</t>
      </text>
    </comment>
    <comment authorId="0" ref="E7">
      <text>
        <t xml:space="preserve">Task Start Date
You can manually enter the Start Date for each task or use a formula to create a dependency on a Predecessor. For example, you could enter =enddate+1 to set the Start date to the next calendar day, or =WORKDAY(enddate,1) to set the Start date to the next work day (excluding weekends), where enddate is the cell reference for the End date of the Predecessor task.</t>
      </text>
    </comment>
    <comment authorId="0" ref="G7">
      <text>
        <t xml:space="preserve">Duration (Calendar Days)
The duration is the number of calendar days for the given task. The duration is calculated as the End Date minus the Start Date plus 1 day, so that a task starting and ending on the same day has a duration of 1 day.
Note: The conditional formatting used to create the gantt chart references this column.</t>
      </text>
    </comment>
    <comment authorId="0" ref="H7">
      <text>
        <t xml:space="preserve">Percent Complete
Update the status of this task by entering the percent complete (between 0% and 100%).</t>
      </text>
    </comment>
    <comment authorId="0" ref="I7">
      <text>
        <t xml:space="preserve">Work Days
Counts the number of work days, excluding the weekends (Saturday and Sunday). In the PRO version, you can customize the work week and list specific non-working days like holidays. In the PRO version, the default input is the Work Days instead of the Calendar Days.</t>
      </text>
    </comment>
  </commentList>
</comments>
</file>

<file path=xl/sharedStrings.xml><?xml version="1.0" encoding="utf-8"?>
<sst xmlns="http://schemas.openxmlformats.org/spreadsheetml/2006/main" count="136" uniqueCount="77">
  <si>
    <t>Tracker Database - Project Schedule</t>
  </si>
  <si>
    <t>Team Name:</t>
  </si>
  <si>
    <t>Team 5</t>
  </si>
  <si>
    <t>Project Manager:</t>
  </si>
  <si>
    <t>James Hare</t>
  </si>
  <si>
    <t>Project Start Date:</t>
  </si>
  <si>
    <t>Display Week:</t>
  </si>
  <si>
    <t>WBS</t>
  </si>
  <si>
    <t>Task</t>
  </si>
  <si>
    <t>Lead</t>
  </si>
  <si>
    <t>Prede
cessor</t>
  </si>
  <si>
    <t>Start</t>
  </si>
  <si>
    <t>End</t>
  </si>
  <si>
    <t>Cal. Days</t>
  </si>
  <si>
    <t>%
Done</t>
  </si>
  <si>
    <t>Work Days</t>
  </si>
  <si>
    <t>Phase 1 - Kickoff</t>
  </si>
  <si>
    <t>Deadline Jan 24</t>
  </si>
  <si>
    <t>Project schedule and meeting minutes</t>
  </si>
  <si>
    <t>Compile questions for meeting</t>
  </si>
  <si>
    <t>Team</t>
  </si>
  <si>
    <t>Requirements document</t>
  </si>
  <si>
    <t>Daniel Velasquez/ Richard Kimsey</t>
  </si>
  <si>
    <t>Complete Issues Log</t>
  </si>
  <si>
    <t>Javier Martinez</t>
  </si>
  <si>
    <t>Complete slides for meeting</t>
  </si>
  <si>
    <t>Peer Reviews</t>
  </si>
  <si>
    <t>Phase 2 - Database Design</t>
  </si>
  <si>
    <t>Deadline Feb 19</t>
  </si>
  <si>
    <t>Project Plan and Schedule</t>
  </si>
  <si>
    <t>Update Project Document for Sprint</t>
  </si>
  <si>
    <t>Update Issues Log</t>
  </si>
  <si>
    <t>Meet with Client at 15:15</t>
  </si>
  <si>
    <t>Respond to feedback from client</t>
  </si>
  <si>
    <t>Complete slides for class presentation</t>
  </si>
  <si>
    <t>Database Deisgn Period</t>
  </si>
  <si>
    <t>Team Meeting with Prof. Hare</t>
  </si>
  <si>
    <t>Phase 3 - Implementation</t>
  </si>
  <si>
    <t>Deadline Mar 19</t>
  </si>
  <si>
    <t>Contingency Plan</t>
  </si>
  <si>
    <t>3.3.0</t>
  </si>
  <si>
    <t>Database Modification Period</t>
  </si>
  <si>
    <t>3.3.1</t>
  </si>
  <si>
    <t>Modify database login access</t>
  </si>
  <si>
    <t>Richard Kimsey</t>
  </si>
  <si>
    <t>3.3.2</t>
  </si>
  <si>
    <t>Remove search by customer functionality</t>
  </si>
  <si>
    <t>Daniel Velasquez</t>
  </si>
  <si>
    <t>3.3.3</t>
  </si>
  <si>
    <t>Make audit table for accountability</t>
  </si>
  <si>
    <t>3.3.4</t>
  </si>
  <si>
    <t>Add triggers to delete functionality to populate audit tables</t>
  </si>
  <si>
    <t>3.3.5.1</t>
  </si>
  <si>
    <t>Add restrictions on user input on the target width and target height fields</t>
  </si>
  <si>
    <t>3.3.5.2</t>
  </si>
  <si>
    <t>Standardize all measurements into either centimeters or inches</t>
  </si>
  <si>
    <t>3.3.6</t>
  </si>
  <si>
    <t>Provide an easy way to globally change background logo</t>
  </si>
  <si>
    <t>3.3.7</t>
  </si>
  <si>
    <t>Consolidate all instructions into one table dependent on an index table</t>
  </si>
  <si>
    <t>3.3.8</t>
  </si>
  <si>
    <t>Change report form layout</t>
  </si>
  <si>
    <t>Phase 4 - Testing</t>
  </si>
  <si>
    <t>Deadline Apr 16</t>
  </si>
  <si>
    <t>Peer review each others tasks</t>
  </si>
  <si>
    <t>Richard Kimsey/ Daniel Velasquez</t>
  </si>
  <si>
    <t>Complete poster &amp; demo for Tech Symposium</t>
  </si>
  <si>
    <t>Javier Martinez/ James Hare</t>
  </si>
  <si>
    <t>Devise test plan</t>
  </si>
  <si>
    <t>Devise tests for solution</t>
  </si>
  <si>
    <t>Conduct written tests</t>
  </si>
  <si>
    <t>Make sure project document is completed with links to supporting documentation</t>
  </si>
  <si>
    <t>Practise presentation for final presentation and technology symposium</t>
  </si>
  <si>
    <t>Final Presentation</t>
  </si>
  <si>
    <t>Technology Symposium</t>
  </si>
  <si>
    <t>Complete "Lessons Learned" document</t>
  </si>
  <si>
    <t>Submit final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</si>
</sst>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\ \(dddd\)"/>
    <numFmt numFmtId="165" formatCode="m\ /\ d\ /\ yy"/>
    <numFmt numFmtId="166" formatCode="ddd\ m/dd/yy"/>
  </numFmts>
  <fonts count="22">
    <font>
      <sz val="12.0"/>
      <color rgb="FF000000"/>
      <name val="Calibri"/>
    </font>
    <font>
      <sz val="14.0"/>
      <color rgb="FF1F3864"/>
      <name val="Arial"/>
    </font>
    <font>
      <sz val="14.0"/>
      <color rgb="FF003366"/>
      <name val="Arial"/>
    </font>
    <font>
      <i/>
      <sz val="8.0"/>
      <color rgb="FFBFBFBF"/>
      <name val="Arial"/>
    </font>
    <font>
      <sz val="10.0"/>
      <name val="Arial"/>
    </font>
    <font>
      <sz val="9.0"/>
      <name val="Arial"/>
    </font>
    <font>
      <u/>
      <sz val="8.0"/>
      <color rgb="FF0000FF"/>
      <name val="Arial"/>
    </font>
    <font>
      <sz val="7.0"/>
      <color rgb="FF969696"/>
      <name val="Arial"/>
    </font>
    <font>
      <u/>
      <sz val="10.0"/>
      <color rgb="FF0000FF"/>
      <name val="Arial"/>
    </font>
    <font/>
    <font>
      <sz val="8.0"/>
      <color rgb="FFC0C0C0"/>
      <name val="Arial"/>
    </font>
    <font>
      <b/>
      <sz val="9.0"/>
      <name val="Arial"/>
    </font>
    <font>
      <b/>
      <sz val="10.0"/>
      <name val="Arial"/>
    </font>
    <font>
      <sz val="9.0"/>
      <color rgb="FF000000"/>
      <name val="Arial"/>
    </font>
    <font>
      <b/>
      <sz val="9.0"/>
      <color rgb="FF000000"/>
      <name val="Arial"/>
    </font>
    <font>
      <sz val="12.0"/>
      <name val="Calibri"/>
    </font>
    <font>
      <i/>
      <sz val="9.0"/>
      <name val="Arial"/>
    </font>
    <font>
      <i/>
      <sz val="9.0"/>
      <name val="Arial Narrow"/>
    </font>
    <font>
      <b/>
      <sz val="10.0"/>
      <color rgb="FF000000"/>
      <name val="Arial"/>
    </font>
    <font>
      <sz val="10.0"/>
      <color rgb="FF000000"/>
      <name val="Arial"/>
    </font>
    <font>
      <sz val="8.0"/>
      <name val="Arial"/>
    </font>
    <font>
      <i/>
      <sz val="9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D6DCE4"/>
        <bgColor rgb="FFD6DCE4"/>
      </patternFill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ADB9CA"/>
        <bgColor rgb="FFADB9CA"/>
      </patternFill>
    </fill>
    <fill>
      <patternFill patternType="solid">
        <fgColor rgb="FF0070C0"/>
        <bgColor rgb="FF0070C0"/>
      </patternFill>
    </fill>
  </fills>
  <borders count="25">
    <border/>
    <border>
      <left/>
      <right/>
      <top/>
      <bottom/>
    </border>
    <border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left style="thin">
        <color rgb="FFBFBFBF"/>
      </left>
    </border>
    <border>
      <right style="thin">
        <color rgb="FFBFBFBF"/>
      </right>
    </border>
    <border>
      <bottom style="thin">
        <color rgb="FF000000"/>
      </bottom>
    </border>
    <border>
      <left style="thin">
        <color rgb="FFBFBFBF"/>
      </left>
      <right style="thin">
        <color rgb="FFBFBFBF"/>
      </right>
      <bottom style="thin">
        <color rgb="FF000000"/>
      </bottom>
    </border>
    <border>
      <left/>
      <right/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top style="thin">
        <color rgb="FFEFEFEF"/>
      </top>
      <bottom style="thin">
        <color rgb="FFEFEFEF"/>
      </bottom>
    </border>
    <border>
      <left/>
      <right/>
      <top style="thin">
        <color rgb="FFEFEFEF"/>
      </top>
      <bottom style="thin">
        <color rgb="FFEFEFEF"/>
      </bottom>
    </border>
    <border>
      <right/>
      <top style="thin">
        <color rgb="FFEFEFEF"/>
      </top>
      <bottom style="thin">
        <color rgb="FFEFEFEF"/>
      </bottom>
    </border>
    <border>
      <right/>
      <top style="thin">
        <color rgb="FFC0C0C0"/>
      </top>
      <bottom style="thin">
        <color rgb="FFC0C0C0"/>
      </bottom>
    </border>
    <border>
      <bottom style="thin">
        <color rgb="FFC0C0C0"/>
      </bottom>
    </border>
    <border>
      <right/>
      <bottom style="thin">
        <color rgb="FFC0C0C0"/>
      </bottom>
    </border>
    <border>
      <right/>
      <bottom style="thin">
        <color rgb="FFEFEFEF"/>
      </bottom>
    </border>
    <border>
      <bottom style="thin">
        <color rgb="FFEFEFEF"/>
      </bottom>
    </border>
    <border>
      <right style="thin">
        <color rgb="FFC00000"/>
      </right>
      <top style="thin">
        <color rgb="FFC0C0C0"/>
      </top>
      <bottom style="thin">
        <color rgb="FFC0C0C0"/>
      </bottom>
    </border>
    <border>
      <right style="thin">
        <color rgb="FFC00000"/>
      </right>
      <bottom style="thin">
        <color rgb="FFC0C0C0"/>
      </bottom>
    </border>
    <border>
      <left/>
      <top style="thin">
        <color rgb="FFC0C0C0"/>
      </top>
      <bottom/>
    </border>
    <border>
      <top style="thin">
        <color rgb="FFC0C0C0"/>
      </top>
      <bottom/>
    </border>
    <border>
      <left/>
      <right/>
      <top/>
      <bottom style="thin">
        <color rgb="FFEFEFEF"/>
      </bottom>
    </border>
    <border>
      <right/>
      <top style="thin">
        <color rgb="FFC0C0C0"/>
      </top>
      <bottom style="thin">
        <color rgb="FFEFEFEF"/>
      </bottom>
    </border>
    <border>
      <top style="thin">
        <color rgb="FFC0C0C0"/>
      </top>
      <bottom style="thin">
        <color rgb="FFEFEFEF"/>
      </bottom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vertical="center"/>
    </xf>
    <xf borderId="0" fillId="0" fontId="0" numFmtId="0" xfId="0" applyFont="1"/>
    <xf borderId="0" fillId="0" fontId="3" numFmtId="0" xfId="0" applyAlignment="1" applyFont="1">
      <alignment vertical="center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1" fillId="3" fontId="6" numFmtId="0" xfId="0" applyAlignment="1" applyBorder="1" applyFill="1" applyFont="1">
      <alignment horizontal="right"/>
    </xf>
    <xf borderId="0" fillId="0" fontId="7" numFmtId="0" xfId="0" applyAlignment="1" applyFont="1">
      <alignment horizontal="right"/>
    </xf>
    <xf borderId="1" fillId="3" fontId="0" numFmtId="0" xfId="0" applyBorder="1" applyFont="1"/>
    <xf borderId="0" fillId="0" fontId="8" numFmtId="0" xfId="0" applyAlignment="1" applyFont="1">
      <alignment horizontal="left"/>
    </xf>
    <xf borderId="0" fillId="0" fontId="0" numFmtId="0" xfId="0" applyAlignment="1" applyFont="1">
      <alignment horizontal="right"/>
    </xf>
    <xf borderId="2" fillId="0" fontId="4" numFmtId="0" xfId="0" applyAlignment="1" applyBorder="1" applyFont="1">
      <alignment horizontal="left"/>
    </xf>
    <xf borderId="2" fillId="0" fontId="9" numFmtId="0" xfId="0" applyBorder="1" applyFont="1"/>
    <xf borderId="3" fillId="0" fontId="4" numFmtId="164" xfId="0" applyAlignment="1" applyBorder="1" applyFont="1" applyNumberFormat="1">
      <alignment horizontal="left" readingOrder="0"/>
    </xf>
    <xf borderId="3" fillId="0" fontId="9" numFmtId="0" xfId="0" applyBorder="1" applyFont="1"/>
    <xf borderId="1" fillId="2" fontId="10" numFmtId="165" xfId="0" applyAlignment="1" applyBorder="1" applyFont="1" applyNumberFormat="1">
      <alignment horizontal="center" vertical="center"/>
    </xf>
    <xf borderId="0" fillId="0" fontId="4" numFmtId="0" xfId="0" applyAlignment="1" applyFont="1">
      <alignment horizontal="right"/>
    </xf>
    <xf borderId="3" fillId="0" fontId="0" numFmtId="0" xfId="0" applyAlignment="1" applyBorder="1" applyFont="1">
      <alignment horizontal="center"/>
    </xf>
    <xf borderId="4" fillId="0" fontId="5" numFmtId="0" xfId="0" applyAlignment="1" applyBorder="1" applyFont="1">
      <alignment horizontal="left" vertical="center"/>
    </xf>
    <xf borderId="5" fillId="0" fontId="9" numFmtId="0" xfId="0" applyBorder="1" applyFont="1"/>
    <xf borderId="4" fillId="0" fontId="5" numFmtId="165" xfId="0" applyAlignment="1" applyBorder="1" applyFont="1" applyNumberFormat="1">
      <alignment horizontal="left" vertical="center"/>
    </xf>
    <xf borderId="6" fillId="0" fontId="11" numFmtId="0" xfId="0" applyBorder="1" applyFont="1"/>
    <xf borderId="6" fillId="0" fontId="12" numFmtId="0" xfId="0" applyAlignment="1" applyBorder="1" applyFont="1">
      <alignment horizontal="left"/>
    </xf>
    <xf borderId="6" fillId="0" fontId="11" numFmtId="0" xfId="0" applyAlignment="1" applyBorder="1" applyFont="1">
      <alignment horizontal="left" shrinkToFit="0" wrapText="1"/>
    </xf>
    <xf borderId="6" fillId="0" fontId="5" numFmtId="0" xfId="0" applyAlignment="1" applyBorder="1" applyFont="1">
      <alignment horizontal="center" shrinkToFit="0" wrapText="1"/>
    </xf>
    <xf borderId="6" fillId="0" fontId="12" numFmtId="0" xfId="0" applyAlignment="1" applyBorder="1" applyFont="1">
      <alignment horizontal="center"/>
    </xf>
    <xf borderId="6" fillId="0" fontId="11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horizontal="center" shrinkToFit="1" wrapText="0"/>
    </xf>
    <xf borderId="8" fillId="2" fontId="11" numFmtId="0" xfId="0" applyAlignment="1" applyBorder="1" applyFont="1">
      <alignment horizontal="left" readingOrder="0"/>
    </xf>
    <xf borderId="8" fillId="2" fontId="11" numFmtId="0" xfId="0" applyAlignment="1" applyBorder="1" applyFont="1">
      <alignment readingOrder="0" shrinkToFit="0" wrapText="1"/>
    </xf>
    <xf borderId="8" fillId="2" fontId="11" numFmtId="0" xfId="0" applyAlignment="1" applyBorder="1" applyFont="1">
      <alignment readingOrder="0"/>
    </xf>
    <xf borderId="9" fillId="0" fontId="5" numFmtId="0" xfId="0" applyAlignment="1" applyBorder="1" applyFont="1">
      <alignment horizontal="center"/>
    </xf>
    <xf borderId="9" fillId="0" fontId="5" numFmtId="166" xfId="0" applyAlignment="1" applyBorder="1" applyFont="1" applyNumberFormat="1">
      <alignment horizontal="right"/>
    </xf>
    <xf borderId="9" fillId="0" fontId="5" numFmtId="1" xfId="0" applyAlignment="1" applyBorder="1" applyFont="1" applyNumberFormat="1">
      <alignment horizontal="center"/>
    </xf>
    <xf borderId="9" fillId="0" fontId="5" numFmtId="9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 vertical="center"/>
    </xf>
    <xf borderId="8" fillId="2" fontId="4" numFmtId="0" xfId="0" applyBorder="1" applyFont="1"/>
    <xf borderId="9" fillId="0" fontId="5" numFmtId="0" xfId="0" applyAlignment="1" applyBorder="1" applyFont="1">
      <alignment horizontal="left"/>
    </xf>
    <xf borderId="9" fillId="0" fontId="5" numFmtId="0" xfId="0" applyAlignment="1" applyBorder="1" applyFont="1">
      <alignment readingOrder="0" shrinkToFit="0" wrapText="1"/>
    </xf>
    <xf borderId="9" fillId="0" fontId="5" numFmtId="0" xfId="0" applyBorder="1" applyFont="1"/>
    <xf borderId="10" fillId="0" fontId="13" numFmtId="0" xfId="0" applyAlignment="1" applyBorder="1" applyFont="1">
      <alignment horizontal="center"/>
    </xf>
    <xf borderId="11" fillId="4" fontId="13" numFmtId="166" xfId="0" applyAlignment="1" applyBorder="1" applyFill="1" applyFont="1" applyNumberFormat="1">
      <alignment horizontal="right"/>
    </xf>
    <xf borderId="10" fillId="0" fontId="13" numFmtId="166" xfId="0" applyAlignment="1" applyBorder="1" applyFont="1" applyNumberFormat="1">
      <alignment horizontal="right"/>
    </xf>
    <xf borderId="11" fillId="4" fontId="13" numFmtId="1" xfId="0" applyAlignment="1" applyBorder="1" applyFont="1" applyNumberFormat="1">
      <alignment horizontal="center" readingOrder="0"/>
    </xf>
    <xf borderId="11" fillId="5" fontId="13" numFmtId="9" xfId="0" applyAlignment="1" applyBorder="1" applyFill="1" applyFont="1" applyNumberFormat="1">
      <alignment horizontal="center"/>
    </xf>
    <xf borderId="10" fillId="0" fontId="13" numFmtId="1" xfId="0" applyAlignment="1" applyBorder="1" applyFont="1" applyNumberFormat="1">
      <alignment horizontal="center"/>
    </xf>
    <xf borderId="9" fillId="0" fontId="4" numFmtId="0" xfId="0" applyBorder="1" applyFont="1"/>
    <xf borderId="9" fillId="0" fontId="5" numFmtId="0" xfId="0" applyAlignment="1" applyBorder="1" applyFont="1">
      <alignment readingOrder="0"/>
    </xf>
    <xf borderId="11" fillId="4" fontId="13" numFmtId="166" xfId="0" applyAlignment="1" applyBorder="1" applyFont="1" applyNumberFormat="1">
      <alignment horizontal="right" readingOrder="0"/>
    </xf>
    <xf borderId="8" fillId="2" fontId="11" numFmtId="0" xfId="0" applyAlignment="1" applyBorder="1" applyFont="1">
      <alignment horizontal="left"/>
    </xf>
    <xf borderId="0" fillId="2" fontId="14" numFmtId="0" xfId="0" applyAlignment="1" applyFont="1">
      <alignment horizontal="left" readingOrder="0"/>
    </xf>
    <xf borderId="9" fillId="0" fontId="5" numFmtId="0" xfId="0" applyAlignment="1" applyBorder="1" applyFont="1">
      <alignment vertical="bottom"/>
    </xf>
    <xf borderId="9" fillId="0" fontId="5" numFmtId="0" xfId="0" applyAlignment="1" applyBorder="1" applyFont="1">
      <alignment shrinkToFit="0" vertical="bottom" wrapText="1"/>
    </xf>
    <xf borderId="9" fillId="0" fontId="5" numFmtId="0" xfId="0" applyAlignment="1" applyBorder="1" applyFont="1">
      <alignment vertical="bottom"/>
    </xf>
    <xf borderId="12" fillId="0" fontId="15" numFmtId="0" xfId="0" applyAlignment="1" applyBorder="1" applyFont="1">
      <alignment vertical="bottom"/>
    </xf>
    <xf borderId="12" fillId="4" fontId="13" numFmtId="166" xfId="0" applyAlignment="1" applyBorder="1" applyFont="1" applyNumberFormat="1">
      <alignment horizontal="right" readingOrder="0" vertical="bottom"/>
    </xf>
    <xf borderId="12" fillId="0" fontId="13" numFmtId="166" xfId="0" applyAlignment="1" applyBorder="1" applyFont="1" applyNumberFormat="1">
      <alignment horizontal="right" vertical="bottom"/>
    </xf>
    <xf borderId="12" fillId="4" fontId="13" numFmtId="1" xfId="0" applyAlignment="1" applyBorder="1" applyFont="1" applyNumberFormat="1">
      <alignment horizontal="center" readingOrder="0" vertical="bottom"/>
    </xf>
    <xf borderId="12" fillId="5" fontId="13" numFmtId="9" xfId="0" applyAlignment="1" applyBorder="1" applyFont="1" applyNumberFormat="1">
      <alignment horizontal="center" vertical="bottom"/>
    </xf>
    <xf borderId="10" fillId="0" fontId="13" numFmtId="1" xfId="0" applyAlignment="1" applyBorder="1" applyFont="1" applyNumberFormat="1">
      <alignment horizontal="center" vertical="bottom"/>
    </xf>
    <xf borderId="9" fillId="0" fontId="5" numFmtId="0" xfId="0" applyAlignment="1" applyBorder="1" applyFont="1">
      <alignment readingOrder="0" shrinkToFit="0" vertical="bottom" wrapText="1"/>
    </xf>
    <xf borderId="13" fillId="0" fontId="15" numFmtId="0" xfId="0" applyAlignment="1" applyBorder="1" applyFont="1">
      <alignment vertical="bottom"/>
    </xf>
    <xf borderId="13" fillId="4" fontId="13" numFmtId="166" xfId="0" applyAlignment="1" applyBorder="1" applyFont="1" applyNumberFormat="1">
      <alignment horizontal="right" vertical="bottom"/>
    </xf>
    <xf borderId="13" fillId="0" fontId="13" numFmtId="166" xfId="0" applyAlignment="1" applyBorder="1" applyFont="1" applyNumberFormat="1">
      <alignment horizontal="right" vertical="bottom"/>
    </xf>
    <xf borderId="13" fillId="4" fontId="13" numFmtId="1" xfId="0" applyAlignment="1" applyBorder="1" applyFont="1" applyNumberFormat="1">
      <alignment horizontal="center" vertical="bottom"/>
    </xf>
    <xf borderId="13" fillId="5" fontId="13" numFmtId="9" xfId="0" applyAlignment="1" applyBorder="1" applyFont="1" applyNumberFormat="1">
      <alignment horizontal="center" vertical="bottom"/>
    </xf>
    <xf borderId="9" fillId="0" fontId="13" numFmtId="1" xfId="0" applyAlignment="1" applyBorder="1" applyFont="1" applyNumberFormat="1">
      <alignment horizontal="center" vertical="bottom"/>
    </xf>
    <xf borderId="14" fillId="0" fontId="5" numFmtId="0" xfId="0" applyAlignment="1" applyBorder="1" applyFont="1">
      <alignment vertical="bottom"/>
    </xf>
    <xf borderId="14" fillId="0" fontId="5" numFmtId="0" xfId="0" applyAlignment="1" applyBorder="1" applyFont="1">
      <alignment shrinkToFit="0" vertical="bottom" wrapText="1"/>
    </xf>
    <xf borderId="14" fillId="0" fontId="5" numFmtId="0" xfId="0" applyAlignment="1" applyBorder="1" applyFont="1">
      <alignment vertical="bottom"/>
    </xf>
    <xf borderId="15" fillId="0" fontId="15" numFmtId="0" xfId="0" applyAlignment="1" applyBorder="1" applyFont="1">
      <alignment vertical="bottom"/>
    </xf>
    <xf borderId="15" fillId="4" fontId="13" numFmtId="166" xfId="0" applyAlignment="1" applyBorder="1" applyFont="1" applyNumberFormat="1">
      <alignment horizontal="right" vertical="bottom"/>
    </xf>
    <xf borderId="15" fillId="0" fontId="13" numFmtId="166" xfId="0" applyAlignment="1" applyBorder="1" applyFont="1" applyNumberFormat="1">
      <alignment horizontal="right" vertical="bottom"/>
    </xf>
    <xf borderId="15" fillId="4" fontId="13" numFmtId="1" xfId="0" applyAlignment="1" applyBorder="1" applyFont="1" applyNumberFormat="1">
      <alignment horizontal="center" vertical="bottom"/>
    </xf>
    <xf borderId="15" fillId="5" fontId="13" numFmtId="9" xfId="0" applyAlignment="1" applyBorder="1" applyFont="1" applyNumberFormat="1">
      <alignment horizontal="center" vertical="bottom"/>
    </xf>
    <xf borderId="14" fillId="0" fontId="13" numFmtId="1" xfId="0" applyAlignment="1" applyBorder="1" applyFont="1" applyNumberFormat="1">
      <alignment horizontal="center" vertical="bottom"/>
    </xf>
    <xf borderId="16" fillId="0" fontId="15" numFmtId="0" xfId="0" applyAlignment="1" applyBorder="1" applyFont="1">
      <alignment vertical="bottom"/>
    </xf>
    <xf borderId="16" fillId="4" fontId="13" numFmtId="166" xfId="0" applyAlignment="1" applyBorder="1" applyFont="1" applyNumberFormat="1">
      <alignment horizontal="right" vertical="bottom"/>
    </xf>
    <xf borderId="16" fillId="0" fontId="13" numFmtId="166" xfId="0" applyAlignment="1" applyBorder="1" applyFont="1" applyNumberFormat="1">
      <alignment horizontal="right" vertical="bottom"/>
    </xf>
    <xf borderId="16" fillId="4" fontId="13" numFmtId="1" xfId="0" applyAlignment="1" applyBorder="1" applyFont="1" applyNumberFormat="1">
      <alignment horizontal="center" vertical="bottom"/>
    </xf>
    <xf borderId="17" fillId="0" fontId="13" numFmtId="1" xfId="0" applyAlignment="1" applyBorder="1" applyFont="1" applyNumberFormat="1">
      <alignment horizontal="center" vertical="bottom"/>
    </xf>
    <xf borderId="16" fillId="5" fontId="13" numFmtId="9" xfId="0" applyAlignment="1" applyBorder="1" applyFont="1" applyNumberFormat="1">
      <alignment horizontal="center" vertical="bottom"/>
    </xf>
    <xf borderId="16" fillId="5" fontId="13" numFmtId="9" xfId="0" applyAlignment="1" applyBorder="1" applyFont="1" applyNumberFormat="1">
      <alignment horizontal="center" readingOrder="0" vertical="bottom"/>
    </xf>
    <xf borderId="9" fillId="3" fontId="5" numFmtId="0" xfId="0" applyAlignment="1" applyBorder="1" applyFont="1">
      <alignment horizontal="center" vertical="center"/>
    </xf>
    <xf borderId="9" fillId="0" fontId="15" numFmtId="0" xfId="0" applyBorder="1" applyFont="1"/>
    <xf borderId="18" fillId="0" fontId="15" numFmtId="0" xfId="0" applyBorder="1" applyFont="1"/>
    <xf borderId="9" fillId="3" fontId="15" numFmtId="0" xfId="0" applyBorder="1" applyFont="1"/>
    <xf borderId="14" fillId="0" fontId="15" numFmtId="0" xfId="0" applyBorder="1" applyFont="1"/>
    <xf borderId="19" fillId="0" fontId="15" numFmtId="0" xfId="0" applyBorder="1" applyFont="1"/>
    <xf borderId="14" fillId="3" fontId="15" numFmtId="0" xfId="0" applyBorder="1" applyFont="1"/>
    <xf borderId="15" fillId="5" fontId="13" numFmtId="9" xfId="0" applyAlignment="1" applyBorder="1" applyFont="1" applyNumberFormat="1">
      <alignment horizontal="center" readingOrder="0" vertical="bottom"/>
    </xf>
    <xf borderId="11" fillId="4" fontId="13" numFmtId="9" xfId="0" applyAlignment="1" applyBorder="1" applyFont="1" applyNumberFormat="1">
      <alignment horizontal="center"/>
    </xf>
    <xf borderId="9" fillId="0" fontId="5" numFmtId="0" xfId="0" applyAlignment="1" applyBorder="1" applyFont="1">
      <alignment shrinkToFit="0" wrapText="1"/>
    </xf>
    <xf borderId="8" fillId="2" fontId="5" numFmtId="0" xfId="0" applyBorder="1" applyFont="1"/>
    <xf borderId="11" fillId="4" fontId="13" numFmtId="1" xfId="0" applyAlignment="1" applyBorder="1" applyFont="1" applyNumberFormat="1">
      <alignment horizontal="center"/>
    </xf>
    <xf borderId="9" fillId="0" fontId="16" numFmtId="0" xfId="0" applyBorder="1" applyFont="1"/>
    <xf borderId="9" fillId="0" fontId="17" numFmtId="0" xfId="0" applyBorder="1" applyFont="1"/>
    <xf borderId="20" fillId="6" fontId="18" numFmtId="0" xfId="0" applyBorder="1" applyFill="1" applyFont="1"/>
    <xf borderId="21" fillId="0" fontId="9" numFmtId="0" xfId="0" applyBorder="1" applyFont="1"/>
    <xf borderId="1" fillId="6" fontId="19" numFmtId="0" xfId="0" applyBorder="1" applyFont="1"/>
    <xf borderId="1" fillId="6" fontId="20" numFmtId="0" xfId="0" applyBorder="1" applyFont="1"/>
    <xf borderId="1" fillId="2" fontId="4" numFmtId="0" xfId="0" applyBorder="1" applyFont="1"/>
    <xf borderId="1" fillId="6" fontId="13" numFmtId="0" xfId="0" applyBorder="1" applyFont="1"/>
    <xf borderId="1" fillId="6" fontId="5" numFmtId="0" xfId="0" applyBorder="1" applyFont="1"/>
    <xf borderId="1" fillId="7" fontId="21" numFmtId="0" xfId="0" applyBorder="1" applyFill="1" applyFont="1"/>
    <xf borderId="1" fillId="7" fontId="5" numFmtId="0" xfId="0" applyBorder="1" applyFont="1"/>
    <xf borderId="22" fillId="3" fontId="13" numFmtId="0" xfId="0" applyBorder="1" applyFont="1"/>
    <xf borderId="10" fillId="0" fontId="13" numFmtId="9" xfId="0" applyAlignment="1" applyBorder="1" applyFont="1" applyNumberFormat="1">
      <alignment horizontal="center"/>
    </xf>
    <xf borderId="10" fillId="0" fontId="13" numFmtId="0" xfId="0" applyBorder="1" applyFont="1"/>
    <xf borderId="10" fillId="0" fontId="13" numFmtId="0" xfId="0" applyAlignment="1" applyBorder="1" applyFont="1">
      <alignment horizontal="left"/>
    </xf>
    <xf borderId="11" fillId="3" fontId="13" numFmtId="0" xfId="0" applyBorder="1" applyFont="1"/>
    <xf borderId="11" fillId="3" fontId="13" numFmtId="0" xfId="0" applyAlignment="1" applyBorder="1" applyFont="1">
      <alignment horizontal="center"/>
    </xf>
    <xf borderId="11" fillId="8" fontId="13" numFmtId="166" xfId="0" applyAlignment="1" applyBorder="1" applyFill="1" applyFont="1" applyNumberFormat="1">
      <alignment horizontal="right"/>
    </xf>
    <xf borderId="11" fillId="3" fontId="13" numFmtId="0" xfId="0" applyAlignment="1" applyBorder="1" applyFont="1">
      <alignment horizontal="left"/>
    </xf>
    <xf borderId="0" fillId="3" fontId="0" numFmtId="0" xfId="0" applyFont="1"/>
    <xf borderId="23" fillId="0" fontId="15" numFmtId="0" xfId="0" applyAlignment="1" applyBorder="1" applyFont="1">
      <alignment vertical="bottom"/>
    </xf>
    <xf borderId="23" fillId="4" fontId="13" numFmtId="166" xfId="0" applyAlignment="1" applyBorder="1" applyFont="1" applyNumberFormat="1">
      <alignment horizontal="right" readingOrder="0" vertical="bottom"/>
    </xf>
    <xf borderId="23" fillId="0" fontId="13" numFmtId="166" xfId="0" applyAlignment="1" applyBorder="1" applyFont="1" applyNumberFormat="1">
      <alignment horizontal="right" vertical="bottom"/>
    </xf>
    <xf borderId="23" fillId="4" fontId="13" numFmtId="1" xfId="0" applyAlignment="1" applyBorder="1" applyFont="1" applyNumberFormat="1">
      <alignment horizontal="center" readingOrder="0" vertical="bottom"/>
    </xf>
    <xf borderId="23" fillId="5" fontId="13" numFmtId="9" xfId="0" applyAlignment="1" applyBorder="1" applyFont="1" applyNumberFormat="1">
      <alignment horizontal="center" vertical="bottom"/>
    </xf>
    <xf borderId="24" fillId="0" fontId="13" numFmtId="1" xfId="0" applyAlignment="1" applyBorder="1" applyFont="1" applyNumberFormat="1">
      <alignment horizontal="center" vertical="bottom"/>
    </xf>
    <xf borderId="9" fillId="9" fontId="15" numFmtId="0" xfId="0" applyBorder="1" applyFill="1" applyFont="1"/>
    <xf borderId="9" fillId="0" fontId="15" numFmtId="0" xfId="0" applyAlignment="1" applyBorder="1" applyFont="1">
      <alignment vertical="bottom"/>
    </xf>
    <xf borderId="9" fillId="0" fontId="5" numFmtId="0" xfId="0" applyAlignment="1" applyBorder="1" applyFont="1">
      <alignment readingOrder="0" vertical="bottom"/>
    </xf>
    <xf borderId="16" fillId="4" fontId="13" numFmtId="166" xfId="0" applyAlignment="1" applyBorder="1" applyFont="1" applyNumberFormat="1">
      <alignment horizontal="right" readingOrder="0" vertical="bottom"/>
    </xf>
    <xf borderId="16" fillId="4" fontId="13" numFmtId="1" xfId="0" applyAlignment="1" applyBorder="1" applyFont="1" applyNumberFormat="1">
      <alignment horizontal="center" readingOrder="0" vertical="bottom"/>
    </xf>
    <xf borderId="14" fillId="9" fontId="15" numFmtId="0" xfId="0" applyBorder="1" applyFont="1"/>
    <xf borderId="14" fillId="0" fontId="15" numFmtId="0" xfId="0" applyAlignment="1" applyBorder="1" applyFont="1">
      <alignment vertical="bottom"/>
    </xf>
    <xf borderId="19" fillId="9" fontId="15" numFmtId="0" xfId="0" applyBorder="1" applyFont="1"/>
    <xf borderId="14" fillId="0" fontId="5" numFmtId="0" xfId="0" applyAlignment="1" applyBorder="1" applyFont="1">
      <alignment readingOrder="0" shrinkToFit="0" vertical="bottom" wrapText="1"/>
    </xf>
    <xf borderId="14" fillId="0" fontId="5" numFmtId="0" xfId="0" applyAlignment="1" applyBorder="1" applyFont="1">
      <alignment readingOrder="0" vertical="bottom"/>
    </xf>
    <xf borderId="12" fillId="4" fontId="13" numFmtId="1" xfId="0" applyAlignment="1" applyBorder="1" applyFont="1" applyNumberFormat="1">
      <alignment horizontal="center" vertical="bottom"/>
    </xf>
    <xf borderId="16" fillId="0" fontId="13" numFmtId="1" xfId="0" applyAlignment="1" applyBorder="1" applyFont="1" applyNumberFormat="1">
      <alignment horizontal="center" vertical="bottom"/>
    </xf>
    <xf borderId="16" fillId="0" fontId="13" numFmtId="9" xfId="0" applyAlignment="1" applyBorder="1" applyFont="1" applyNumberFormat="1">
      <alignment horizontal="center" vertical="bottom"/>
    </xf>
  </cellXfs>
  <cellStyles count="1">
    <cellStyle xfId="0" name="Normal" builtinId="0"/>
  </cellStyles>
  <dxfs count="3">
    <dxf>
      <font>
        <color rgb="FFFFFFFF"/>
      </font>
      <fill>
        <patternFill patternType="solid">
          <fgColor rgb="FFED7D31"/>
          <bgColor rgb="FFED7D31"/>
        </patternFill>
      </fill>
      <border/>
    </dxf>
    <dxf>
      <font/>
      <fill>
        <patternFill patternType="none"/>
      </fill>
      <border>
        <left style="thin">
          <color rgb="FFC00000"/>
        </left>
        <right style="thin">
          <color rgb="FFC00000"/>
        </right>
      </border>
    </dxf>
    <dxf>
      <font/>
      <fill>
        <patternFill patternType="solid">
          <fgColor rgb="FF0070C0"/>
          <bgColor rgb="FF0070C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9.0"/>
    <col customWidth="1" min="2" max="2" width="22.89"/>
    <col customWidth="1" min="3" max="3" width="20.78"/>
    <col customWidth="1" min="4" max="4" width="6.11"/>
    <col customWidth="1" min="5" max="6" width="11.11"/>
    <col customWidth="1" min="7" max="9" width="5.44"/>
    <col customWidth="1" min="10" max="65" width="2.44"/>
    <col customWidth="1" min="66" max="66" width="5.44"/>
  </cols>
  <sheetData>
    <row r="1" ht="15.75" customHeight="1">
      <c r="A1" s="1" t="s">
        <v>0</v>
      </c>
      <c r="B1" s="2"/>
      <c r="C1" s="2"/>
      <c r="D1" s="2"/>
      <c r="E1" s="2"/>
      <c r="F1" s="2"/>
      <c r="G1" s="3"/>
      <c r="H1" s="3"/>
      <c r="I1" s="3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5"/>
    </row>
    <row r="2" ht="15.75" customHeight="1">
      <c r="A2" s="6" t="s">
        <v>1</v>
      </c>
      <c r="B2" s="6" t="s">
        <v>2</v>
      </c>
      <c r="C2" s="7"/>
      <c r="D2" s="8"/>
      <c r="E2" s="9"/>
      <c r="G2" s="3"/>
      <c r="H2" s="10"/>
      <c r="I2" s="3"/>
      <c r="J2" s="11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5"/>
    </row>
    <row r="3" ht="15.75" customHeight="1">
      <c r="A3" s="3"/>
      <c r="B3" s="12" t="s">
        <v>3</v>
      </c>
      <c r="E3" s="13" t="s">
        <v>4</v>
      </c>
      <c r="F3" s="1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5"/>
    </row>
    <row r="4" ht="15.75" customHeight="1">
      <c r="A4" s="3"/>
      <c r="B4" s="12" t="s">
        <v>5</v>
      </c>
      <c r="E4" s="15">
        <v>43115.0</v>
      </c>
      <c r="F4" s="16"/>
      <c r="G4" s="3"/>
      <c r="H4" s="3"/>
      <c r="I4" s="3"/>
      <c r="J4" s="17">
        <f>E4-WEEKDAY(E4,1)+2+7*(E5-1)</f>
        <v>43115</v>
      </c>
      <c r="K4" s="17">
        <f t="shared" ref="K4:BN4" si="1">J4+1</f>
        <v>43116</v>
      </c>
      <c r="L4" s="17">
        <f t="shared" si="1"/>
        <v>43117</v>
      </c>
      <c r="M4" s="17">
        <f t="shared" si="1"/>
        <v>43118</v>
      </c>
      <c r="N4" s="17">
        <f t="shared" si="1"/>
        <v>43119</v>
      </c>
      <c r="O4" s="17">
        <f t="shared" si="1"/>
        <v>43120</v>
      </c>
      <c r="P4" s="17">
        <f t="shared" si="1"/>
        <v>43121</v>
      </c>
      <c r="Q4" s="17">
        <f t="shared" si="1"/>
        <v>43122</v>
      </c>
      <c r="R4" s="17">
        <f t="shared" si="1"/>
        <v>43123</v>
      </c>
      <c r="S4" s="17">
        <f t="shared" si="1"/>
        <v>43124</v>
      </c>
      <c r="T4" s="17">
        <f t="shared" si="1"/>
        <v>43125</v>
      </c>
      <c r="U4" s="17">
        <f t="shared" si="1"/>
        <v>43126</v>
      </c>
      <c r="V4" s="17">
        <f t="shared" si="1"/>
        <v>43127</v>
      </c>
      <c r="W4" s="17">
        <f t="shared" si="1"/>
        <v>43128</v>
      </c>
      <c r="X4" s="17">
        <f t="shared" si="1"/>
        <v>43129</v>
      </c>
      <c r="Y4" s="17">
        <f t="shared" si="1"/>
        <v>43130</v>
      </c>
      <c r="Z4" s="17">
        <f t="shared" si="1"/>
        <v>43131</v>
      </c>
      <c r="AA4" s="17">
        <f t="shared" si="1"/>
        <v>43132</v>
      </c>
      <c r="AB4" s="17">
        <f t="shared" si="1"/>
        <v>43133</v>
      </c>
      <c r="AC4" s="17">
        <f t="shared" si="1"/>
        <v>43134</v>
      </c>
      <c r="AD4" s="17">
        <f t="shared" si="1"/>
        <v>43135</v>
      </c>
      <c r="AE4" s="17">
        <f t="shared" si="1"/>
        <v>43136</v>
      </c>
      <c r="AF4" s="17">
        <f t="shared" si="1"/>
        <v>43137</v>
      </c>
      <c r="AG4" s="17">
        <f t="shared" si="1"/>
        <v>43138</v>
      </c>
      <c r="AH4" s="17">
        <f t="shared" si="1"/>
        <v>43139</v>
      </c>
      <c r="AI4" s="17">
        <f t="shared" si="1"/>
        <v>43140</v>
      </c>
      <c r="AJ4" s="17">
        <f t="shared" si="1"/>
        <v>43141</v>
      </c>
      <c r="AK4" s="17">
        <f t="shared" si="1"/>
        <v>43142</v>
      </c>
      <c r="AL4" s="17">
        <f t="shared" si="1"/>
        <v>43143</v>
      </c>
      <c r="AM4" s="17">
        <f t="shared" si="1"/>
        <v>43144</v>
      </c>
      <c r="AN4" s="17">
        <f t="shared" si="1"/>
        <v>43145</v>
      </c>
      <c r="AO4" s="17">
        <f t="shared" si="1"/>
        <v>43146</v>
      </c>
      <c r="AP4" s="17">
        <f t="shared" si="1"/>
        <v>43147</v>
      </c>
      <c r="AQ4" s="17">
        <f t="shared" si="1"/>
        <v>43148</v>
      </c>
      <c r="AR4" s="17">
        <f t="shared" si="1"/>
        <v>43149</v>
      </c>
      <c r="AS4" s="17">
        <f t="shared" si="1"/>
        <v>43150</v>
      </c>
      <c r="AT4" s="17">
        <f t="shared" si="1"/>
        <v>43151</v>
      </c>
      <c r="AU4" s="17">
        <f t="shared" si="1"/>
        <v>43152</v>
      </c>
      <c r="AV4" s="17">
        <f t="shared" si="1"/>
        <v>43153</v>
      </c>
      <c r="AW4" s="17">
        <f t="shared" si="1"/>
        <v>43154</v>
      </c>
      <c r="AX4" s="17">
        <f t="shared" si="1"/>
        <v>43155</v>
      </c>
      <c r="AY4" s="17">
        <f t="shared" si="1"/>
        <v>43156</v>
      </c>
      <c r="AZ4" s="17">
        <f t="shared" si="1"/>
        <v>43157</v>
      </c>
      <c r="BA4" s="17">
        <f t="shared" si="1"/>
        <v>43158</v>
      </c>
      <c r="BB4" s="17">
        <f t="shared" si="1"/>
        <v>43159</v>
      </c>
      <c r="BC4" s="17">
        <f t="shared" si="1"/>
        <v>43160</v>
      </c>
      <c r="BD4" s="17">
        <f t="shared" si="1"/>
        <v>43161</v>
      </c>
      <c r="BE4" s="17">
        <f t="shared" si="1"/>
        <v>43162</v>
      </c>
      <c r="BF4" s="17">
        <f t="shared" si="1"/>
        <v>43163</v>
      </c>
      <c r="BG4" s="17">
        <f t="shared" si="1"/>
        <v>43164</v>
      </c>
      <c r="BH4" s="17">
        <f t="shared" si="1"/>
        <v>43165</v>
      </c>
      <c r="BI4" s="17">
        <f t="shared" si="1"/>
        <v>43166</v>
      </c>
      <c r="BJ4" s="17">
        <f t="shared" si="1"/>
        <v>43167</v>
      </c>
      <c r="BK4" s="17">
        <f t="shared" si="1"/>
        <v>43168</v>
      </c>
      <c r="BL4" s="17">
        <f t="shared" si="1"/>
        <v>43169</v>
      </c>
      <c r="BM4" s="17">
        <f t="shared" si="1"/>
        <v>43170</v>
      </c>
      <c r="BN4" s="17">
        <f t="shared" si="1"/>
        <v>43171</v>
      </c>
    </row>
    <row r="5" ht="15.75" customHeight="1">
      <c r="A5" s="3"/>
      <c r="B5" s="18" t="s">
        <v>6</v>
      </c>
      <c r="E5" s="19">
        <v>1.0</v>
      </c>
      <c r="F5" s="19"/>
      <c r="G5" s="3"/>
      <c r="H5" s="3"/>
      <c r="I5" s="3"/>
      <c r="J5" s="20" t="str">
        <f>"Week "&amp;(J4-($E$4-WEEKDAY($E$4,1)+2))/7+1</f>
        <v>Week 1</v>
      </c>
      <c r="P5" s="21"/>
      <c r="Q5" s="20" t="str">
        <f>"Week "&amp;(Q4-($E$4-WEEKDAY($E$4,1)+2))/7+1</f>
        <v>Week 2</v>
      </c>
      <c r="W5" s="21"/>
      <c r="X5" s="20" t="str">
        <f>"Week "&amp;(X4-($E$4-WEEKDAY($E$4,1)+2))/7+1</f>
        <v>Week 3</v>
      </c>
      <c r="AD5" s="21"/>
      <c r="AE5" s="20" t="str">
        <f>"Week "&amp;(AE4-($E$4-WEEKDAY($E$4,1)+2))/7+1</f>
        <v>Week 4</v>
      </c>
      <c r="AK5" s="21"/>
      <c r="AL5" s="20" t="str">
        <f>"Week "&amp;(AL4-($E$4-WEEKDAY($E$4,1)+2))/7+1</f>
        <v>Week 5</v>
      </c>
      <c r="AR5" s="21"/>
      <c r="AS5" s="20" t="str">
        <f>"Week "&amp;(AS4-($E$4-WEEKDAY($E$4,1)+2))/7+1</f>
        <v>Week 6</v>
      </c>
      <c r="AY5" s="21"/>
      <c r="AZ5" s="20" t="str">
        <f>"Week "&amp;(AZ4-($E$4-WEEKDAY($E$4,1)+2))/7+1</f>
        <v>Week 7</v>
      </c>
      <c r="BF5" s="21"/>
      <c r="BG5" s="20" t="str">
        <f>"Week "&amp;(BG4-($E$4-WEEKDAY($E$4,1)+2))/7+1</f>
        <v>Week 8</v>
      </c>
      <c r="BM5" s="21"/>
      <c r="BN5" s="5"/>
    </row>
    <row r="6" ht="15.75" customHeight="1">
      <c r="A6" s="3"/>
      <c r="B6" s="5"/>
      <c r="C6" s="3"/>
      <c r="D6" s="3"/>
      <c r="E6" s="3"/>
      <c r="F6" s="3"/>
      <c r="G6" s="3"/>
      <c r="H6" s="3"/>
      <c r="I6" s="3"/>
      <c r="J6" s="22">
        <f>J4</f>
        <v>43115</v>
      </c>
      <c r="P6" s="21"/>
      <c r="Q6" s="22">
        <f>Q4</f>
        <v>43122</v>
      </c>
      <c r="W6" s="21"/>
      <c r="X6" s="22">
        <f>X4</f>
        <v>43129</v>
      </c>
      <c r="AD6" s="21"/>
      <c r="AE6" s="22">
        <f>AE4</f>
        <v>43136</v>
      </c>
      <c r="AK6" s="21"/>
      <c r="AL6" s="22">
        <f>AL4</f>
        <v>43143</v>
      </c>
      <c r="AR6" s="21"/>
      <c r="AS6" s="22">
        <f>AS4</f>
        <v>43150</v>
      </c>
      <c r="AY6" s="21"/>
      <c r="AZ6" s="22">
        <f>AZ4</f>
        <v>43157</v>
      </c>
      <c r="BF6" s="21"/>
      <c r="BG6" s="22">
        <f>BG4</f>
        <v>43164</v>
      </c>
      <c r="BM6" s="21"/>
      <c r="BN6" s="5"/>
    </row>
    <row r="7" ht="15.75" customHeight="1">
      <c r="A7" s="23" t="s">
        <v>7</v>
      </c>
      <c r="B7" s="24" t="s">
        <v>8</v>
      </c>
      <c r="C7" s="25" t="s">
        <v>9</v>
      </c>
      <c r="D7" s="26" t="s">
        <v>10</v>
      </c>
      <c r="E7" s="27" t="s">
        <v>11</v>
      </c>
      <c r="F7" s="27" t="s">
        <v>12</v>
      </c>
      <c r="G7" s="26" t="s">
        <v>13</v>
      </c>
      <c r="H7" s="28" t="s">
        <v>14</v>
      </c>
      <c r="I7" s="28" t="s">
        <v>15</v>
      </c>
      <c r="J7" s="29" t="str">
        <f t="shared" ref="J7:BM7" si="2">CHOOSE(WEEKDAY(J4,1),"S","M","T","W","T","F","S")</f>
        <v>M</v>
      </c>
      <c r="K7" s="29" t="str">
        <f t="shared" si="2"/>
        <v>T</v>
      </c>
      <c r="L7" s="29" t="str">
        <f t="shared" si="2"/>
        <v>W</v>
      </c>
      <c r="M7" s="29" t="str">
        <f t="shared" si="2"/>
        <v>T</v>
      </c>
      <c r="N7" s="29" t="str">
        <f t="shared" si="2"/>
        <v>F</v>
      </c>
      <c r="O7" s="29" t="str">
        <f t="shared" si="2"/>
        <v>S</v>
      </c>
      <c r="P7" s="29" t="str">
        <f t="shared" si="2"/>
        <v>S</v>
      </c>
      <c r="Q7" s="29" t="str">
        <f t="shared" si="2"/>
        <v>M</v>
      </c>
      <c r="R7" s="29" t="str">
        <f t="shared" si="2"/>
        <v>T</v>
      </c>
      <c r="S7" s="29" t="str">
        <f t="shared" si="2"/>
        <v>W</v>
      </c>
      <c r="T7" s="29" t="str">
        <f t="shared" si="2"/>
        <v>T</v>
      </c>
      <c r="U7" s="29" t="str">
        <f t="shared" si="2"/>
        <v>F</v>
      </c>
      <c r="V7" s="29" t="str">
        <f t="shared" si="2"/>
        <v>S</v>
      </c>
      <c r="W7" s="29" t="str">
        <f t="shared" si="2"/>
        <v>S</v>
      </c>
      <c r="X7" s="29" t="str">
        <f t="shared" si="2"/>
        <v>M</v>
      </c>
      <c r="Y7" s="29" t="str">
        <f t="shared" si="2"/>
        <v>T</v>
      </c>
      <c r="Z7" s="29" t="str">
        <f t="shared" si="2"/>
        <v>W</v>
      </c>
      <c r="AA7" s="29" t="str">
        <f t="shared" si="2"/>
        <v>T</v>
      </c>
      <c r="AB7" s="29" t="str">
        <f t="shared" si="2"/>
        <v>F</v>
      </c>
      <c r="AC7" s="29" t="str">
        <f t="shared" si="2"/>
        <v>S</v>
      </c>
      <c r="AD7" s="29" t="str">
        <f t="shared" si="2"/>
        <v>S</v>
      </c>
      <c r="AE7" s="29" t="str">
        <f t="shared" si="2"/>
        <v>M</v>
      </c>
      <c r="AF7" s="29" t="str">
        <f t="shared" si="2"/>
        <v>T</v>
      </c>
      <c r="AG7" s="29" t="str">
        <f t="shared" si="2"/>
        <v>W</v>
      </c>
      <c r="AH7" s="29" t="str">
        <f t="shared" si="2"/>
        <v>T</v>
      </c>
      <c r="AI7" s="29" t="str">
        <f t="shared" si="2"/>
        <v>F</v>
      </c>
      <c r="AJ7" s="29" t="str">
        <f t="shared" si="2"/>
        <v>S</v>
      </c>
      <c r="AK7" s="29" t="str">
        <f t="shared" si="2"/>
        <v>S</v>
      </c>
      <c r="AL7" s="29" t="str">
        <f t="shared" si="2"/>
        <v>M</v>
      </c>
      <c r="AM7" s="29" t="str">
        <f t="shared" si="2"/>
        <v>T</v>
      </c>
      <c r="AN7" s="29" t="str">
        <f t="shared" si="2"/>
        <v>W</v>
      </c>
      <c r="AO7" s="29" t="str">
        <f t="shared" si="2"/>
        <v>T</v>
      </c>
      <c r="AP7" s="29" t="str">
        <f t="shared" si="2"/>
        <v>F</v>
      </c>
      <c r="AQ7" s="29" t="str">
        <f t="shared" si="2"/>
        <v>S</v>
      </c>
      <c r="AR7" s="29" t="str">
        <f t="shared" si="2"/>
        <v>S</v>
      </c>
      <c r="AS7" s="29" t="str">
        <f t="shared" si="2"/>
        <v>M</v>
      </c>
      <c r="AT7" s="29" t="str">
        <f t="shared" si="2"/>
        <v>T</v>
      </c>
      <c r="AU7" s="29" t="str">
        <f t="shared" si="2"/>
        <v>W</v>
      </c>
      <c r="AV7" s="29" t="str">
        <f t="shared" si="2"/>
        <v>T</v>
      </c>
      <c r="AW7" s="29" t="str">
        <f t="shared" si="2"/>
        <v>F</v>
      </c>
      <c r="AX7" s="29" t="str">
        <f t="shared" si="2"/>
        <v>S</v>
      </c>
      <c r="AY7" s="29" t="str">
        <f t="shared" si="2"/>
        <v>S</v>
      </c>
      <c r="AZ7" s="29" t="str">
        <f t="shared" si="2"/>
        <v>M</v>
      </c>
      <c r="BA7" s="29" t="str">
        <f t="shared" si="2"/>
        <v>T</v>
      </c>
      <c r="BB7" s="29" t="str">
        <f t="shared" si="2"/>
        <v>W</v>
      </c>
      <c r="BC7" s="29" t="str">
        <f t="shared" si="2"/>
        <v>T</v>
      </c>
      <c r="BD7" s="29" t="str">
        <f t="shared" si="2"/>
        <v>F</v>
      </c>
      <c r="BE7" s="29" t="str">
        <f t="shared" si="2"/>
        <v>S</v>
      </c>
      <c r="BF7" s="29" t="str">
        <f t="shared" si="2"/>
        <v>S</v>
      </c>
      <c r="BG7" s="29" t="str">
        <f t="shared" si="2"/>
        <v>M</v>
      </c>
      <c r="BH7" s="29" t="str">
        <f t="shared" si="2"/>
        <v>T</v>
      </c>
      <c r="BI7" s="29" t="str">
        <f t="shared" si="2"/>
        <v>W</v>
      </c>
      <c r="BJ7" s="29" t="str">
        <f t="shared" si="2"/>
        <v>T</v>
      </c>
      <c r="BK7" s="29" t="str">
        <f t="shared" si="2"/>
        <v>F</v>
      </c>
      <c r="BL7" s="29" t="str">
        <f t="shared" si="2"/>
        <v>S</v>
      </c>
      <c r="BM7" s="29" t="str">
        <f t="shared" si="2"/>
        <v>S</v>
      </c>
      <c r="BN7" s="5"/>
    </row>
    <row r="8" ht="15.75" customHeight="1">
      <c r="A8" s="30">
        <v>1.0</v>
      </c>
      <c r="B8" s="31" t="s">
        <v>16</v>
      </c>
      <c r="C8" s="32" t="s">
        <v>17</v>
      </c>
      <c r="D8" s="33"/>
      <c r="E8" s="34"/>
      <c r="F8" s="34"/>
      <c r="G8" s="35"/>
      <c r="H8" s="36"/>
      <c r="I8" s="35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8"/>
    </row>
    <row r="9" ht="15.75" customHeight="1">
      <c r="A9" s="39" t="str">
        <f t="shared" ref="A9:A14" si="3">IF(ISERROR(VALUE(SUBSTITUTE(OFFSET(A9,-1,0,1,1),".",""))),"0.1",IF(ISERROR(FIND("`",SUBSTITUTE(OFFSET(A9,-1,0,1,1),".","`",1))),OFFSET(A9,-1,0,1,1)&amp;".1",LEFT(OFFSET(A9,-1,0,1,1),FIND("`",SUBSTITUTE(OFFSET(A9,-1,0,1,1),".","`",1)))&amp;IF(ISERROR(FIND("`",SUBSTITUTE(OFFSET(A9,-1,0,1,1),".","`",2))),VALUE(RIGHT(OFFSET(A9,-1,0,1,1),LEN(OFFSET(A9,-1,0,1,1))-FIND("`",SUBSTITUTE(OFFSET(A9,-1,0,1,1),".","`",1))))+1,VALUE(MID(OFFSET(A9,-1,0,1,1),FIND("`",SUBSTITUTE(OFFSET(A9,-1,0,1,1),".","`",1))+1,(FIND("`",SUBSTITUTE(OFFSET(A9,-1,0,1,1),".","`",2))-FIND("`",SUBSTITUTE(OFFSET(A9,-1,0,1,1),".","`",1))-1)))+1)))</f>
        <v>1.1</v>
      </c>
      <c r="B9" s="40" t="s">
        <v>18</v>
      </c>
      <c r="C9" s="41" t="s">
        <v>4</v>
      </c>
      <c r="D9" s="42"/>
      <c r="E9" s="43">
        <f>E4</f>
        <v>43115</v>
      </c>
      <c r="F9" s="44">
        <f t="shared" ref="F9:F11" si="4">IF(G9=0,E9,E9+G9-1)</f>
        <v>43118</v>
      </c>
      <c r="G9" s="45">
        <v>4.0</v>
      </c>
      <c r="H9" s="46">
        <v>1.0</v>
      </c>
      <c r="I9" s="47">
        <f t="shared" ref="I9:I14" si="5">IF(OR(F9=0,E9=0),0,NETWORKDAYS(E9,F9))</f>
        <v>4</v>
      </c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48"/>
    </row>
    <row r="10" ht="15.75" customHeight="1">
      <c r="A10" s="39" t="str">
        <f t="shared" si="3"/>
        <v>1.2</v>
      </c>
      <c r="B10" s="40" t="s">
        <v>19</v>
      </c>
      <c r="C10" s="49" t="s">
        <v>20</v>
      </c>
      <c r="D10" s="42"/>
      <c r="E10" s="50">
        <v>43118.0</v>
      </c>
      <c r="F10" s="44">
        <f t="shared" si="4"/>
        <v>43123</v>
      </c>
      <c r="G10" s="45">
        <v>6.0</v>
      </c>
      <c r="H10" s="46">
        <v>1.0</v>
      </c>
      <c r="I10" s="47">
        <f t="shared" si="5"/>
        <v>4</v>
      </c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48"/>
    </row>
    <row r="11" ht="15.75" customHeight="1">
      <c r="A11" s="39" t="str">
        <f t="shared" si="3"/>
        <v>1.3</v>
      </c>
      <c r="B11" s="40" t="s">
        <v>21</v>
      </c>
      <c r="C11" s="49" t="s">
        <v>22</v>
      </c>
      <c r="D11" s="42"/>
      <c r="E11" s="50">
        <v>43122.0</v>
      </c>
      <c r="F11" s="44">
        <f t="shared" si="4"/>
        <v>43124</v>
      </c>
      <c r="G11" s="45">
        <v>3.0</v>
      </c>
      <c r="H11" s="46">
        <v>1.0</v>
      </c>
      <c r="I11" s="47">
        <f t="shared" si="5"/>
        <v>3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48"/>
    </row>
    <row r="12" ht="15.75" customHeight="1">
      <c r="A12" s="39" t="str">
        <f t="shared" si="3"/>
        <v>1.4</v>
      </c>
      <c r="B12" s="40" t="s">
        <v>23</v>
      </c>
      <c r="C12" s="49" t="s">
        <v>24</v>
      </c>
      <c r="D12" s="42"/>
      <c r="E12" s="50">
        <v>43122.0</v>
      </c>
      <c r="F12" s="44">
        <f t="shared" ref="F12:F14" si="6">IF(G12=0,E12,E12+G12-1)</f>
        <v>43124</v>
      </c>
      <c r="G12" s="45">
        <v>3.0</v>
      </c>
      <c r="H12" s="46">
        <v>1.0</v>
      </c>
      <c r="I12" s="47">
        <f t="shared" si="5"/>
        <v>3</v>
      </c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48"/>
    </row>
    <row r="13" ht="15.75" customHeight="1">
      <c r="A13" s="39" t="str">
        <f t="shared" si="3"/>
        <v>1.5</v>
      </c>
      <c r="B13" s="40" t="s">
        <v>25</v>
      </c>
      <c r="C13" s="49" t="s">
        <v>4</v>
      </c>
      <c r="D13" s="42"/>
      <c r="E13" s="50">
        <v>43122.0</v>
      </c>
      <c r="F13" s="44">
        <f t="shared" si="6"/>
        <v>43124</v>
      </c>
      <c r="G13" s="45">
        <v>3.0</v>
      </c>
      <c r="H13" s="46">
        <v>1.0</v>
      </c>
      <c r="I13" s="47">
        <f t="shared" si="5"/>
        <v>3</v>
      </c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48"/>
    </row>
    <row r="14" ht="15.75" customHeight="1">
      <c r="A14" s="39" t="str">
        <f t="shared" si="3"/>
        <v>1.6</v>
      </c>
      <c r="B14" s="40" t="s">
        <v>26</v>
      </c>
      <c r="C14" s="49" t="s">
        <v>20</v>
      </c>
      <c r="D14" s="42"/>
      <c r="E14" s="50">
        <v>43122.0</v>
      </c>
      <c r="F14" s="44">
        <f t="shared" si="6"/>
        <v>43124</v>
      </c>
      <c r="G14" s="45">
        <v>3.0</v>
      </c>
      <c r="H14" s="46">
        <v>1.0</v>
      </c>
      <c r="I14" s="47">
        <f t="shared" si="5"/>
        <v>3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48"/>
    </row>
    <row r="15" ht="15.75" customHeight="1">
      <c r="A15" s="51" t="str">
        <f>IF(ISERROR(VALUE(SUBSTITUTE(OFFSET(A15,-1,0,1,1),".",""))),"1",IF(ISERROR(FIND("`",SUBSTITUTE(OFFSET(A15,-1,0,1,1),".","`",1))),TEXT(VALUE(OFFSET(A15,-1,0,1,1))+1,"#"),TEXT(VALUE(LEFT(OFFSET(A15,-1,0,1,1),FIND("`",SUBSTITUTE(OFFSET(A15,-1,0,1,1),".","`",1))-1))+1,"#")))</f>
        <v>2</v>
      </c>
      <c r="B15" s="31" t="s">
        <v>27</v>
      </c>
      <c r="C15" s="52" t="s">
        <v>28</v>
      </c>
      <c r="D15" s="33"/>
      <c r="E15" s="34"/>
      <c r="F15" s="34"/>
      <c r="G15" s="35"/>
      <c r="H15" s="36"/>
      <c r="I15" s="35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8"/>
    </row>
    <row r="16" ht="16.5" customHeight="1">
      <c r="A16" s="39" t="str">
        <f>IF(ISERROR(VALUE(SUBSTITUTE(OFFSET(A16,-1,0,1,1),".",""))),"0.1",IF(ISERROR(FIND("`",SUBSTITUTE(OFFSET(A16,-1,0,1,1),".","`",1))),OFFSET(A16,-1,0,1,1)&amp;".1",LEFT(OFFSET(A16,-1,0,1,1),FIND("`",SUBSTITUTE(OFFSET(A16,-1,0,1,1),".","`",1)))&amp;IF(ISERROR(FIND("`",SUBSTITUTE(OFFSET(A16,-1,0,1,1),".","`",2))),VALUE(RIGHT(OFFSET(A16,-1,0,1,1),LEN(OFFSET(A16,-1,0,1,1))-FIND("`",SUBSTITUTE(OFFSET(A16,-1,0,1,1),".","`",1))))+1,VALUE(MID(OFFSET(A16,-1,0,1,1),FIND("`",SUBSTITUTE(OFFSET(A16,-1,0,1,1),".","`",1))+1,(FIND("`",SUBSTITUTE(OFFSET(A16,-1,0,1,1),".","`",2))-FIND("`",SUBSTITUTE(OFFSET(A16,-1,0,1,1),".","`",1))-1)))+1)))</f>
        <v>2.1</v>
      </c>
      <c r="B16" s="40" t="s">
        <v>29</v>
      </c>
      <c r="C16" s="49" t="s">
        <v>4</v>
      </c>
      <c r="D16" s="42"/>
      <c r="E16" s="50">
        <v>43122.0</v>
      </c>
      <c r="F16" s="44">
        <f>IF(G16=0,E16,E16+G16-1)</f>
        <v>43124</v>
      </c>
      <c r="G16" s="45">
        <v>3.0</v>
      </c>
      <c r="H16" s="46">
        <v>1.0</v>
      </c>
      <c r="I16" s="47">
        <f>IF(OR(F16=0,E16=0),0,NETWORKDAYS(E16,F16))</f>
        <v>3</v>
      </c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48"/>
    </row>
    <row r="17" ht="15.75" customHeight="1">
      <c r="A17" s="53" t="str">
        <f t="shared" ref="A17:A18" si="7">IF(ISERROR(VALUE(SUBSTITUTE(OFFSET(A17,-1,0,1,1),".",""))),"0.1",IF(ISERROR(FIND("`",SUBSTITUTE(OFFSET(A17,-1,0,1,1),".","`",1))),OFFSET(A17,-1,0,1,1)&amp;".1",LEFT(OFFSET(A17,-1,0,1,1),FIND("`",SUBSTITUTE(OFFSET(A17,-1,0,1,1),".","`",1)))&amp;IF(ISERROR(FIND("`",SUBSTITUTE(OFFSET(A17,-1,0,1,1),".","`",2))),VALUE(RIGHT(OFFSET(A17,-1,0,1,1),LEN(OFFSET(A17,-1,0,1,1))-FIND("`",SUBSTITUTE(OFFSET(A17,-1,0,1,1),".","`",1))))+1,VALUE(MID(OFFSET(A17,-1,0,1,1),FIND("`",SUBSTITUTE(OFFSET(A17,-1,0,1,1),".","`",1))+1,(FIND("`",SUBSTITUTE(OFFSET(A17,-1,0,1,1),".","`",2))-FIND("`",SUBSTITUTE(OFFSET(A17,-1,0,1,1),".","`",1))-1)))+1)))</f>
        <v>2.2</v>
      </c>
      <c r="B17" s="54" t="s">
        <v>30</v>
      </c>
      <c r="C17" s="55" t="s">
        <v>22</v>
      </c>
      <c r="D17" s="56"/>
      <c r="E17" s="57">
        <v>43125.0</v>
      </c>
      <c r="F17" s="58">
        <f t="shared" ref="F17:F18" si="8">IF(G17=0,E17,E17+G17-1)</f>
        <v>43129</v>
      </c>
      <c r="G17" s="59">
        <v>5.0</v>
      </c>
      <c r="H17" s="60">
        <v>1.0</v>
      </c>
      <c r="I17" s="61">
        <f t="shared" ref="I17:I18" si="9">IF(OR(F17=0,E17=0),0,NETWORKDAYS(E17,F17))</f>
        <v>3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48"/>
    </row>
    <row r="18" ht="15.75" customHeight="1">
      <c r="A18" s="53" t="str">
        <f t="shared" si="7"/>
        <v>2.3</v>
      </c>
      <c r="B18" s="62" t="s">
        <v>31</v>
      </c>
      <c r="C18" s="49" t="s">
        <v>24</v>
      </c>
      <c r="D18" s="56"/>
      <c r="E18" s="57">
        <v>43125.0</v>
      </c>
      <c r="F18" s="58">
        <f t="shared" si="8"/>
        <v>43129</v>
      </c>
      <c r="G18" s="59">
        <v>5.0</v>
      </c>
      <c r="H18" s="60">
        <v>1.0</v>
      </c>
      <c r="I18" s="61">
        <f t="shared" si="9"/>
        <v>3</v>
      </c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48"/>
    </row>
    <row r="19" ht="15.75" customHeight="1">
      <c r="A19" s="39" t="str">
        <f t="shared" ref="A19:A27" si="10">IF(ISERROR(VALUE(SUBSTITUTE(OFFSET(A19,-1,0,1,1),".",""))),"0.1",IF(ISERROR(FIND("`",SUBSTITUTE(OFFSET(A19,-1,0,1,1),".","`",1))),OFFSET(A19,-1,0,1,1)&amp;".1",LEFT(OFFSET(A19,-1,0,1,1),FIND("`",SUBSTITUTE(OFFSET(A19,-1,0,1,1),".","`",1)))&amp;IF(ISERROR(FIND("`",SUBSTITUTE(OFFSET(A19,-1,0,1,1),".","`",2))),VALUE(RIGHT(OFFSET(A19,-1,0,1,1),LEN(OFFSET(A19,-1,0,1,1))-FIND("`",SUBSTITUTE(OFFSET(A19,-1,0,1,1),".","`",1))))+1,VALUE(MID(OFFSET(A19,-1,0,1,1),FIND("`",SUBSTITUTE(OFFSET(A19,-1,0,1,1),".","`",1))+1,(FIND("`",SUBSTITUTE(OFFSET(A19,-1,0,1,1),".","`",2))-FIND("`",SUBSTITUTE(OFFSET(A19,-1,0,1,1),".","`",1))-1)))+1)))</f>
        <v>2.4</v>
      </c>
      <c r="B19" s="40" t="s">
        <v>32</v>
      </c>
      <c r="C19" s="49" t="s">
        <v>20</v>
      </c>
      <c r="D19" s="42"/>
      <c r="E19" s="50">
        <v>43130.0</v>
      </c>
      <c r="F19" s="44">
        <f t="shared" ref="F19:F27" si="11">IF(G19=0,E19,E19+G19-1)</f>
        <v>43130</v>
      </c>
      <c r="G19" s="45">
        <v>0.0</v>
      </c>
      <c r="H19" s="46">
        <v>1.0</v>
      </c>
      <c r="I19" s="47">
        <f t="shared" ref="I19:I27" si="12">IF(OR(F19=0,E19=0),0,NETWORKDAYS(E19,F19))</f>
        <v>1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48"/>
    </row>
    <row r="20" ht="15.75" customHeight="1">
      <c r="A20" s="39" t="str">
        <f t="shared" si="10"/>
        <v>2.5</v>
      </c>
      <c r="B20" s="40" t="s">
        <v>33</v>
      </c>
      <c r="C20" s="49" t="s">
        <v>20</v>
      </c>
      <c r="D20" s="42"/>
      <c r="E20" s="50">
        <v>43130.0</v>
      </c>
      <c r="F20" s="44">
        <f t="shared" si="11"/>
        <v>43135</v>
      </c>
      <c r="G20" s="45">
        <v>6.0</v>
      </c>
      <c r="H20" s="46">
        <v>1.0</v>
      </c>
      <c r="I20" s="47">
        <f t="shared" si="12"/>
        <v>4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48"/>
    </row>
    <row r="21" ht="15.75" customHeight="1">
      <c r="A21" s="39" t="str">
        <f t="shared" si="10"/>
        <v>2.6</v>
      </c>
      <c r="B21" s="40" t="s">
        <v>34</v>
      </c>
      <c r="C21" s="49" t="s">
        <v>20</v>
      </c>
      <c r="D21" s="42"/>
      <c r="E21" s="50">
        <v>43133.0</v>
      </c>
      <c r="F21" s="44">
        <f t="shared" si="11"/>
        <v>43136</v>
      </c>
      <c r="G21" s="45">
        <v>4.0</v>
      </c>
      <c r="H21" s="46">
        <v>1.0</v>
      </c>
      <c r="I21" s="47">
        <f t="shared" si="12"/>
        <v>2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48"/>
    </row>
    <row r="22" ht="15.75" customHeight="1">
      <c r="A22" s="39" t="str">
        <f t="shared" si="10"/>
        <v>2.7</v>
      </c>
      <c r="B22" s="40" t="s">
        <v>35</v>
      </c>
      <c r="C22" s="49" t="s">
        <v>20</v>
      </c>
      <c r="D22" s="42"/>
      <c r="E22" s="50">
        <v>43136.0</v>
      </c>
      <c r="F22" s="44">
        <f t="shared" si="11"/>
        <v>43144</v>
      </c>
      <c r="G22" s="45">
        <v>9.0</v>
      </c>
      <c r="H22" s="46">
        <v>1.0</v>
      </c>
      <c r="I22" s="47">
        <f t="shared" si="12"/>
        <v>7</v>
      </c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48"/>
    </row>
    <row r="23" ht="15.75" customHeight="1">
      <c r="A23" s="39" t="str">
        <f t="shared" si="10"/>
        <v>2.8</v>
      </c>
      <c r="B23" s="40" t="s">
        <v>30</v>
      </c>
      <c r="C23" s="49" t="s">
        <v>22</v>
      </c>
      <c r="D23" s="42"/>
      <c r="E23" s="50">
        <v>43145.0</v>
      </c>
      <c r="F23" s="44">
        <f t="shared" si="11"/>
        <v>43147</v>
      </c>
      <c r="G23" s="45">
        <v>3.0</v>
      </c>
      <c r="H23" s="46">
        <v>1.0</v>
      </c>
      <c r="I23" s="47">
        <f t="shared" si="12"/>
        <v>3</v>
      </c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48"/>
    </row>
    <row r="24" ht="15.75" customHeight="1">
      <c r="A24" s="39" t="str">
        <f t="shared" si="10"/>
        <v>2.9</v>
      </c>
      <c r="B24" s="40" t="s">
        <v>23</v>
      </c>
      <c r="C24" s="49" t="s">
        <v>24</v>
      </c>
      <c r="D24" s="42"/>
      <c r="E24" s="50">
        <v>43145.0</v>
      </c>
      <c r="F24" s="44">
        <f t="shared" si="11"/>
        <v>43147</v>
      </c>
      <c r="G24" s="45">
        <v>3.0</v>
      </c>
      <c r="H24" s="46">
        <v>1.0</v>
      </c>
      <c r="I24" s="47">
        <f t="shared" si="12"/>
        <v>3</v>
      </c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48"/>
    </row>
    <row r="25" ht="15.75" customHeight="1">
      <c r="A25" s="39" t="str">
        <f t="shared" si="10"/>
        <v>2.10</v>
      </c>
      <c r="B25" s="40" t="s">
        <v>25</v>
      </c>
      <c r="C25" s="49" t="s">
        <v>4</v>
      </c>
      <c r="D25" s="42"/>
      <c r="E25" s="50">
        <v>43145.0</v>
      </c>
      <c r="F25" s="44">
        <f t="shared" si="11"/>
        <v>43147</v>
      </c>
      <c r="G25" s="45">
        <v>3.0</v>
      </c>
      <c r="H25" s="46">
        <v>1.0</v>
      </c>
      <c r="I25" s="47">
        <f t="shared" si="12"/>
        <v>3</v>
      </c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48"/>
    </row>
    <row r="26" ht="15.75" customHeight="1">
      <c r="A26" s="39" t="str">
        <f t="shared" si="10"/>
        <v>2.11</v>
      </c>
      <c r="B26" s="40" t="s">
        <v>26</v>
      </c>
      <c r="C26" s="49" t="s">
        <v>20</v>
      </c>
      <c r="D26" s="42"/>
      <c r="E26" s="50">
        <v>43147.0</v>
      </c>
      <c r="F26" s="44">
        <f t="shared" si="11"/>
        <v>43149</v>
      </c>
      <c r="G26" s="45">
        <v>3.0</v>
      </c>
      <c r="H26" s="46">
        <v>1.0</v>
      </c>
      <c r="I26" s="47">
        <f t="shared" si="12"/>
        <v>1</v>
      </c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48"/>
    </row>
    <row r="27" ht="15.75" customHeight="1">
      <c r="A27" s="39" t="str">
        <f t="shared" si="10"/>
        <v>2.12</v>
      </c>
      <c r="B27" s="40" t="s">
        <v>36</v>
      </c>
      <c r="C27" s="49" t="s">
        <v>20</v>
      </c>
      <c r="D27" s="42"/>
      <c r="E27" s="50">
        <v>43150.0</v>
      </c>
      <c r="F27" s="44">
        <f t="shared" si="11"/>
        <v>43150</v>
      </c>
      <c r="G27" s="45">
        <v>1.0</v>
      </c>
      <c r="H27" s="46">
        <v>1.0</v>
      </c>
      <c r="I27" s="47">
        <f t="shared" si="12"/>
        <v>1</v>
      </c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48"/>
    </row>
    <row r="28" ht="15.75" customHeight="1">
      <c r="A28" s="30">
        <v>3.0</v>
      </c>
      <c r="B28" s="31" t="s">
        <v>37</v>
      </c>
      <c r="C28" s="32" t="s">
        <v>38</v>
      </c>
      <c r="D28" s="33"/>
      <c r="E28" s="34"/>
      <c r="F28" s="34"/>
      <c r="G28" s="35"/>
      <c r="H28" s="36"/>
      <c r="I28" s="35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8"/>
    </row>
    <row r="29" ht="15.75" customHeight="1">
      <c r="A29" s="53" t="str">
        <f t="shared" ref="A29:A30" si="13">IF(ISERROR(VALUE(SUBSTITUTE(OFFSET(A29,-1,0,1,1),".",""))),"0.1",IF(ISERROR(FIND("`",SUBSTITUTE(OFFSET(A29,-1,0,1,1),".","`",1))),OFFSET(A29,-1,0,1,1)&amp;".1",LEFT(OFFSET(A29,-1,0,1,1),FIND("`",SUBSTITUTE(OFFSET(A29,-1,0,1,1),".","`",1)))&amp;IF(ISERROR(FIND("`",SUBSTITUTE(OFFSET(A29,-1,0,1,1),".","`",2))),VALUE(RIGHT(OFFSET(A29,-1,0,1,1),LEN(OFFSET(A29,-1,0,1,1))-FIND("`",SUBSTITUTE(OFFSET(A29,-1,0,1,1),".","`",1))))+1,VALUE(MID(OFFSET(A29,-1,0,1,1),FIND("`",SUBSTITUTE(OFFSET(A29,-1,0,1,1),".","`",1))+1,(FIND("`",SUBSTITUTE(OFFSET(A29,-1,0,1,1),".","`",2))-FIND("`",SUBSTITUTE(OFFSET(A29,-1,0,1,1),".","`",1))-1)))+1)))</f>
        <v>3.1</v>
      </c>
      <c r="B29" s="54" t="s">
        <v>29</v>
      </c>
      <c r="C29" s="55" t="s">
        <v>4</v>
      </c>
      <c r="D29" s="63"/>
      <c r="E29" s="64">
        <v>43150.0</v>
      </c>
      <c r="F29" s="65">
        <f t="shared" ref="F29:F45" si="14">IF(G29=0,E29,E29+G29-1)</f>
        <v>43152</v>
      </c>
      <c r="G29" s="66">
        <v>3.0</v>
      </c>
      <c r="H29" s="67">
        <v>1.0</v>
      </c>
      <c r="I29" s="68">
        <f t="shared" ref="I29:I45" si="15">IF(OR(F29=0,E29=0),0,NETWORKDAYS(E29,F29))</f>
        <v>3</v>
      </c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48"/>
    </row>
    <row r="30" ht="15.75" customHeight="1">
      <c r="A30" s="69" t="str">
        <f t="shared" si="13"/>
        <v>3.2</v>
      </c>
      <c r="B30" s="70" t="s">
        <v>39</v>
      </c>
      <c r="C30" s="71" t="s">
        <v>4</v>
      </c>
      <c r="D30" s="72"/>
      <c r="E30" s="73">
        <v>43153.0</v>
      </c>
      <c r="F30" s="74">
        <f t="shared" si="14"/>
        <v>43157</v>
      </c>
      <c r="G30" s="75">
        <v>5.0</v>
      </c>
      <c r="H30" s="76">
        <v>1.0</v>
      </c>
      <c r="I30" s="77">
        <f t="shared" si="15"/>
        <v>3</v>
      </c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48"/>
    </row>
    <row r="31" ht="15.75" customHeight="1">
      <c r="A31" s="71" t="s">
        <v>40</v>
      </c>
      <c r="B31" s="70" t="s">
        <v>41</v>
      </c>
      <c r="C31" s="71" t="s">
        <v>20</v>
      </c>
      <c r="D31" s="78"/>
      <c r="E31" s="79">
        <v>43157.0</v>
      </c>
      <c r="F31" s="80">
        <f t="shared" si="14"/>
        <v>43175</v>
      </c>
      <c r="G31" s="81">
        <v>19.0</v>
      </c>
      <c r="H31" s="76">
        <v>1.0</v>
      </c>
      <c r="I31" s="82">
        <f t="shared" si="15"/>
        <v>15</v>
      </c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48"/>
    </row>
    <row r="32" ht="15.75" customHeight="1">
      <c r="A32" s="71" t="s">
        <v>42</v>
      </c>
      <c r="B32" s="70" t="s">
        <v>43</v>
      </c>
      <c r="C32" s="71" t="s">
        <v>44</v>
      </c>
      <c r="D32" s="78"/>
      <c r="E32" s="79">
        <v>43157.0</v>
      </c>
      <c r="F32" s="80">
        <f t="shared" si="14"/>
        <v>43159</v>
      </c>
      <c r="G32" s="81">
        <v>3.0</v>
      </c>
      <c r="H32" s="76">
        <v>1.0</v>
      </c>
      <c r="I32" s="82">
        <f t="shared" si="15"/>
        <v>3</v>
      </c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48"/>
    </row>
    <row r="33" ht="15.75" customHeight="1">
      <c r="A33" s="71" t="s">
        <v>45</v>
      </c>
      <c r="B33" s="70" t="s">
        <v>46</v>
      </c>
      <c r="C33" s="71" t="s">
        <v>47</v>
      </c>
      <c r="D33" s="78"/>
      <c r="E33" s="79">
        <v>43159.0</v>
      </c>
      <c r="F33" s="80">
        <f t="shared" si="14"/>
        <v>43160</v>
      </c>
      <c r="G33" s="81">
        <v>2.0</v>
      </c>
      <c r="H33" s="76">
        <v>1.0</v>
      </c>
      <c r="I33" s="82">
        <f t="shared" si="15"/>
        <v>2</v>
      </c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48"/>
    </row>
    <row r="34" ht="15.75" customHeight="1">
      <c r="A34" s="71" t="s">
        <v>48</v>
      </c>
      <c r="B34" s="70" t="s">
        <v>49</v>
      </c>
      <c r="C34" s="71" t="s">
        <v>24</v>
      </c>
      <c r="D34" s="78"/>
      <c r="E34" s="79">
        <v>43160.0</v>
      </c>
      <c r="F34" s="80">
        <f t="shared" si="14"/>
        <v>43161</v>
      </c>
      <c r="G34" s="81">
        <v>2.0</v>
      </c>
      <c r="H34" s="76">
        <v>1.0</v>
      </c>
      <c r="I34" s="82">
        <f t="shared" si="15"/>
        <v>2</v>
      </c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48"/>
    </row>
    <row r="35" ht="15.75" customHeight="1">
      <c r="A35" s="71" t="s">
        <v>50</v>
      </c>
      <c r="B35" s="70" t="s">
        <v>51</v>
      </c>
      <c r="C35" s="71" t="s">
        <v>44</v>
      </c>
      <c r="D35" s="78"/>
      <c r="E35" s="79">
        <v>43161.0</v>
      </c>
      <c r="F35" s="80">
        <f t="shared" si="14"/>
        <v>43165</v>
      </c>
      <c r="G35" s="81">
        <v>5.0</v>
      </c>
      <c r="H35" s="76">
        <v>1.0</v>
      </c>
      <c r="I35" s="82">
        <f t="shared" si="15"/>
        <v>3</v>
      </c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48"/>
    </row>
    <row r="36" ht="15.75" customHeight="1">
      <c r="A36" s="71" t="s">
        <v>52</v>
      </c>
      <c r="B36" s="70" t="s">
        <v>53</v>
      </c>
      <c r="C36" s="71" t="s">
        <v>4</v>
      </c>
      <c r="D36" s="78"/>
      <c r="E36" s="79">
        <v>43164.0</v>
      </c>
      <c r="F36" s="80">
        <f t="shared" si="14"/>
        <v>43166</v>
      </c>
      <c r="G36" s="81">
        <v>3.0</v>
      </c>
      <c r="H36" s="83">
        <v>1.0</v>
      </c>
      <c r="I36" s="82">
        <f t="shared" si="15"/>
        <v>3</v>
      </c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48"/>
    </row>
    <row r="37" ht="15.75" customHeight="1">
      <c r="A37" s="71" t="s">
        <v>54</v>
      </c>
      <c r="B37" s="70" t="s">
        <v>55</v>
      </c>
      <c r="C37" s="71" t="s">
        <v>4</v>
      </c>
      <c r="D37" s="78"/>
      <c r="E37" s="79">
        <v>43166.0</v>
      </c>
      <c r="F37" s="80">
        <f t="shared" si="14"/>
        <v>43167</v>
      </c>
      <c r="G37" s="81">
        <v>2.0</v>
      </c>
      <c r="H37" s="84">
        <v>1.0</v>
      </c>
      <c r="I37" s="82">
        <f t="shared" si="15"/>
        <v>2</v>
      </c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48"/>
    </row>
    <row r="38" ht="15.75" customHeight="1">
      <c r="A38" s="71" t="s">
        <v>56</v>
      </c>
      <c r="B38" s="70" t="s">
        <v>57</v>
      </c>
      <c r="C38" s="71" t="s">
        <v>24</v>
      </c>
      <c r="D38" s="78"/>
      <c r="E38" s="79">
        <v>43167.0</v>
      </c>
      <c r="F38" s="80">
        <f t="shared" si="14"/>
        <v>43168</v>
      </c>
      <c r="G38" s="81">
        <v>2.0</v>
      </c>
      <c r="H38" s="84">
        <v>1.0</v>
      </c>
      <c r="I38" s="82">
        <f t="shared" si="15"/>
        <v>2</v>
      </c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48"/>
    </row>
    <row r="39" ht="15.75" customHeight="1">
      <c r="A39" s="71" t="s">
        <v>58</v>
      </c>
      <c r="B39" s="70" t="s">
        <v>59</v>
      </c>
      <c r="C39" s="71" t="s">
        <v>47</v>
      </c>
      <c r="D39" s="78"/>
      <c r="E39" s="79">
        <v>43168.0</v>
      </c>
      <c r="F39" s="80">
        <f t="shared" si="14"/>
        <v>43172</v>
      </c>
      <c r="G39" s="81">
        <v>5.0</v>
      </c>
      <c r="H39" s="84">
        <v>1.0</v>
      </c>
      <c r="I39" s="82">
        <f t="shared" si="15"/>
        <v>3</v>
      </c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48"/>
    </row>
    <row r="40" ht="15.75" customHeight="1">
      <c r="A40" s="71" t="s">
        <v>60</v>
      </c>
      <c r="B40" s="70" t="s">
        <v>61</v>
      </c>
      <c r="C40" s="71" t="s">
        <v>44</v>
      </c>
      <c r="D40" s="78"/>
      <c r="E40" s="79">
        <v>43172.0</v>
      </c>
      <c r="F40" s="80">
        <f t="shared" si="14"/>
        <v>43173</v>
      </c>
      <c r="G40" s="81">
        <v>2.0</v>
      </c>
      <c r="H40" s="84">
        <v>1.0</v>
      </c>
      <c r="I40" s="82">
        <f t="shared" si="15"/>
        <v>2</v>
      </c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48"/>
    </row>
    <row r="41" ht="15.75" customHeight="1">
      <c r="A41" s="71" t="str">
        <f t="shared" ref="A41:A45" si="16">IF(ISERROR(VALUE(SUBSTITUTE(OFFSET(A41,-1,0,1,1),".",""))),"0.1",IF(ISERROR(FIND("`",SUBSTITUTE(OFFSET(A41,-1,0,1,1),".","`",1))),OFFSET(A41,-1,0,1,1)&amp;".1",LEFT(OFFSET(A41,-1,0,1,1),FIND("`",SUBSTITUTE(OFFSET(A41,-1,0,1,1),".","`",1)))&amp;IF(ISERROR(FIND("`",SUBSTITUTE(OFFSET(A41,-1,0,1,1),".","`",2))),VALUE(RIGHT(OFFSET(A41,-1,0,1,1),LEN(OFFSET(A41,-1,0,1,1))-FIND("`",SUBSTITUTE(OFFSET(A41,-1,0,1,1),".","`",1))))+1,VALUE(MID(OFFSET(A41,-1,0,1,1),FIND("`",SUBSTITUTE(OFFSET(A41,-1,0,1,1),".","`",1))+1,(FIND("`",SUBSTITUTE(OFFSET(A41,-1,0,1,1),".","`",2))-FIND("`",SUBSTITUTE(OFFSET(A41,-1,0,1,1),".","`",1))-1)))+1)))</f>
        <v>3.4</v>
      </c>
      <c r="B41" s="70" t="s">
        <v>30</v>
      </c>
      <c r="C41" s="71" t="s">
        <v>4</v>
      </c>
      <c r="D41" s="78"/>
      <c r="E41" s="79">
        <v>43173.0</v>
      </c>
      <c r="F41" s="80">
        <f t="shared" si="14"/>
        <v>43175</v>
      </c>
      <c r="G41" s="81">
        <v>3.0</v>
      </c>
      <c r="H41" s="84">
        <v>1.0</v>
      </c>
      <c r="I41" s="82">
        <f t="shared" si="15"/>
        <v>3</v>
      </c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48"/>
    </row>
    <row r="42" ht="15.75" customHeight="1">
      <c r="A42" s="69" t="str">
        <f t="shared" si="16"/>
        <v>3.5</v>
      </c>
      <c r="B42" s="70" t="s">
        <v>23</v>
      </c>
      <c r="C42" s="71" t="s">
        <v>24</v>
      </c>
      <c r="D42" s="78"/>
      <c r="E42" s="79">
        <v>43173.0</v>
      </c>
      <c r="F42" s="80">
        <f t="shared" si="14"/>
        <v>43175</v>
      </c>
      <c r="G42" s="81">
        <v>3.0</v>
      </c>
      <c r="H42" s="84">
        <v>1.0</v>
      </c>
      <c r="I42" s="82">
        <f t="shared" si="15"/>
        <v>3</v>
      </c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7"/>
      <c r="AA42" s="87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6"/>
      <c r="AY42" s="86"/>
      <c r="AZ42" s="86"/>
      <c r="BA42" s="86"/>
      <c r="BB42" s="86"/>
      <c r="BC42" s="86"/>
      <c r="BD42" s="86"/>
      <c r="BE42" s="86"/>
      <c r="BF42" s="86"/>
      <c r="BG42" s="86"/>
      <c r="BH42" s="86"/>
      <c r="BI42" s="86"/>
      <c r="BJ42" s="86"/>
      <c r="BK42" s="86"/>
      <c r="BL42" s="86"/>
      <c r="BM42" s="86"/>
      <c r="BN42" s="48"/>
    </row>
    <row r="43" ht="15.75" customHeight="1">
      <c r="A43" s="69" t="str">
        <f t="shared" si="16"/>
        <v>3.6</v>
      </c>
      <c r="B43" s="70" t="s">
        <v>25</v>
      </c>
      <c r="C43" s="71" t="s">
        <v>20</v>
      </c>
      <c r="D43" s="78"/>
      <c r="E43" s="79">
        <v>43173.0</v>
      </c>
      <c r="F43" s="80">
        <f t="shared" si="14"/>
        <v>43175</v>
      </c>
      <c r="G43" s="81">
        <v>3.0</v>
      </c>
      <c r="H43" s="84">
        <v>1.0</v>
      </c>
      <c r="I43" s="82">
        <f t="shared" si="15"/>
        <v>3</v>
      </c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90"/>
      <c r="AA43" s="90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91"/>
      <c r="AM43" s="91"/>
      <c r="AN43" s="91"/>
      <c r="AO43" s="91"/>
      <c r="AP43" s="91"/>
      <c r="AQ43" s="91"/>
      <c r="AR43" s="91"/>
      <c r="AS43" s="91"/>
      <c r="AT43" s="91"/>
      <c r="AU43" s="91"/>
      <c r="AV43" s="91"/>
      <c r="AW43" s="91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48"/>
    </row>
    <row r="44" ht="15.75" customHeight="1">
      <c r="A44" s="69" t="str">
        <f t="shared" si="16"/>
        <v>3.7</v>
      </c>
      <c r="B44" s="70" t="s">
        <v>26</v>
      </c>
      <c r="C44" s="71" t="s">
        <v>20</v>
      </c>
      <c r="D44" s="78"/>
      <c r="E44" s="79">
        <v>43175.0</v>
      </c>
      <c r="F44" s="80">
        <f t="shared" si="14"/>
        <v>43177</v>
      </c>
      <c r="G44" s="81">
        <v>3.0</v>
      </c>
      <c r="H44" s="84">
        <v>1.0</v>
      </c>
      <c r="I44" s="82">
        <f t="shared" si="15"/>
        <v>1</v>
      </c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90"/>
      <c r="AA44" s="90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48"/>
    </row>
    <row r="45" ht="15.75" customHeight="1">
      <c r="A45" s="69" t="str">
        <f t="shared" si="16"/>
        <v>3.8</v>
      </c>
      <c r="B45" s="70" t="s">
        <v>36</v>
      </c>
      <c r="C45" s="71" t="s">
        <v>20</v>
      </c>
      <c r="D45" s="72"/>
      <c r="E45" s="73">
        <v>43178.0</v>
      </c>
      <c r="F45" s="74">
        <f t="shared" si="14"/>
        <v>43178</v>
      </c>
      <c r="G45" s="75">
        <v>1.0</v>
      </c>
      <c r="H45" s="92">
        <v>1.0</v>
      </c>
      <c r="I45" s="77">
        <f t="shared" si="15"/>
        <v>1</v>
      </c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90"/>
      <c r="AA45" s="90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89"/>
      <c r="BN45" s="48"/>
    </row>
    <row r="46" ht="15.75" hidden="1" customHeight="1">
      <c r="A46" s="39" t="str">
        <f t="shared" ref="A46:A47" si="17">IF(ISERROR(VALUE(SUBSTITUTE(OFFSET(A46,-1,0,1,1),".",""))),"0.1",IF(ISERROR(FIND("`",SUBSTITUTE(OFFSET(A46,-1,0,1,1),".","`",1))),OFFSET(A46,-1,0,1,1)&amp;".1",LEFT(OFFSET(A46,-1,0,1,1),FIND("`",SUBSTITUTE(OFFSET(A46,-1,0,1,1),".","`",1)))&amp;IF(ISERROR(FIND("`",SUBSTITUTE(OFFSET(A46,-1,0,1,1),".","`",2))),VALUE(RIGHT(OFFSET(A46,-1,0,1,1),LEN(OFFSET(A46,-1,0,1,1))-FIND("`",SUBSTITUTE(OFFSET(A46,-1,0,1,1),".","`",1))))+1,VALUE(MID(OFFSET(A46,-1,0,1,1),FIND("`",SUBSTITUTE(OFFSET(A46,-1,0,1,1),".","`",1))+1,(FIND("`",SUBSTITUTE(OFFSET(A46,-1,0,1,1),".","`",2))-FIND("`",SUBSTITUTE(OFFSET(A46,-1,0,1,1),".","`",1))-1)))+1)))</f>
        <v>3.9</v>
      </c>
      <c r="B46" s="40" t="s">
        <v>36</v>
      </c>
      <c r="C46" s="49" t="s">
        <v>20</v>
      </c>
      <c r="D46" s="42"/>
      <c r="E46" s="50">
        <v>43150.0</v>
      </c>
      <c r="F46" s="44">
        <f>IF(G46=0,E46,E46+G46-1)</f>
        <v>43150</v>
      </c>
      <c r="G46" s="45">
        <v>1.0</v>
      </c>
      <c r="H46" s="93">
        <v>1.0</v>
      </c>
      <c r="I46" s="47">
        <f>IF(OR(F46=0,E46=0),0,NETWORKDAYS(E46,F46))</f>
        <v>1</v>
      </c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48"/>
    </row>
    <row r="47" ht="15.75" hidden="1" customHeight="1">
      <c r="A47" s="39" t="str">
        <f t="shared" si="17"/>
        <v>3.10</v>
      </c>
      <c r="B47" s="94"/>
      <c r="C47" s="95"/>
      <c r="D47" s="33"/>
      <c r="E47" s="34"/>
      <c r="F47" s="34"/>
      <c r="G47" s="35"/>
      <c r="H47" s="36"/>
      <c r="I47" s="35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8"/>
    </row>
    <row r="48" ht="15.75" hidden="1" customHeight="1">
      <c r="A48" s="39"/>
      <c r="B48" s="94"/>
      <c r="C48" s="41"/>
      <c r="D48" s="42"/>
      <c r="E48" s="43">
        <f>$E$4</f>
        <v>43115</v>
      </c>
      <c r="F48" s="44">
        <f t="shared" ref="F48:F51" si="18">IF(G48=0,E48,E48+G48-1)</f>
        <v>43115</v>
      </c>
      <c r="G48" s="96">
        <v>1.0</v>
      </c>
      <c r="H48" s="93">
        <v>0.0</v>
      </c>
      <c r="I48" s="47">
        <f t="shared" ref="I48:I51" si="19">IF(OR(F48=0,E48=0),0,NETWORKDAYS(E48,F48))</f>
        <v>1</v>
      </c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48"/>
    </row>
    <row r="49" ht="15.75" hidden="1" customHeight="1">
      <c r="A49" s="39"/>
      <c r="B49" s="94"/>
      <c r="C49" s="41"/>
      <c r="D49" s="42"/>
      <c r="E49" s="43">
        <f t="shared" ref="E49:E51" si="20">E48+1</f>
        <v>43116</v>
      </c>
      <c r="F49" s="44">
        <f t="shared" si="18"/>
        <v>43116</v>
      </c>
      <c r="G49" s="96">
        <v>1.0</v>
      </c>
      <c r="H49" s="93">
        <v>0.0</v>
      </c>
      <c r="I49" s="47">
        <f t="shared" si="19"/>
        <v>1</v>
      </c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48"/>
    </row>
    <row r="50" ht="15.75" hidden="1" customHeight="1">
      <c r="A50" s="39"/>
      <c r="B50" s="94"/>
      <c r="C50" s="41"/>
      <c r="D50" s="42"/>
      <c r="E50" s="43">
        <f t="shared" si="20"/>
        <v>43117</v>
      </c>
      <c r="F50" s="44">
        <f t="shared" si="18"/>
        <v>43117</v>
      </c>
      <c r="G50" s="96">
        <v>1.0</v>
      </c>
      <c r="H50" s="93">
        <v>0.0</v>
      </c>
      <c r="I50" s="47">
        <f t="shared" si="19"/>
        <v>1</v>
      </c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  <c r="AW50" s="85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48"/>
    </row>
    <row r="51" ht="15.75" hidden="1" customHeight="1">
      <c r="A51" s="39"/>
      <c r="B51" s="94"/>
      <c r="C51" s="41"/>
      <c r="D51" s="42"/>
      <c r="E51" s="43">
        <f t="shared" si="20"/>
        <v>43118</v>
      </c>
      <c r="F51" s="44">
        <f t="shared" si="18"/>
        <v>43118</v>
      </c>
      <c r="G51" s="96">
        <v>1.0</v>
      </c>
      <c r="H51" s="93">
        <v>0.0</v>
      </c>
      <c r="I51" s="47">
        <f t="shared" si="19"/>
        <v>1</v>
      </c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  <c r="AW51" s="85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48"/>
    </row>
    <row r="52" ht="15.75" hidden="1" customHeight="1">
      <c r="A52" s="39"/>
      <c r="B52" s="97"/>
      <c r="C52" s="97"/>
      <c r="D52" s="33"/>
      <c r="E52" s="98"/>
      <c r="F52" s="98"/>
      <c r="G52" s="35"/>
      <c r="H52" s="36"/>
      <c r="I52" s="35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85"/>
      <c r="AW52" s="85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48"/>
    </row>
    <row r="53" ht="15.75" hidden="1" customHeight="1">
      <c r="A53" s="39"/>
      <c r="B53" s="97"/>
      <c r="C53" s="97"/>
      <c r="D53" s="33"/>
      <c r="E53" s="98"/>
      <c r="F53" s="98"/>
      <c r="G53" s="35"/>
      <c r="H53" s="36"/>
      <c r="I53" s="35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5"/>
    </row>
    <row r="54" ht="15.75" hidden="1" customHeight="1">
      <c r="A54" s="39"/>
      <c r="B54" s="97"/>
      <c r="C54" s="97"/>
      <c r="D54" s="33"/>
      <c r="E54" s="98"/>
      <c r="F54" s="98"/>
      <c r="G54" s="35"/>
      <c r="H54" s="36"/>
      <c r="I54" s="35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5"/>
    </row>
    <row r="55" ht="15.75" hidden="1" customHeight="1">
      <c r="A55" s="39"/>
      <c r="B55" s="97"/>
      <c r="C55" s="97"/>
      <c r="D55" s="33"/>
      <c r="E55" s="98"/>
      <c r="F55" s="98"/>
      <c r="G55" s="35"/>
      <c r="H55" s="36"/>
      <c r="I55" s="35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  <c r="AW55" s="85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5"/>
    </row>
    <row r="56" ht="15.75" hidden="1" customHeight="1">
      <c r="A56" s="99"/>
      <c r="B56" s="100"/>
      <c r="C56" s="101"/>
      <c r="D56" s="101"/>
      <c r="E56" s="101"/>
      <c r="F56" s="101"/>
      <c r="G56" s="102"/>
      <c r="H56" s="102"/>
      <c r="I56" s="102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  <c r="AW56" s="85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103"/>
    </row>
    <row r="57" ht="15.75" hidden="1" customHeight="1">
      <c r="A57" s="104"/>
      <c r="B57" s="105"/>
      <c r="C57" s="105"/>
      <c r="D57" s="105"/>
      <c r="E57" s="105"/>
      <c r="F57" s="105"/>
      <c r="G57" s="105"/>
      <c r="H57" s="105"/>
      <c r="I57" s="105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103"/>
    </row>
    <row r="58" ht="15.75" hidden="1" customHeight="1">
      <c r="A58" s="106"/>
      <c r="B58" s="107"/>
      <c r="C58" s="107"/>
      <c r="D58" s="107"/>
      <c r="E58" s="107"/>
      <c r="F58" s="107"/>
      <c r="G58" s="107"/>
      <c r="H58" s="107"/>
      <c r="I58" s="10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  <c r="AW58" s="85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5"/>
    </row>
    <row r="59" ht="15.75" hidden="1" customHeight="1">
      <c r="A59" s="39"/>
      <c r="B59" s="108"/>
      <c r="C59" s="108"/>
      <c r="D59" s="42"/>
      <c r="E59" s="34"/>
      <c r="F59" s="44"/>
      <c r="G59" s="47"/>
      <c r="H59" s="109"/>
      <c r="I59" s="4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5"/>
    </row>
    <row r="60" ht="15.75" hidden="1" customHeight="1">
      <c r="A60" s="39"/>
      <c r="B60" s="110"/>
      <c r="C60" s="110"/>
      <c r="D60" s="42"/>
      <c r="E60" s="34"/>
      <c r="F60" s="44"/>
      <c r="G60" s="47"/>
      <c r="H60" s="109"/>
      <c r="I60" s="4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5"/>
    </row>
    <row r="61" ht="15.75" hidden="1" customHeight="1">
      <c r="A61" s="39"/>
      <c r="B61" s="111"/>
      <c r="C61" s="110"/>
      <c r="D61" s="42"/>
      <c r="E61" s="34"/>
      <c r="F61" s="44"/>
      <c r="G61" s="47"/>
      <c r="H61" s="109"/>
      <c r="I61" s="4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5"/>
    </row>
    <row r="62" ht="15.75" hidden="1" customHeight="1">
      <c r="A62" s="39"/>
      <c r="B62" s="111"/>
      <c r="C62" s="110"/>
      <c r="D62" s="42"/>
      <c r="E62" s="34"/>
      <c r="F62" s="44"/>
      <c r="G62" s="47"/>
      <c r="H62" s="109"/>
      <c r="I62" s="4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5"/>
      <c r="AW62" s="85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5"/>
    </row>
    <row r="63" ht="15.75" hidden="1" customHeight="1">
      <c r="A63" s="106"/>
      <c r="B63" s="107"/>
      <c r="C63" s="107"/>
      <c r="D63" s="107"/>
      <c r="E63" s="107"/>
      <c r="F63" s="107"/>
      <c r="G63" s="107"/>
      <c r="H63" s="107"/>
      <c r="I63" s="10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5"/>
    </row>
    <row r="64" ht="15.75" hidden="1" customHeight="1">
      <c r="A64" s="39"/>
      <c r="B64" s="112"/>
      <c r="C64" s="112"/>
      <c r="D64" s="113"/>
      <c r="E64" s="114">
        <f>MIN(E65:E68)</f>
        <v>42095</v>
      </c>
      <c r="F64" s="114">
        <f>MAX(F65:F68)</f>
        <v>42111</v>
      </c>
      <c r="G64" s="47">
        <f>IF(OR(F64=0,E64=0),0,F64-E64+1)</f>
        <v>17</v>
      </c>
      <c r="H64" s="109"/>
      <c r="I64" s="47">
        <f t="shared" ref="I64:I68" si="21">IF(OR(F64=0,E64=0),0,NETWORKDAYS(E64,F64))</f>
        <v>13</v>
      </c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5"/>
    </row>
    <row r="65" ht="15.75" hidden="1" customHeight="1">
      <c r="A65" s="115"/>
      <c r="B65" s="112"/>
      <c r="C65" s="112"/>
      <c r="D65" s="113"/>
      <c r="E65" s="43">
        <v>42095.0</v>
      </c>
      <c r="F65" s="44">
        <f t="shared" ref="F65:F68" si="22">IF(G65=0,E65,E65+G65-1)</f>
        <v>42095</v>
      </c>
      <c r="G65" s="96">
        <v>1.0</v>
      </c>
      <c r="H65" s="93"/>
      <c r="I65" s="47">
        <f t="shared" si="21"/>
        <v>1</v>
      </c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85"/>
      <c r="AM65" s="85"/>
      <c r="AN65" s="85"/>
      <c r="AO65" s="85"/>
      <c r="AP65" s="85"/>
      <c r="AQ65" s="85"/>
      <c r="AR65" s="85"/>
      <c r="AS65" s="85"/>
      <c r="AT65" s="85"/>
      <c r="AU65" s="85"/>
      <c r="AV65" s="85"/>
      <c r="AW65" s="85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5"/>
    </row>
    <row r="66" ht="15.75" hidden="1" customHeight="1">
      <c r="A66" s="39"/>
      <c r="B66" s="110"/>
      <c r="C66" s="110"/>
      <c r="D66" s="42"/>
      <c r="E66" s="43">
        <v>42095.0</v>
      </c>
      <c r="F66" s="44">
        <f t="shared" si="22"/>
        <v>42097</v>
      </c>
      <c r="G66" s="96">
        <v>3.0</v>
      </c>
      <c r="H66" s="93"/>
      <c r="I66" s="47">
        <f t="shared" si="21"/>
        <v>3</v>
      </c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5"/>
    </row>
    <row r="67" ht="15.75" hidden="1" customHeight="1">
      <c r="A67" s="39"/>
      <c r="B67" s="110"/>
      <c r="C67" s="110"/>
      <c r="D67" s="42"/>
      <c r="E67" s="43">
        <f>F66+1</f>
        <v>42098</v>
      </c>
      <c r="F67" s="44">
        <f t="shared" si="22"/>
        <v>42104</v>
      </c>
      <c r="G67" s="96">
        <v>7.0</v>
      </c>
      <c r="H67" s="93"/>
      <c r="I67" s="47">
        <f t="shared" si="21"/>
        <v>5</v>
      </c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5"/>
      <c r="AW67" s="85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5"/>
    </row>
    <row r="68" ht="15.75" hidden="1" customHeight="1">
      <c r="A68" s="39"/>
      <c r="B68" s="110"/>
      <c r="C68" s="110"/>
      <c r="D68" s="42"/>
      <c r="E68" s="43">
        <f>WORKDAY(F67,1)</f>
        <v>42107</v>
      </c>
      <c r="F68" s="44">
        <f t="shared" si="22"/>
        <v>42111</v>
      </c>
      <c r="G68" s="96">
        <v>5.0</v>
      </c>
      <c r="H68" s="93"/>
      <c r="I68" s="47">
        <f t="shared" si="21"/>
        <v>5</v>
      </c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5"/>
    </row>
    <row r="69" ht="15.75" customHeight="1">
      <c r="A69" s="30">
        <v>4.0</v>
      </c>
      <c r="B69" s="31" t="s">
        <v>62</v>
      </c>
      <c r="C69" s="32" t="s">
        <v>63</v>
      </c>
      <c r="D69" s="33"/>
      <c r="E69" s="34"/>
      <c r="F69" s="34"/>
      <c r="G69" s="35"/>
      <c r="H69" s="36"/>
      <c r="I69" s="3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116"/>
      <c r="AM69" s="116"/>
      <c r="AN69" s="116"/>
      <c r="AO69" s="116"/>
      <c r="AP69" s="116"/>
      <c r="AQ69" s="116"/>
      <c r="AR69" s="116"/>
      <c r="AS69" s="116"/>
      <c r="AT69" s="116"/>
      <c r="AU69" s="116"/>
      <c r="AV69" s="116"/>
      <c r="AW69" s="116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5"/>
    </row>
    <row r="70" ht="15.75" customHeight="1">
      <c r="A70" s="53" t="str">
        <f t="shared" ref="A70:A84" si="23">IF(ISERROR(VALUE(SUBSTITUTE(OFFSET(A70,-1,0,1,1),".",""))),"0.1",IF(ISERROR(FIND("`",SUBSTITUTE(OFFSET(A70,-1,0,1,1),".","`",1))),OFFSET(A70,-1,0,1,1)&amp;".1",LEFT(OFFSET(A70,-1,0,1,1),FIND("`",SUBSTITUTE(OFFSET(A70,-1,0,1,1),".","`",1)))&amp;IF(ISERROR(FIND("`",SUBSTITUTE(OFFSET(A70,-1,0,1,1),".","`",2))),VALUE(RIGHT(OFFSET(A70,-1,0,1,1),LEN(OFFSET(A70,-1,0,1,1))-FIND("`",SUBSTITUTE(OFFSET(A70,-1,0,1,1),".","`",1))))+1,VALUE(MID(OFFSET(A70,-1,0,1,1),FIND("`",SUBSTITUTE(OFFSET(A70,-1,0,1,1),".","`",1))+1,(FIND("`",SUBSTITUTE(OFFSET(A70,-1,0,1,1),".","`",2))-FIND("`",SUBSTITUTE(OFFSET(A70,-1,0,1,1),".","`",1))-1)))+1)))</f>
        <v>4.1</v>
      </c>
      <c r="B70" s="54" t="s">
        <v>29</v>
      </c>
      <c r="C70" s="55" t="s">
        <v>4</v>
      </c>
      <c r="D70" s="117"/>
      <c r="E70" s="118">
        <v>43178.0</v>
      </c>
      <c r="F70" s="119">
        <f t="shared" ref="F70:F84" si="24">IF(G70=0,E70,E70+G70-1)</f>
        <v>43180</v>
      </c>
      <c r="G70" s="120">
        <v>3.0</v>
      </c>
      <c r="H70" s="121">
        <v>1.0</v>
      </c>
      <c r="I70" s="122">
        <f t="shared" ref="I70:I84" si="25">IF(OR(F70=0,E70=0),0,NETWORKDAYS(E70,F70))</f>
        <v>3</v>
      </c>
      <c r="J70" s="86"/>
      <c r="K70" s="86"/>
      <c r="L70" s="86"/>
      <c r="M70" s="86"/>
      <c r="N70" s="86"/>
      <c r="O70" s="86"/>
      <c r="P70" s="86"/>
      <c r="Q70" s="123"/>
      <c r="R70" s="123"/>
      <c r="S70" s="123"/>
      <c r="T70" s="86"/>
      <c r="U70" s="86"/>
      <c r="V70" s="86"/>
      <c r="W70" s="86"/>
      <c r="X70" s="86"/>
      <c r="Y70" s="86"/>
      <c r="Z70" s="87"/>
      <c r="AA70" s="87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86"/>
      <c r="AM70" s="86"/>
      <c r="AN70" s="86"/>
      <c r="AO70" s="86"/>
      <c r="AP70" s="86"/>
      <c r="AQ70" s="86"/>
      <c r="AR70" s="86"/>
      <c r="AS70" s="86"/>
      <c r="AT70" s="86"/>
      <c r="AU70" s="86"/>
      <c r="AV70" s="86"/>
      <c r="AW70" s="86"/>
      <c r="AX70" s="86"/>
      <c r="AY70" s="86"/>
      <c r="AZ70" s="86"/>
      <c r="BA70" s="86"/>
      <c r="BB70" s="86"/>
      <c r="BC70" s="86"/>
      <c r="BD70" s="86"/>
      <c r="BE70" s="86"/>
      <c r="BF70" s="86"/>
      <c r="BG70" s="86"/>
      <c r="BH70" s="86"/>
      <c r="BI70" s="86"/>
      <c r="BJ70" s="86"/>
      <c r="BK70" s="86"/>
      <c r="BL70" s="86"/>
      <c r="BM70" s="86"/>
      <c r="BN70" s="124"/>
    </row>
    <row r="71" ht="15.75" customHeight="1">
      <c r="A71" s="53" t="str">
        <f t="shared" si="23"/>
        <v>4.2</v>
      </c>
      <c r="B71" s="62" t="s">
        <v>64</v>
      </c>
      <c r="C71" s="125" t="s">
        <v>65</v>
      </c>
      <c r="D71" s="78"/>
      <c r="E71" s="126">
        <v>43180.0</v>
      </c>
      <c r="F71" s="80">
        <f t="shared" si="24"/>
        <v>43186</v>
      </c>
      <c r="G71" s="127">
        <v>7.0</v>
      </c>
      <c r="H71" s="83">
        <v>1.0</v>
      </c>
      <c r="I71" s="82">
        <f t="shared" si="25"/>
        <v>5</v>
      </c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128"/>
      <c r="U71" s="128"/>
      <c r="V71" s="128"/>
      <c r="W71" s="128"/>
      <c r="X71" s="128"/>
      <c r="Y71" s="89"/>
      <c r="Z71" s="90"/>
      <c r="AA71" s="90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  <c r="AX71" s="89"/>
      <c r="AY71" s="89"/>
      <c r="AZ71" s="89"/>
      <c r="BA71" s="89"/>
      <c r="BB71" s="89"/>
      <c r="BC71" s="89"/>
      <c r="BD71" s="89"/>
      <c r="BE71" s="89"/>
      <c r="BF71" s="89"/>
      <c r="BG71" s="89"/>
      <c r="BH71" s="89"/>
      <c r="BI71" s="89"/>
      <c r="BJ71" s="89"/>
      <c r="BK71" s="89"/>
      <c r="BL71" s="89"/>
      <c r="BM71" s="89"/>
      <c r="BN71" s="129"/>
    </row>
    <row r="72" ht="15.75" customHeight="1">
      <c r="A72" s="53" t="str">
        <f t="shared" si="23"/>
        <v>4.3</v>
      </c>
      <c r="B72" s="62" t="s">
        <v>66</v>
      </c>
      <c r="C72" s="125" t="s">
        <v>67</v>
      </c>
      <c r="D72" s="78"/>
      <c r="E72" s="126">
        <v>43185.0</v>
      </c>
      <c r="F72" s="80">
        <f t="shared" si="24"/>
        <v>43191</v>
      </c>
      <c r="G72" s="127">
        <v>7.0</v>
      </c>
      <c r="H72" s="84">
        <v>1.0</v>
      </c>
      <c r="I72" s="82">
        <f t="shared" si="25"/>
        <v>5</v>
      </c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128"/>
      <c r="U72" s="128"/>
      <c r="V72" s="128"/>
      <c r="W72" s="128"/>
      <c r="X72" s="128"/>
      <c r="Y72" s="89"/>
      <c r="Z72" s="90"/>
      <c r="AA72" s="90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89"/>
      <c r="BF72" s="89"/>
      <c r="BG72" s="89"/>
      <c r="BH72" s="89"/>
      <c r="BI72" s="89"/>
      <c r="BJ72" s="89"/>
      <c r="BK72" s="89"/>
      <c r="BL72" s="89"/>
      <c r="BM72" s="89"/>
      <c r="BN72" s="129"/>
    </row>
    <row r="73" ht="15.75" customHeight="1">
      <c r="A73" s="53" t="str">
        <f t="shared" si="23"/>
        <v>4.4</v>
      </c>
      <c r="B73" s="62" t="s">
        <v>68</v>
      </c>
      <c r="C73" s="55" t="s">
        <v>4</v>
      </c>
      <c r="D73" s="78"/>
      <c r="E73" s="126">
        <v>43192.0</v>
      </c>
      <c r="F73" s="80">
        <f t="shared" si="24"/>
        <v>43193</v>
      </c>
      <c r="G73" s="127">
        <v>2.0</v>
      </c>
      <c r="H73" s="84">
        <v>1.0</v>
      </c>
      <c r="I73" s="82">
        <f t="shared" si="25"/>
        <v>2</v>
      </c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128"/>
      <c r="Z73" s="90"/>
      <c r="AA73" s="90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  <c r="AX73" s="89"/>
      <c r="AY73" s="89"/>
      <c r="AZ73" s="89"/>
      <c r="BA73" s="89"/>
      <c r="BB73" s="89"/>
      <c r="BC73" s="89"/>
      <c r="BD73" s="89"/>
      <c r="BE73" s="89"/>
      <c r="BF73" s="89"/>
      <c r="BG73" s="89"/>
      <c r="BH73" s="89"/>
      <c r="BI73" s="89"/>
      <c r="BJ73" s="89"/>
      <c r="BK73" s="89"/>
      <c r="BL73" s="89"/>
      <c r="BM73" s="89"/>
      <c r="BN73" s="129"/>
    </row>
    <row r="74" ht="15.75" customHeight="1">
      <c r="A74" s="53" t="str">
        <f t="shared" si="23"/>
        <v>4.5</v>
      </c>
      <c r="B74" s="62" t="s">
        <v>69</v>
      </c>
      <c r="C74" s="125" t="s">
        <v>65</v>
      </c>
      <c r="D74" s="78"/>
      <c r="E74" s="126">
        <v>43192.0</v>
      </c>
      <c r="F74" s="80">
        <f t="shared" si="24"/>
        <v>43195</v>
      </c>
      <c r="G74" s="127">
        <v>4.0</v>
      </c>
      <c r="H74" s="84">
        <v>1.0</v>
      </c>
      <c r="I74" s="82">
        <f t="shared" si="25"/>
        <v>4</v>
      </c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128"/>
      <c r="Z74" s="130"/>
      <c r="AA74" s="130"/>
      <c r="AB74" s="128"/>
      <c r="AC74" s="128"/>
      <c r="AD74" s="128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  <c r="AX74" s="89"/>
      <c r="AY74" s="89"/>
      <c r="AZ74" s="89"/>
      <c r="BA74" s="89"/>
      <c r="BB74" s="89"/>
      <c r="BC74" s="89"/>
      <c r="BD74" s="89"/>
      <c r="BE74" s="89"/>
      <c r="BF74" s="89"/>
      <c r="BG74" s="89"/>
      <c r="BH74" s="89"/>
      <c r="BI74" s="89"/>
      <c r="BJ74" s="89"/>
      <c r="BK74" s="89"/>
      <c r="BL74" s="89"/>
      <c r="BM74" s="89"/>
      <c r="BN74" s="129"/>
    </row>
    <row r="75" ht="15.75" customHeight="1">
      <c r="A75" s="53" t="str">
        <f t="shared" si="23"/>
        <v>4.6</v>
      </c>
      <c r="B75" s="62" t="s">
        <v>70</v>
      </c>
      <c r="C75" s="125" t="s">
        <v>67</v>
      </c>
      <c r="D75" s="78"/>
      <c r="E75" s="126">
        <v>43196.0</v>
      </c>
      <c r="F75" s="80">
        <f t="shared" si="24"/>
        <v>43200</v>
      </c>
      <c r="G75" s="127">
        <v>5.0</v>
      </c>
      <c r="H75" s="84">
        <v>1.0</v>
      </c>
      <c r="I75" s="82">
        <f t="shared" si="25"/>
        <v>3</v>
      </c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90"/>
      <c r="AA75" s="90"/>
      <c r="AB75" s="128"/>
      <c r="AC75" s="128"/>
      <c r="AD75" s="128"/>
      <c r="AE75" s="128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  <c r="AX75" s="89"/>
      <c r="AY75" s="89"/>
      <c r="AZ75" s="89"/>
      <c r="BA75" s="89"/>
      <c r="BB75" s="89"/>
      <c r="BC75" s="89"/>
      <c r="BD75" s="89"/>
      <c r="BE75" s="89"/>
      <c r="BF75" s="89"/>
      <c r="BG75" s="89"/>
      <c r="BH75" s="89"/>
      <c r="BI75" s="89"/>
      <c r="BJ75" s="89"/>
      <c r="BK75" s="89"/>
      <c r="BL75" s="89"/>
      <c r="BM75" s="89"/>
      <c r="BN75" s="129"/>
    </row>
    <row r="76" ht="15.75" customHeight="1">
      <c r="A76" s="71" t="str">
        <f t="shared" si="23"/>
        <v>4.7</v>
      </c>
      <c r="B76" s="70" t="s">
        <v>30</v>
      </c>
      <c r="C76" s="71" t="s">
        <v>4</v>
      </c>
      <c r="D76" s="78"/>
      <c r="E76" s="126">
        <v>43200.0</v>
      </c>
      <c r="F76" s="80">
        <f t="shared" si="24"/>
        <v>43203</v>
      </c>
      <c r="G76" s="127">
        <v>4.0</v>
      </c>
      <c r="H76" s="84">
        <v>1.0</v>
      </c>
      <c r="I76" s="82">
        <f t="shared" si="25"/>
        <v>4</v>
      </c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90"/>
      <c r="AA76" s="90"/>
      <c r="AB76" s="89"/>
      <c r="AC76" s="89"/>
      <c r="AD76" s="89"/>
      <c r="AE76" s="128"/>
      <c r="AF76" s="128"/>
      <c r="AG76" s="128"/>
      <c r="AH76" s="128"/>
      <c r="AI76" s="128"/>
      <c r="AJ76" s="128"/>
      <c r="AK76" s="128"/>
      <c r="AL76" s="128"/>
      <c r="AM76" s="128"/>
      <c r="AN76" s="89"/>
      <c r="AO76" s="89"/>
      <c r="AP76" s="89"/>
      <c r="AQ76" s="89"/>
      <c r="AR76" s="89"/>
      <c r="AS76" s="89"/>
      <c r="AT76" s="89"/>
      <c r="AU76" s="89"/>
      <c r="AV76" s="89"/>
      <c r="AW76" s="89"/>
      <c r="AX76" s="89"/>
      <c r="AY76" s="89"/>
      <c r="AZ76" s="89"/>
      <c r="BA76" s="89"/>
      <c r="BB76" s="89"/>
      <c r="BC76" s="89"/>
      <c r="BD76" s="89"/>
      <c r="BE76" s="89"/>
      <c r="BF76" s="89"/>
      <c r="BG76" s="89"/>
      <c r="BH76" s="89"/>
      <c r="BI76" s="89"/>
      <c r="BJ76" s="89"/>
      <c r="BK76" s="89"/>
      <c r="BL76" s="89"/>
      <c r="BM76" s="89"/>
      <c r="BN76" s="129"/>
    </row>
    <row r="77" ht="15.75" customHeight="1">
      <c r="A77" s="69" t="str">
        <f t="shared" si="23"/>
        <v>4.8</v>
      </c>
      <c r="B77" s="70" t="s">
        <v>23</v>
      </c>
      <c r="C77" s="71" t="s">
        <v>24</v>
      </c>
      <c r="D77" s="78"/>
      <c r="E77" s="126">
        <v>43200.0</v>
      </c>
      <c r="F77" s="80">
        <f t="shared" si="24"/>
        <v>43203</v>
      </c>
      <c r="G77" s="127">
        <v>4.0</v>
      </c>
      <c r="H77" s="84">
        <v>1.0</v>
      </c>
      <c r="I77" s="82">
        <f t="shared" si="25"/>
        <v>4</v>
      </c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90"/>
      <c r="AA77" s="90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128"/>
      <c r="AO77" s="128"/>
      <c r="AP77" s="128"/>
      <c r="AQ77" s="89"/>
      <c r="AR77" s="89"/>
      <c r="AS77" s="89"/>
      <c r="AT77" s="89"/>
      <c r="AU77" s="89"/>
      <c r="AV77" s="89"/>
      <c r="AW77" s="89"/>
      <c r="AX77" s="89"/>
      <c r="AY77" s="89"/>
      <c r="AZ77" s="89"/>
      <c r="BA77" s="89"/>
      <c r="BB77" s="89"/>
      <c r="BC77" s="89"/>
      <c r="BD77" s="89"/>
      <c r="BE77" s="89"/>
      <c r="BF77" s="89"/>
      <c r="BG77" s="89"/>
      <c r="BH77" s="89"/>
      <c r="BI77" s="89"/>
      <c r="BJ77" s="89"/>
      <c r="BK77" s="89"/>
      <c r="BL77" s="89"/>
      <c r="BM77" s="89"/>
      <c r="BN77" s="129"/>
    </row>
    <row r="78" ht="15.75" customHeight="1">
      <c r="A78" s="69" t="str">
        <f t="shared" si="23"/>
        <v>4.9</v>
      </c>
      <c r="B78" s="131" t="s">
        <v>71</v>
      </c>
      <c r="C78" s="132" t="s">
        <v>20</v>
      </c>
      <c r="D78" s="78"/>
      <c r="E78" s="126">
        <v>43203.0</v>
      </c>
      <c r="F78" s="80">
        <f t="shared" si="24"/>
        <v>43207</v>
      </c>
      <c r="G78" s="127">
        <v>5.0</v>
      </c>
      <c r="H78" s="84">
        <v>1.0</v>
      </c>
      <c r="I78" s="82">
        <f t="shared" si="25"/>
        <v>3</v>
      </c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90"/>
      <c r="AA78" s="90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128"/>
      <c r="AO78" s="128"/>
      <c r="AP78" s="128"/>
      <c r="AQ78" s="89"/>
      <c r="AR78" s="89"/>
      <c r="AS78" s="89"/>
      <c r="AT78" s="89"/>
      <c r="AU78" s="89"/>
      <c r="AV78" s="89"/>
      <c r="AW78" s="89"/>
      <c r="AX78" s="89"/>
      <c r="AY78" s="89"/>
      <c r="AZ78" s="89"/>
      <c r="BA78" s="89"/>
      <c r="BB78" s="89"/>
      <c r="BC78" s="89"/>
      <c r="BD78" s="89"/>
      <c r="BE78" s="89"/>
      <c r="BF78" s="89"/>
      <c r="BG78" s="89"/>
      <c r="BH78" s="89"/>
      <c r="BI78" s="89"/>
      <c r="BJ78" s="89"/>
      <c r="BK78" s="89"/>
      <c r="BL78" s="89"/>
      <c r="BM78" s="89"/>
      <c r="BN78" s="129"/>
    </row>
    <row r="79" ht="15.75" customHeight="1">
      <c r="A79" s="53" t="str">
        <f t="shared" si="23"/>
        <v>4.10</v>
      </c>
      <c r="B79" s="62" t="s">
        <v>72</v>
      </c>
      <c r="C79" s="55" t="s">
        <v>20</v>
      </c>
      <c r="D79" s="56"/>
      <c r="E79" s="57">
        <v>43208.0</v>
      </c>
      <c r="F79" s="58">
        <f t="shared" si="24"/>
        <v>43208</v>
      </c>
      <c r="G79" s="133">
        <v>1.0</v>
      </c>
      <c r="H79" s="60">
        <v>1.0</v>
      </c>
      <c r="I79" s="61">
        <f t="shared" si="25"/>
        <v>1</v>
      </c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90"/>
      <c r="AA79" s="90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128"/>
      <c r="AO79" s="128"/>
      <c r="AP79" s="128"/>
      <c r="AQ79" s="89"/>
      <c r="AR79" s="89"/>
      <c r="AS79" s="89"/>
      <c r="AT79" s="89"/>
      <c r="AU79" s="89"/>
      <c r="AV79" s="89"/>
      <c r="AW79" s="89"/>
      <c r="AX79" s="89"/>
      <c r="AY79" s="89"/>
      <c r="AZ79" s="89"/>
      <c r="BA79" s="89"/>
      <c r="BB79" s="89"/>
      <c r="BC79" s="89"/>
      <c r="BD79" s="89"/>
      <c r="BE79" s="89"/>
      <c r="BF79" s="89"/>
      <c r="BG79" s="89"/>
      <c r="BH79" s="89"/>
      <c r="BI79" s="89"/>
      <c r="BJ79" s="89"/>
      <c r="BK79" s="89"/>
      <c r="BL79" s="89"/>
      <c r="BM79" s="89"/>
      <c r="BN79" s="129"/>
    </row>
    <row r="80" ht="15.75" customHeight="1">
      <c r="A80" s="53" t="str">
        <f t="shared" si="23"/>
        <v>4.11</v>
      </c>
      <c r="B80" s="62" t="s">
        <v>73</v>
      </c>
      <c r="C80" s="55" t="s">
        <v>20</v>
      </c>
      <c r="D80" s="56"/>
      <c r="E80" s="57">
        <v>43209.0</v>
      </c>
      <c r="F80" s="58">
        <f t="shared" si="24"/>
        <v>43209</v>
      </c>
      <c r="G80" s="133">
        <v>1.0</v>
      </c>
      <c r="H80" s="60">
        <v>1.0</v>
      </c>
      <c r="I80" s="61">
        <f t="shared" si="25"/>
        <v>1</v>
      </c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90"/>
      <c r="AA80" s="90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128"/>
      <c r="AO80" s="128"/>
      <c r="AP80" s="128"/>
      <c r="AQ80" s="89"/>
      <c r="AR80" s="89"/>
      <c r="AS80" s="89"/>
      <c r="AT80" s="89"/>
      <c r="AU80" s="89"/>
      <c r="AV80" s="89"/>
      <c r="AW80" s="89"/>
      <c r="AX80" s="89"/>
      <c r="AY80" s="89"/>
      <c r="AZ80" s="89"/>
      <c r="BA80" s="89"/>
      <c r="BB80" s="89"/>
      <c r="BC80" s="89"/>
      <c r="BD80" s="89"/>
      <c r="BE80" s="89"/>
      <c r="BF80" s="89"/>
      <c r="BG80" s="89"/>
      <c r="BH80" s="89"/>
      <c r="BI80" s="89"/>
      <c r="BJ80" s="89"/>
      <c r="BK80" s="89"/>
      <c r="BL80" s="89"/>
      <c r="BM80" s="89"/>
      <c r="BN80" s="129"/>
    </row>
    <row r="81" ht="15.75" customHeight="1">
      <c r="A81" s="69" t="str">
        <f t="shared" si="23"/>
        <v>4.12</v>
      </c>
      <c r="B81" s="131" t="s">
        <v>74</v>
      </c>
      <c r="C81" s="132" t="s">
        <v>20</v>
      </c>
      <c r="D81" s="78"/>
      <c r="E81" s="126">
        <v>43210.0</v>
      </c>
      <c r="F81" s="80">
        <f t="shared" si="24"/>
        <v>43210</v>
      </c>
      <c r="G81" s="127">
        <v>1.0</v>
      </c>
      <c r="H81" s="84">
        <v>1.0</v>
      </c>
      <c r="I81" s="82">
        <f t="shared" si="25"/>
        <v>1</v>
      </c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90"/>
      <c r="AA81" s="90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128"/>
      <c r="AO81" s="128"/>
      <c r="AP81" s="128"/>
      <c r="AQ81" s="89"/>
      <c r="AR81" s="89"/>
      <c r="AS81" s="89"/>
      <c r="AT81" s="89"/>
      <c r="AU81" s="89"/>
      <c r="AV81" s="89"/>
      <c r="AW81" s="89"/>
      <c r="AX81" s="89"/>
      <c r="AY81" s="89"/>
      <c r="AZ81" s="89"/>
      <c r="BA81" s="89"/>
      <c r="BB81" s="89"/>
      <c r="BC81" s="89"/>
      <c r="BD81" s="89"/>
      <c r="BE81" s="89"/>
      <c r="BF81" s="89"/>
      <c r="BG81" s="89"/>
      <c r="BH81" s="89"/>
      <c r="BI81" s="89"/>
      <c r="BJ81" s="89"/>
      <c r="BK81" s="89"/>
      <c r="BL81" s="89"/>
      <c r="BM81" s="89"/>
      <c r="BN81" s="129"/>
    </row>
    <row r="82" ht="15.75" customHeight="1">
      <c r="A82" s="69" t="str">
        <f t="shared" si="23"/>
        <v>4.13</v>
      </c>
      <c r="B82" s="131" t="s">
        <v>75</v>
      </c>
      <c r="C82" s="132" t="s">
        <v>20</v>
      </c>
      <c r="D82" s="78"/>
      <c r="E82" s="126">
        <v>43210.0</v>
      </c>
      <c r="F82" s="80">
        <f t="shared" si="24"/>
        <v>43213</v>
      </c>
      <c r="G82" s="127">
        <v>4.0</v>
      </c>
      <c r="H82" s="84">
        <v>1.0</v>
      </c>
      <c r="I82" s="82">
        <f t="shared" si="25"/>
        <v>2</v>
      </c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90"/>
      <c r="AA82" s="90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128"/>
      <c r="AO82" s="128"/>
      <c r="AP82" s="128"/>
      <c r="AQ82" s="89"/>
      <c r="AR82" s="89"/>
      <c r="AS82" s="89"/>
      <c r="AT82" s="89"/>
      <c r="AU82" s="89"/>
      <c r="AV82" s="89"/>
      <c r="AW82" s="89"/>
      <c r="AX82" s="89"/>
      <c r="AY82" s="89"/>
      <c r="AZ82" s="89"/>
      <c r="BA82" s="89"/>
      <c r="BB82" s="89"/>
      <c r="BC82" s="89"/>
      <c r="BD82" s="89"/>
      <c r="BE82" s="89"/>
      <c r="BF82" s="89"/>
      <c r="BG82" s="89"/>
      <c r="BH82" s="89"/>
      <c r="BI82" s="89"/>
      <c r="BJ82" s="89"/>
      <c r="BK82" s="89"/>
      <c r="BL82" s="89"/>
      <c r="BM82" s="89"/>
      <c r="BN82" s="129"/>
    </row>
    <row r="83" ht="15.75" customHeight="1">
      <c r="A83" s="69" t="str">
        <f t="shared" si="23"/>
        <v>4.14</v>
      </c>
      <c r="B83" s="70" t="s">
        <v>26</v>
      </c>
      <c r="C83" s="71" t="s">
        <v>20</v>
      </c>
      <c r="D83" s="78"/>
      <c r="E83" s="126">
        <v>43213.0</v>
      </c>
      <c r="F83" s="80">
        <f t="shared" si="24"/>
        <v>43213</v>
      </c>
      <c r="G83" s="127">
        <v>1.0</v>
      </c>
      <c r="H83" s="84">
        <v>1.0</v>
      </c>
      <c r="I83" s="82">
        <f t="shared" si="25"/>
        <v>1</v>
      </c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90"/>
      <c r="AA83" s="90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128"/>
      <c r="AO83" s="128"/>
      <c r="AP83" s="128"/>
      <c r="AQ83" s="89"/>
      <c r="AR83" s="89"/>
      <c r="AS83" s="89"/>
      <c r="AT83" s="89"/>
      <c r="AU83" s="89"/>
      <c r="AV83" s="89"/>
      <c r="AW83" s="89"/>
      <c r="AX83" s="89"/>
      <c r="AY83" s="89"/>
      <c r="AZ83" s="89"/>
      <c r="BA83" s="89"/>
      <c r="BB83" s="89"/>
      <c r="BC83" s="89"/>
      <c r="BD83" s="89"/>
      <c r="BE83" s="89"/>
      <c r="BF83" s="89"/>
      <c r="BG83" s="89"/>
      <c r="BH83" s="89"/>
      <c r="BI83" s="89"/>
      <c r="BJ83" s="89"/>
      <c r="BK83" s="89"/>
      <c r="BL83" s="89"/>
      <c r="BM83" s="89"/>
      <c r="BN83" s="129"/>
    </row>
    <row r="84" ht="15.75" customHeight="1">
      <c r="A84" s="69" t="str">
        <f t="shared" si="23"/>
        <v>4.15</v>
      </c>
      <c r="B84" s="131" t="s">
        <v>76</v>
      </c>
      <c r="C84" s="71" t="s">
        <v>20</v>
      </c>
      <c r="D84" s="78"/>
      <c r="E84" s="126">
        <v>43213.0</v>
      </c>
      <c r="F84" s="80">
        <f t="shared" si="24"/>
        <v>43213</v>
      </c>
      <c r="G84" s="127">
        <v>1.0</v>
      </c>
      <c r="H84" s="84">
        <v>1.0</v>
      </c>
      <c r="I84" s="82">
        <f t="shared" si="25"/>
        <v>1</v>
      </c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90"/>
      <c r="AA84" s="90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128"/>
      <c r="AQ84" s="128"/>
      <c r="AR84" s="128"/>
      <c r="AS84" s="89"/>
      <c r="AT84" s="89"/>
      <c r="AU84" s="89"/>
      <c r="AV84" s="89"/>
      <c r="AW84" s="89"/>
      <c r="AX84" s="89"/>
      <c r="AY84" s="89"/>
      <c r="AZ84" s="89"/>
      <c r="BA84" s="89"/>
      <c r="BB84" s="89"/>
      <c r="BC84" s="89"/>
      <c r="BD84" s="89"/>
      <c r="BE84" s="89"/>
      <c r="BF84" s="89"/>
      <c r="BG84" s="89"/>
      <c r="BH84" s="89"/>
      <c r="BI84" s="89"/>
      <c r="BJ84" s="89"/>
      <c r="BK84" s="89"/>
      <c r="BL84" s="89"/>
      <c r="BM84" s="89"/>
      <c r="BN84" s="129"/>
    </row>
    <row r="85" ht="15.75" customHeight="1">
      <c r="A85" s="69"/>
      <c r="B85" s="62"/>
      <c r="C85" s="125"/>
      <c r="D85" s="78"/>
      <c r="E85" s="80"/>
      <c r="F85" s="80"/>
      <c r="G85" s="134"/>
      <c r="H85" s="135"/>
      <c r="I85" s="82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90"/>
      <c r="AA85" s="90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128"/>
      <c r="AT85" s="89"/>
      <c r="AU85" s="89"/>
      <c r="AV85" s="89"/>
      <c r="AW85" s="89"/>
      <c r="AX85" s="89"/>
      <c r="AY85" s="89"/>
      <c r="AZ85" s="89"/>
      <c r="BA85" s="89"/>
      <c r="BB85" s="89"/>
      <c r="BC85" s="89"/>
      <c r="BD85" s="89"/>
      <c r="BE85" s="89"/>
      <c r="BF85" s="89"/>
      <c r="BG85" s="89"/>
      <c r="BH85" s="89"/>
      <c r="BI85" s="89"/>
      <c r="BJ85" s="89"/>
      <c r="BK85" s="89"/>
      <c r="BL85" s="89"/>
      <c r="BM85" s="89"/>
      <c r="BN85" s="129"/>
    </row>
    <row r="1014">
      <c r="F1014" s="44"/>
    </row>
  </sheetData>
  <mergeCells count="24">
    <mergeCell ref="AZ5:BF5"/>
    <mergeCell ref="AZ6:BF6"/>
    <mergeCell ref="AE5:AK5"/>
    <mergeCell ref="X5:AD5"/>
    <mergeCell ref="B4:D4"/>
    <mergeCell ref="B5:D5"/>
    <mergeCell ref="J6:P6"/>
    <mergeCell ref="J5:P5"/>
    <mergeCell ref="E3:F3"/>
    <mergeCell ref="E4:F4"/>
    <mergeCell ref="E2:F2"/>
    <mergeCell ref="B3:D3"/>
    <mergeCell ref="J2:Z2"/>
    <mergeCell ref="AS5:AY5"/>
    <mergeCell ref="AL5:AR5"/>
    <mergeCell ref="AL6:AR6"/>
    <mergeCell ref="AS6:AY6"/>
    <mergeCell ref="X6:AD6"/>
    <mergeCell ref="AE6:AK6"/>
    <mergeCell ref="BG5:BM5"/>
    <mergeCell ref="BG6:BM6"/>
    <mergeCell ref="Q6:W6"/>
    <mergeCell ref="Q5:W5"/>
    <mergeCell ref="A56:B56"/>
  </mergeCells>
  <conditionalFormatting sqref="J7:BM7">
    <cfRule type="expression" dxfId="0" priority="1">
      <formula>AND(TODAY()&gt;=J4,TODAY()&lt;K4)</formula>
    </cfRule>
  </conditionalFormatting>
  <conditionalFormatting sqref="J8:BM15 J17:BM43 J46:BM68">
    <cfRule type="expression" dxfId="1" priority="2">
      <formula>J$4=TODAY()</formula>
    </cfRule>
  </conditionalFormatting>
  <conditionalFormatting sqref="J8:BM15 J17:BM43 J46:BM68">
    <cfRule type="expression" dxfId="2" priority="3">
      <formula>AND($E8&lt;K$4,$F8&gt;=J$4)</formula>
    </cfRule>
  </conditionalFormatting>
  <conditionalFormatting sqref="J16:BM16">
    <cfRule type="expression" dxfId="1" priority="4">
      <formula>J$4=TODAY()</formula>
    </cfRule>
  </conditionalFormatting>
  <conditionalFormatting sqref="J16:BM16">
    <cfRule type="expression" dxfId="2" priority="5">
      <formula>AND($E16&lt;K$4,$F16&gt;=J$4)</formula>
    </cfRule>
  </conditionalFormatting>
  <conditionalFormatting sqref="J44:BM45">
    <cfRule type="expression" dxfId="1" priority="6">
      <formula>J$4=TODAY()</formula>
    </cfRule>
  </conditionalFormatting>
  <conditionalFormatting sqref="J44:BM45">
    <cfRule type="expression" dxfId="2" priority="7">
      <formula>AND($E44&lt;K$4,$F44&gt;=J$4)</formula>
    </cfRule>
  </conditionalFormatting>
  <printOptions/>
  <pageMargins bottom="0.75" footer="0.0" header="0.0" left="0.7" right="0.7" top="0.75"/>
  <pageSetup orientation="landscape"/>
  <drawing r:id="rId2"/>
  <legacyDrawing r:id="rId3"/>
</worksheet>
</file>