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vier/Documents/School/The University of Southern California/Electronic Circuits/Laboratory Six/"/>
    </mc:Choice>
  </mc:AlternateContent>
  <bookViews>
    <workbookView xWindow="-19780" yWindow="460" windowWidth="21640" windowHeight="14380" tabRatio="50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7" l="1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G12" i="7"/>
  <c r="G13" i="7"/>
  <c r="G14" i="7"/>
  <c r="G15" i="7"/>
  <c r="G16" i="7"/>
  <c r="G17" i="7"/>
  <c r="G11" i="7"/>
  <c r="D17" i="7"/>
  <c r="D16" i="7"/>
  <c r="D5" i="7"/>
  <c r="D6" i="7"/>
  <c r="D7" i="7"/>
  <c r="D8" i="7"/>
  <c r="D9" i="7"/>
  <c r="D10" i="7"/>
  <c r="D11" i="7"/>
  <c r="D12" i="7"/>
  <c r="D13" i="7"/>
  <c r="D14" i="7"/>
  <c r="D15" i="7"/>
  <c r="D4" i="7"/>
  <c r="C18" i="6"/>
  <c r="C17" i="6"/>
  <c r="C14" i="6"/>
  <c r="C15" i="6"/>
  <c r="C16" i="6"/>
  <c r="C6" i="6"/>
  <c r="C7" i="6"/>
  <c r="C8" i="6"/>
  <c r="C9" i="6"/>
  <c r="C10" i="6"/>
  <c r="C11" i="6"/>
  <c r="C12" i="6"/>
  <c r="C13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5" i="5"/>
  <c r="H31" i="4"/>
  <c r="H32" i="4"/>
  <c r="H33" i="4"/>
  <c r="H34" i="4"/>
  <c r="H35" i="4"/>
  <c r="H30" i="4"/>
  <c r="G31" i="4"/>
  <c r="G32" i="4"/>
  <c r="G33" i="4"/>
  <c r="G34" i="4"/>
  <c r="G35" i="4"/>
  <c r="G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D44" i="4"/>
  <c r="D45" i="4"/>
  <c r="D46" i="4"/>
  <c r="D47" i="4"/>
  <c r="D48" i="4"/>
  <c r="D49" i="4"/>
  <c r="D50" i="4"/>
  <c r="C44" i="4"/>
  <c r="C45" i="4"/>
  <c r="C46" i="4"/>
  <c r="C47" i="4"/>
  <c r="C48" i="4"/>
  <c r="C49" i="4"/>
  <c r="C50" i="4"/>
  <c r="C24" i="4"/>
  <c r="C20" i="4"/>
  <c r="C21" i="4"/>
  <c r="C22" i="4"/>
  <c r="C23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5" i="4"/>
  <c r="H19" i="3"/>
  <c r="H17" i="3"/>
  <c r="H21" i="3"/>
  <c r="H18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0" i="3"/>
  <c r="H22" i="3"/>
  <c r="H23" i="3"/>
  <c r="H3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D46" i="3"/>
  <c r="D45" i="3"/>
  <c r="E46" i="3"/>
  <c r="D44" i="3"/>
  <c r="E45" i="3"/>
  <c r="D43" i="3"/>
  <c r="E44" i="3"/>
  <c r="D42" i="3"/>
  <c r="E43" i="3"/>
  <c r="D41" i="3"/>
  <c r="E42" i="3"/>
  <c r="D40" i="3"/>
  <c r="E41" i="3"/>
  <c r="D39" i="3"/>
  <c r="E40" i="3"/>
  <c r="D38" i="3"/>
  <c r="E39" i="3"/>
  <c r="D37" i="3"/>
  <c r="E38" i="3"/>
  <c r="D36" i="3"/>
  <c r="E37" i="3"/>
  <c r="D35" i="3"/>
  <c r="E36" i="3"/>
  <c r="D34" i="3"/>
  <c r="E35" i="3"/>
  <c r="D33" i="3"/>
  <c r="E34" i="3"/>
  <c r="D32" i="3"/>
  <c r="E33" i="3"/>
  <c r="D31" i="3"/>
  <c r="E32" i="3"/>
  <c r="D30" i="3"/>
  <c r="E31" i="3"/>
  <c r="D29" i="3"/>
  <c r="E30" i="3"/>
  <c r="D28" i="3"/>
  <c r="E29" i="3"/>
  <c r="D27" i="3"/>
  <c r="E28" i="3"/>
  <c r="D26" i="3"/>
  <c r="E27" i="3"/>
  <c r="E42" i="2"/>
  <c r="E35" i="2"/>
  <c r="F5" i="2"/>
  <c r="F22" i="2"/>
  <c r="F23" i="2"/>
  <c r="F21" i="2"/>
  <c r="F20" i="2"/>
  <c r="F19" i="2"/>
  <c r="F18" i="2"/>
  <c r="F14" i="2"/>
  <c r="F15" i="2"/>
  <c r="F16" i="2"/>
  <c r="F17" i="2"/>
  <c r="F13" i="2"/>
  <c r="F12" i="2"/>
  <c r="F9" i="2"/>
  <c r="F10" i="2"/>
  <c r="F11" i="2"/>
  <c r="F6" i="2"/>
  <c r="F7" i="2"/>
  <c r="F8" i="2"/>
  <c r="F4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D23" i="3"/>
  <c r="D22" i="3"/>
  <c r="E23" i="3"/>
  <c r="D21" i="3"/>
  <c r="E22" i="3"/>
  <c r="D20" i="3"/>
  <c r="E21" i="3"/>
  <c r="D19" i="3"/>
  <c r="E20" i="3"/>
  <c r="D18" i="3"/>
  <c r="E19" i="3"/>
  <c r="D17" i="3"/>
  <c r="E18" i="3"/>
  <c r="D16" i="3"/>
  <c r="E17" i="3"/>
  <c r="D15" i="3"/>
  <c r="E16" i="3"/>
  <c r="D14" i="3"/>
  <c r="E15" i="3"/>
  <c r="D13" i="3"/>
  <c r="E14" i="3"/>
  <c r="D12" i="3"/>
  <c r="E13" i="3"/>
  <c r="D11" i="3"/>
  <c r="E12" i="3"/>
  <c r="D10" i="3"/>
  <c r="E11" i="3"/>
  <c r="D9" i="3"/>
  <c r="E10" i="3"/>
  <c r="D8" i="3"/>
  <c r="E9" i="3"/>
  <c r="D7" i="3"/>
  <c r="D6" i="3"/>
  <c r="D5" i="3"/>
  <c r="D4" i="3"/>
  <c r="D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E48" i="2"/>
  <c r="E46" i="2"/>
  <c r="E36" i="2"/>
  <c r="E34" i="2"/>
  <c r="E37" i="2"/>
  <c r="E38" i="2"/>
  <c r="E39" i="2"/>
  <c r="E40" i="2"/>
  <c r="E41" i="2"/>
  <c r="E43" i="2"/>
  <c r="E44" i="2"/>
  <c r="E45" i="2"/>
  <c r="E47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F6" i="1"/>
  <c r="F4" i="1"/>
  <c r="F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21" i="1"/>
  <c r="E22" i="1"/>
  <c r="E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<sst xmlns="http://schemas.openxmlformats.org/spreadsheetml/2006/main" count="70" uniqueCount="21">
  <si>
    <t>Vg</t>
  </si>
  <si>
    <t>Id</t>
  </si>
  <si>
    <t>Gm</t>
  </si>
  <si>
    <t>Gds</t>
  </si>
  <si>
    <t>Ro</t>
  </si>
  <si>
    <t>Intrinsic Gain</t>
  </si>
  <si>
    <t>Vgs</t>
  </si>
  <si>
    <t>Sqrt(I)</t>
  </si>
  <si>
    <t>I</t>
  </si>
  <si>
    <t>gm</t>
  </si>
  <si>
    <t>ro</t>
  </si>
  <si>
    <t>-</t>
  </si>
  <si>
    <t>gm*ro</t>
  </si>
  <si>
    <t>Rss</t>
  </si>
  <si>
    <t>Rd1</t>
  </si>
  <si>
    <t>Rb1</t>
  </si>
  <si>
    <t>Rd2</t>
  </si>
  <si>
    <t>Vs</t>
  </si>
  <si>
    <t>Ids</t>
  </si>
  <si>
    <t>Initial Values</t>
  </si>
  <si>
    <t>Final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</si>
</sst>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Ids vs.</a:t>
            </a:r>
            <a:r>
              <a:rPr lang="en-US" baseline="0"/>
              <a:t> Vgs</a:t>
            </a:r>
            <a:endParaRPr lang="en-US"/>
          </a:p>
        </c:rich>
      </c:tx>
      <c:layout>
        <c:manualLayout>
          <c:xMode val="edge"/>
          <c:yMode val="edge"/>
          <c:x val="0.435926073512066"/>
          <c:y val="0.0359712230215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Sheet1!$E$3:$E$23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Sheet1!$F$3:$F$23</c:f>
              <c:numCache>
                <c:formatCode>0.00000</c:formatCode>
                <c:ptCount val="21"/>
                <c:pt idx="0">
                  <c:v>0.003636</c:v>
                </c:pt>
                <c:pt idx="1">
                  <c:v>0.0022788125</c:v>
                </c:pt>
                <c:pt idx="2">
                  <c:v>0.00123725</c:v>
                </c:pt>
                <c:pt idx="3">
                  <c:v>0.0005113125</c:v>
                </c:pt>
                <c:pt idx="4">
                  <c:v>0.000101</c:v>
                </c:pt>
                <c:pt idx="5">
                  <c:v>6.31250000000001E-6</c:v>
                </c:pt>
                <c:pt idx="6">
                  <c:v>0.00022725</c:v>
                </c:pt>
                <c:pt idx="7">
                  <c:v>0.0007638125</c:v>
                </c:pt>
                <c:pt idx="8">
                  <c:v>0.001616</c:v>
                </c:pt>
                <c:pt idx="9">
                  <c:v>0.0027838125</c:v>
                </c:pt>
                <c:pt idx="10">
                  <c:v>0.00426725</c:v>
                </c:pt>
                <c:pt idx="11">
                  <c:v>0.0060663125</c:v>
                </c:pt>
                <c:pt idx="12">
                  <c:v>0.008181</c:v>
                </c:pt>
                <c:pt idx="13">
                  <c:v>0.0106113125</c:v>
                </c:pt>
                <c:pt idx="14">
                  <c:v>0.01335725</c:v>
                </c:pt>
                <c:pt idx="15">
                  <c:v>0.0164188125</c:v>
                </c:pt>
                <c:pt idx="16">
                  <c:v>0.019796</c:v>
                </c:pt>
                <c:pt idx="17">
                  <c:v>0.0234888125</c:v>
                </c:pt>
                <c:pt idx="18">
                  <c:v>0.02749725</c:v>
                </c:pt>
                <c:pt idx="19">
                  <c:v>0.0318213125</c:v>
                </c:pt>
                <c:pt idx="20">
                  <c:v>0.036461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Sheet1!$F$2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Sheet1!$E$3:$E$23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Sheet1!$F$3:$F$23</c:f>
              <c:numCache>
                <c:formatCode>0.00000</c:formatCode>
                <c:ptCount val="21"/>
                <c:pt idx="0">
                  <c:v>0.003636</c:v>
                </c:pt>
                <c:pt idx="1">
                  <c:v>0.0022788125</c:v>
                </c:pt>
                <c:pt idx="2">
                  <c:v>0.00123725</c:v>
                </c:pt>
                <c:pt idx="3">
                  <c:v>0.0005113125</c:v>
                </c:pt>
                <c:pt idx="4">
                  <c:v>0.000101</c:v>
                </c:pt>
                <c:pt idx="5">
                  <c:v>6.31250000000001E-6</c:v>
                </c:pt>
                <c:pt idx="6">
                  <c:v>0.00022725</c:v>
                </c:pt>
                <c:pt idx="7">
                  <c:v>0.0007638125</c:v>
                </c:pt>
                <c:pt idx="8">
                  <c:v>0.001616</c:v>
                </c:pt>
                <c:pt idx="9">
                  <c:v>0.0027838125</c:v>
                </c:pt>
                <c:pt idx="10">
                  <c:v>0.00426725</c:v>
                </c:pt>
                <c:pt idx="11">
                  <c:v>0.0060663125</c:v>
                </c:pt>
                <c:pt idx="12">
                  <c:v>0.008181</c:v>
                </c:pt>
                <c:pt idx="13">
                  <c:v>0.0106113125</c:v>
                </c:pt>
                <c:pt idx="14">
                  <c:v>0.01335725</c:v>
                </c:pt>
                <c:pt idx="15">
                  <c:v>0.0164188125</c:v>
                </c:pt>
                <c:pt idx="16">
                  <c:v>0.019796</c:v>
                </c:pt>
                <c:pt idx="17">
                  <c:v>0.0234888125</c:v>
                </c:pt>
                <c:pt idx="18">
                  <c:v>0.02749725</c:v>
                </c:pt>
                <c:pt idx="19">
                  <c:v>0.0318213125</c:v>
                </c:pt>
                <c:pt idx="20">
                  <c:v>0.036461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24336"/>
        <c:axId val="-2145342112"/>
      </c:scatterChart>
      <c:valAx>
        <c:axId val="-214532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42112"/>
        <c:crosses val="autoZero"/>
        <c:crossBetween val="midCat"/>
      </c:valAx>
      <c:valAx>
        <c:axId val="-21453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 versus Vgs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Sheet5!$D$3</c:f>
              <c:strCache>
                <c:ptCount val="1"/>
                <c:pt idx="0">
                  <c:v>gm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Sheet5!$C$4:$C$18</c:f>
              <c:numCache>
                <c:formatCode>General</c:formatCode>
                <c:ptCount val="1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</c:numCache>
            </c:numRef>
          </c:xVal>
          <c:yVal>
            <c:numRef>
              <c:f>Sheet5!$D$4:$D$18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0.008</c:v>
                </c:pt>
                <c:pt idx="8">
                  <c:v>0.228</c:v>
                </c:pt>
                <c:pt idx="9">
                  <c:v>3.656</c:v>
                </c:pt>
                <c:pt idx="10">
                  <c:v>21.456</c:v>
                </c:pt>
                <c:pt idx="11">
                  <c:v>51.812</c:v>
                </c:pt>
                <c:pt idx="12">
                  <c:v>76.56</c:v>
                </c:pt>
                <c:pt idx="13">
                  <c:v>92.48</c:v>
                </c:pt>
                <c:pt idx="14">
                  <c:v>100.88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993056"/>
        <c:axId val="-2088117920"/>
      </c:scatterChart>
      <c:valAx>
        <c:axId val="-208699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17920"/>
        <c:crosses val="autoZero"/>
        <c:crossBetween val="midCat"/>
      </c:valAx>
      <c:valAx>
        <c:axId val="-20881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9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 versus Vgs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Sheet6!$D$3</c:f>
              <c:strCache>
                <c:ptCount val="1"/>
                <c:pt idx="0">
                  <c:v>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Sheet6!$C$4:$C$18</c:f>
              <c:numCache>
                <c:formatCode>General</c:formatCode>
                <c:ptCount val="15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</c:numCache>
            </c:numRef>
          </c:xVal>
          <c:yVal>
            <c:numRef>
              <c:f>Sheet6!$D$4:$D$18</c:f>
              <c:numCache>
                <c:formatCode>General</c:formatCode>
                <c:ptCount val="15"/>
                <c:pt idx="8">
                  <c:v>333333.0</c:v>
                </c:pt>
                <c:pt idx="9">
                  <c:v>32787.0</c:v>
                </c:pt>
                <c:pt idx="10">
                  <c:v>12270.0</c:v>
                </c:pt>
                <c:pt idx="11">
                  <c:v>3704.0</c:v>
                </c:pt>
                <c:pt idx="12">
                  <c:v>2062.0</c:v>
                </c:pt>
                <c:pt idx="13">
                  <c:v>820.0</c:v>
                </c:pt>
                <c:pt idx="14">
                  <c:v>985.0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743120"/>
        <c:axId val="-2085449088"/>
      </c:scatterChart>
      <c:valAx>
        <c:axId val="-208774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49088"/>
        <c:crosses val="autoZero"/>
        <c:crossBetween val="midCat"/>
      </c:valAx>
      <c:valAx>
        <c:axId val="-20854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379205307669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4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gm*ro</a:t>
            </a:r>
            <a:r>
              <a:rPr lang="pt-BR" baseline="0"/>
              <a:t> </a:t>
            </a:r>
            <a:r>
              <a:rPr lang="pt-BR"/>
              <a:t>versus Vgs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Sheet7!$E$20:$E$28</c:f>
              <c:strCache>
                <c:ptCount val="9"/>
                <c:pt idx="0">
                  <c:v>gm*ro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Sheet7!$D$29:$D$35</c:f>
              <c:numCache>
                <c:formatCode>General</c:formatCode>
                <c:ptCount val="7"/>
                <c:pt idx="0">
                  <c:v>2.0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3.0</c:v>
                </c:pt>
                <c:pt idx="5">
                  <c:v>3.25</c:v>
                </c:pt>
                <c:pt idx="6">
                  <c:v>3.5</c:v>
                </c:pt>
              </c:numCache>
            </c:numRef>
          </c:xVal>
          <c:yVal>
            <c:numRef>
              <c:f>Sheet7!$E$29:$E$35</c:f>
              <c:numCache>
                <c:formatCode>General</c:formatCode>
                <c:ptCount val="7"/>
                <c:pt idx="0">
                  <c:v>75999.924</c:v>
                </c:pt>
                <c:pt idx="1">
                  <c:v>119869.272</c:v>
                </c:pt>
                <c:pt idx="2">
                  <c:v>263265.12</c:v>
                </c:pt>
                <c:pt idx="3">
                  <c:v>191911.648</c:v>
                </c:pt>
                <c:pt idx="4">
                  <c:v>157866.72</c:v>
                </c:pt>
                <c:pt idx="5">
                  <c:v>75833.6</c:v>
                </c:pt>
                <c:pt idx="6">
                  <c:v>99366.79999999999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06048"/>
        <c:axId val="-2066173408"/>
      </c:scatterChart>
      <c:valAx>
        <c:axId val="-208120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173408"/>
        <c:crosses val="autoZero"/>
        <c:crossBetween val="midCat"/>
      </c:valAx>
      <c:valAx>
        <c:axId val="-206617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gm*ro</a:t>
                </a:r>
              </a:p>
            </c:rich>
          </c:tx>
          <c:layout>
            <c:manualLayout>
              <c:xMode val="edge"/>
              <c:yMode val="edge"/>
              <c:x val="0.0108794197642792"/>
              <c:y val="0.441909701191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2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 vs. Vgs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Sheet1!$I$3:$I$23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Sheet1!$J$3:$J$23</c:f>
              <c:numCache>
                <c:formatCode>0.00000</c:formatCode>
                <c:ptCount val="21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0.00088375</c:v>
                </c:pt>
                <c:pt idx="7">
                  <c:v>0.00214625</c:v>
                </c:pt>
                <c:pt idx="8">
                  <c:v>0.00340875</c:v>
                </c:pt>
                <c:pt idx="9">
                  <c:v>0.00467125</c:v>
                </c:pt>
                <c:pt idx="10">
                  <c:v>0.00593375</c:v>
                </c:pt>
                <c:pt idx="11">
                  <c:v>0.00719625</c:v>
                </c:pt>
                <c:pt idx="12">
                  <c:v>0.00845875</c:v>
                </c:pt>
                <c:pt idx="13">
                  <c:v>0.00972124999999999</c:v>
                </c:pt>
                <c:pt idx="14">
                  <c:v>0.01098375</c:v>
                </c:pt>
                <c:pt idx="15">
                  <c:v>0.01224625</c:v>
                </c:pt>
                <c:pt idx="16">
                  <c:v>0.01350875</c:v>
                </c:pt>
                <c:pt idx="17">
                  <c:v>0.01477125</c:v>
                </c:pt>
                <c:pt idx="18">
                  <c:v>0.01603375</c:v>
                </c:pt>
                <c:pt idx="19">
                  <c:v>0.01729625</c:v>
                </c:pt>
                <c:pt idx="20">
                  <c:v>0.01855875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95456"/>
        <c:axId val="-2143890144"/>
      </c:scatterChart>
      <c:valAx>
        <c:axId val="-214389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90144"/>
        <c:crosses val="autoZero"/>
        <c:crossBetween val="midCat"/>
      </c:valAx>
      <c:valAx>
        <c:axId val="-21438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Gm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vs. Vgs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Sheet2!$D$3:$D$23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Sheet2!$E$3:$E$23</c:f>
              <c:numCache>
                <c:formatCode>0.00000</c:formatCode>
                <c:ptCount val="21"/>
                <c:pt idx="0">
                  <c:v>0.0036504</c:v>
                </c:pt>
                <c:pt idx="1">
                  <c:v>0.0022878375</c:v>
                </c:pt>
                <c:pt idx="2">
                  <c:v>0.00124215</c:v>
                </c:pt>
                <c:pt idx="3">
                  <c:v>0.0005133375</c:v>
                </c:pt>
                <c:pt idx="4">
                  <c:v>0.0001014</c:v>
                </c:pt>
                <c:pt idx="5">
                  <c:v>6.33750000000001E-6</c:v>
                </c:pt>
                <c:pt idx="6">
                  <c:v>0.00022815</c:v>
                </c:pt>
                <c:pt idx="7">
                  <c:v>0.0007668375</c:v>
                </c:pt>
                <c:pt idx="8">
                  <c:v>0.0016224</c:v>
                </c:pt>
                <c:pt idx="9">
                  <c:v>0.0027948375</c:v>
                </c:pt>
                <c:pt idx="10">
                  <c:v>0.00428415</c:v>
                </c:pt>
                <c:pt idx="11">
                  <c:v>0.0060903375</c:v>
                </c:pt>
                <c:pt idx="12">
                  <c:v>0.0082134</c:v>
                </c:pt>
                <c:pt idx="13">
                  <c:v>0.0106533375</c:v>
                </c:pt>
                <c:pt idx="14">
                  <c:v>0.01341015</c:v>
                </c:pt>
                <c:pt idx="15">
                  <c:v>0.0164838375</c:v>
                </c:pt>
                <c:pt idx="16">
                  <c:v>0.0198744</c:v>
                </c:pt>
                <c:pt idx="17">
                  <c:v>0.0235818375</c:v>
                </c:pt>
                <c:pt idx="18">
                  <c:v>0.02760615</c:v>
                </c:pt>
                <c:pt idx="19">
                  <c:v>0.0319473375</c:v>
                </c:pt>
                <c:pt idx="20">
                  <c:v>0.0366054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41264"/>
        <c:axId val="-2143835632"/>
      </c:scatterChart>
      <c:valAx>
        <c:axId val="-214384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35632"/>
        <c:crosses val="autoZero"/>
        <c:crossBetween val="midCat"/>
      </c:valAx>
      <c:valAx>
        <c:axId val="-21438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4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 vs.</a:t>
            </a:r>
            <a:r>
              <a:rPr lang="en-US" baseline="0"/>
              <a:t> Vgs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Sheet2!$E$27</c:f>
              <c:strCache>
                <c:ptCount val="1"/>
                <c:pt idx="0">
                  <c:v>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Sheet2!$D$28:$D$48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Sheet2!$E$28:$E$48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1127.078050154973</c:v>
                </c:pt>
                <c:pt idx="7">
                  <c:v>464.0909618285184</c:v>
                </c:pt>
                <c:pt idx="8">
                  <c:v>292.2054204105485</c:v>
                </c:pt>
                <c:pt idx="9">
                  <c:v>213.2309824617518</c:v>
                </c:pt>
                <c:pt idx="10">
                  <c:v>167.8626883209534</c:v>
                </c:pt>
                <c:pt idx="11">
                  <c:v>138.4130938786809</c:v>
                </c:pt>
                <c:pt idx="12">
                  <c:v>117.7544231505196</c:v>
                </c:pt>
                <c:pt idx="13">
                  <c:v>102.4616409231794</c:v>
                </c:pt>
                <c:pt idx="14">
                  <c:v>90.68444081706684</c:v>
                </c:pt>
                <c:pt idx="15">
                  <c:v>81.33552939262688</c:v>
                </c:pt>
                <c:pt idx="16">
                  <c:v>73.73407804752162</c:v>
                </c:pt>
                <c:pt idx="17">
                  <c:v>67.43202009474204</c:v>
                </c:pt>
                <c:pt idx="18">
                  <c:v>62.12241221326622</c:v>
                </c:pt>
                <c:pt idx="19">
                  <c:v>57.58792956996214</c:v>
                </c:pt>
                <c:pt idx="20">
                  <c:v>53.67038334071296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02192"/>
        <c:axId val="-2143796560"/>
      </c:scatterChart>
      <c:valAx>
        <c:axId val="-214380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96560"/>
        <c:crosses val="autoZero"/>
        <c:crossBetween val="midCat"/>
      </c:valAx>
      <c:valAx>
        <c:axId val="-21437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Intrinsic Gain vs. Vgs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Sheet3!$H$2</c:f>
              <c:strCache>
                <c:ptCount val="1"/>
                <c:pt idx="0">
                  <c:v>Intrinsic Gain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Sheet3!$G$3:$G$23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Sheet3!$H$3:$H$23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0.996055226824458</c:v>
                </c:pt>
                <c:pt idx="7">
                  <c:v>0.996055226824457</c:v>
                </c:pt>
                <c:pt idx="8">
                  <c:v>0.996055226824457</c:v>
                </c:pt>
                <c:pt idx="9">
                  <c:v>0.996055226824458</c:v>
                </c:pt>
                <c:pt idx="10">
                  <c:v>0.996055226824457</c:v>
                </c:pt>
                <c:pt idx="11">
                  <c:v>0.996055226824458</c:v>
                </c:pt>
                <c:pt idx="12">
                  <c:v>0.996055226824457</c:v>
                </c:pt>
                <c:pt idx="13">
                  <c:v>0.996055226824457</c:v>
                </c:pt>
                <c:pt idx="14">
                  <c:v>0.996055226824458</c:v>
                </c:pt>
                <c:pt idx="15">
                  <c:v>0.996055226824458</c:v>
                </c:pt>
                <c:pt idx="16">
                  <c:v>0.996055226824458</c:v>
                </c:pt>
                <c:pt idx="17">
                  <c:v>0.996055226824457</c:v>
                </c:pt>
                <c:pt idx="18">
                  <c:v>0.996055226824458</c:v>
                </c:pt>
                <c:pt idx="19">
                  <c:v>0.996055226824457</c:v>
                </c:pt>
                <c:pt idx="20">
                  <c:v>0.996055226824457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53216"/>
        <c:axId val="-2143747584"/>
      </c:scatterChart>
      <c:valAx>
        <c:axId val="-214375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47584"/>
        <c:crosses val="autoZero"/>
        <c:crossBetween val="midCat"/>
      </c:valAx>
      <c:valAx>
        <c:axId val="-21437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Gate</a:t>
            </a:r>
            <a:r>
              <a:rPr lang="en-US" baseline="0"/>
              <a:t>-Source Voltage versus Sqrt(Is)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Sheet4!$D$3</c:f>
              <c:strCache>
                <c:ptCount val="1"/>
                <c:pt idx="0">
                  <c:v>Sqrt(I)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Sheet4!$C$4:$C$24</c:f>
              <c:numCache>
                <c:formatCode>General</c:formatCode>
                <c:ptCount val="2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</c:numCache>
            </c:numRef>
          </c:xVal>
          <c:yVal>
            <c:numRef>
              <c:f>Sheet4!$D$4:$D$24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0.045</c:v>
                </c:pt>
                <c:pt idx="8">
                  <c:v>0.243</c:v>
                </c:pt>
                <c:pt idx="9">
                  <c:v>0.986</c:v>
                </c:pt>
                <c:pt idx="10">
                  <c:v>2.517</c:v>
                </c:pt>
                <c:pt idx="11">
                  <c:v>4.392</c:v>
                </c:pt>
                <c:pt idx="12">
                  <c:v>6.199</c:v>
                </c:pt>
                <c:pt idx="13">
                  <c:v>7.845</c:v>
                </c:pt>
                <c:pt idx="14">
                  <c:v>9.315</c:v>
                </c:pt>
                <c:pt idx="15">
                  <c:v>14.141</c:v>
                </c:pt>
                <c:pt idx="16">
                  <c:v>14.142</c:v>
                </c:pt>
                <c:pt idx="17">
                  <c:v>14.142</c:v>
                </c:pt>
                <c:pt idx="18">
                  <c:v>14.142</c:v>
                </c:pt>
                <c:pt idx="19">
                  <c:v>14.142</c:v>
                </c:pt>
                <c:pt idx="20">
                  <c:v>14.142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49616"/>
        <c:axId val="-2091099136"/>
      </c:scatterChart>
      <c:valAx>
        <c:axId val="-213104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099136"/>
        <c:crosses val="autoZero"/>
        <c:crossBetween val="midCat"/>
      </c:valAx>
      <c:valAx>
        <c:axId val="-20910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Sqrt(I)</a:t>
                </a:r>
                <a:r>
                  <a:rPr lang="en-US" baseline="0"/>
                  <a:t> 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Sheet4!$H$29</c:f>
              <c:strCache>
                <c:ptCount val="1"/>
                <c:pt idx="0">
                  <c:v>Sqrt(I)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Sheet4!$G$30:$G$35</c:f>
              <c:numCache>
                <c:formatCode>General</c:formatCode>
                <c:ptCount val="6"/>
                <c:pt idx="0">
                  <c:v>2.25</c:v>
                </c:pt>
                <c:pt idx="1">
                  <c:v>2.5</c:v>
                </c:pt>
                <c:pt idx="2">
                  <c:v>2.75</c:v>
                </c:pt>
                <c:pt idx="3">
                  <c:v>3.0</c:v>
                </c:pt>
                <c:pt idx="4">
                  <c:v>3.25</c:v>
                </c:pt>
                <c:pt idx="5">
                  <c:v>3.5</c:v>
                </c:pt>
              </c:numCache>
            </c:numRef>
          </c:xVal>
          <c:yVal>
            <c:numRef>
              <c:f>Sheet4!$H$30:$H$35</c:f>
              <c:numCache>
                <c:formatCode>General</c:formatCode>
                <c:ptCount val="6"/>
                <c:pt idx="0">
                  <c:v>0.972196</c:v>
                </c:pt>
                <c:pt idx="1">
                  <c:v>6.335288999999999</c:v>
                </c:pt>
                <c:pt idx="2">
                  <c:v>19.289664</c:v>
                </c:pt>
                <c:pt idx="3">
                  <c:v>38.427601</c:v>
                </c:pt>
                <c:pt idx="4">
                  <c:v>61.544025</c:v>
                </c:pt>
                <c:pt idx="5">
                  <c:v>86.769225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45392"/>
        <c:axId val="-2087706304"/>
      </c:scatterChart>
      <c:valAx>
        <c:axId val="-20874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06304"/>
        <c:crosses val="autoZero"/>
        <c:crossBetween val="midCat"/>
      </c:valAx>
      <c:valAx>
        <c:axId val="-20877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4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Gate-Source</a:t>
            </a:r>
            <a:r>
              <a:rPr lang="en-US" baseline="0"/>
              <a:t> Voltage versus Sqrt(Is)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Sheet4!$H$46</c:f>
              <c:strCache>
                <c:ptCount val="1"/>
                <c:pt idx="0">
                  <c:v>Sqrt(I)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Sheet4!$G$47:$G$52</c:f>
              <c:numCache>
                <c:formatCode>General</c:formatCode>
                <c:ptCount val="6"/>
                <c:pt idx="0">
                  <c:v>2.25</c:v>
                </c:pt>
                <c:pt idx="1">
                  <c:v>2.5</c:v>
                </c:pt>
                <c:pt idx="2">
                  <c:v>2.75</c:v>
                </c:pt>
                <c:pt idx="3">
                  <c:v>3.0</c:v>
                </c:pt>
                <c:pt idx="4">
                  <c:v>3.25</c:v>
                </c:pt>
                <c:pt idx="5">
                  <c:v>3.5</c:v>
                </c:pt>
              </c:numCache>
            </c:numRef>
          </c:xVal>
          <c:yVal>
            <c:numRef>
              <c:f>Sheet4!$H$47:$H$52</c:f>
              <c:numCache>
                <c:formatCode>General</c:formatCode>
                <c:ptCount val="6"/>
                <c:pt idx="0">
                  <c:v>0.972196</c:v>
                </c:pt>
                <c:pt idx="1">
                  <c:v>6.335289</c:v>
                </c:pt>
                <c:pt idx="2">
                  <c:v>19.289664</c:v>
                </c:pt>
                <c:pt idx="3">
                  <c:v>38.427601</c:v>
                </c:pt>
                <c:pt idx="4">
                  <c:v>61.544025</c:v>
                </c:pt>
                <c:pt idx="5">
                  <c:v>86.769225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09568"/>
        <c:axId val="-2087315376"/>
      </c:scatterChart>
      <c:valAx>
        <c:axId val="-213010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15376"/>
        <c:crosses val="autoZero"/>
        <c:crossBetween val="midCat"/>
      </c:valAx>
      <c:valAx>
        <c:axId val="-20873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Sqrt(I)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0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Gate-Source</a:t>
            </a:r>
            <a:r>
              <a:rPr lang="en-US" baseline="0"/>
              <a:t> Voltage versus Sqrt(Is)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Sheet4!$H$46</c:f>
              <c:strCache>
                <c:ptCount val="1"/>
                <c:pt idx="0">
                  <c:v>Sqrt(I)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Sheet4!$G$47:$G$52</c:f>
              <c:numCache>
                <c:formatCode>General</c:formatCode>
                <c:ptCount val="6"/>
                <c:pt idx="0">
                  <c:v>2.25</c:v>
                </c:pt>
                <c:pt idx="1">
                  <c:v>2.5</c:v>
                </c:pt>
                <c:pt idx="2">
                  <c:v>2.75</c:v>
                </c:pt>
                <c:pt idx="3">
                  <c:v>3.0</c:v>
                </c:pt>
                <c:pt idx="4">
                  <c:v>3.25</c:v>
                </c:pt>
                <c:pt idx="5">
                  <c:v>3.5</c:v>
                </c:pt>
              </c:numCache>
            </c:numRef>
          </c:xVal>
          <c:yVal>
            <c:numRef>
              <c:f>Sheet4!$H$47:$H$52</c:f>
              <c:numCache>
                <c:formatCode>General</c:formatCode>
                <c:ptCount val="6"/>
                <c:pt idx="0">
                  <c:v>0.972196</c:v>
                </c:pt>
                <c:pt idx="1">
                  <c:v>6.335289</c:v>
                </c:pt>
                <c:pt idx="2">
                  <c:v>19.289664</c:v>
                </c:pt>
                <c:pt idx="3">
                  <c:v>38.427601</c:v>
                </c:pt>
                <c:pt idx="4">
                  <c:v>61.544025</c:v>
                </c:pt>
                <c:pt idx="5">
                  <c:v>86.769225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388064"/>
        <c:axId val="-2083609456"/>
      </c:scatterChart>
      <c:valAx>
        <c:axId val="-208438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Vgs(V)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609456"/>
        <c:crosses val="autoZero"/>
        <c:crossBetween val="midCat"/>
      </c:valAx>
      <c:valAx>
        <c:axId val="-20836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Sqrt(I)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8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25</xdr:row>
      <xdr:rowOff>165100</xdr:rowOff>
    </xdr:from>
    <xdr:to>
      <xdr:col>9</xdr:col>
      <xdr:colOff>723900</xdr:colOff>
      <xdr:row>43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222250</xdr:colOff>
      <xdr:row>45</xdr:row>
      <xdr:rowOff>50800</xdr:rowOff>
    </xdr:from>
    <xdr:to>
      <xdr:col>9</xdr:col>
      <xdr:colOff>749300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5</xdr:row>
      <xdr:rowOff>38100</xdr:rowOff>
    </xdr:from>
    <xdr:to>
      <xdr:col>13</xdr:col>
      <xdr:colOff>546100</xdr:colOff>
      <xdr:row>21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25</xdr:row>
      <xdr:rowOff>12700</xdr:rowOff>
    </xdr:from>
    <xdr:to>
      <xdr:col>13</xdr:col>
      <xdr:colOff>393700</xdr:colOff>
      <xdr:row>43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2</xdr:row>
      <xdr:rowOff>76200</xdr:rowOff>
    </xdr:from>
    <xdr:to>
      <xdr:col>16</xdr:col>
      <xdr:colOff>482600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</xdr:row>
      <xdr:rowOff>165100</xdr:rowOff>
    </xdr:from>
    <xdr:to>
      <xdr:col>13</xdr:col>
      <xdr:colOff>800100</xdr:colOff>
      <xdr:row>24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336550</xdr:colOff>
      <xdr:row>28</xdr:row>
      <xdr:rowOff>12700</xdr:rowOff>
    </xdr:from>
    <xdr:to>
      <xdr:col>13</xdr:col>
      <xdr:colOff>781050</xdr:colOff>
      <xdr:row>41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387350</xdr:colOff>
      <xdr:row>43</xdr:row>
      <xdr:rowOff>25400</xdr:rowOff>
    </xdr:from>
    <xdr:to>
      <xdr:col>14</xdr:col>
      <xdr:colOff>6350</xdr:colOff>
      <xdr:row>56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374650</xdr:colOff>
      <xdr:row>43</xdr:row>
      <xdr:rowOff>50800</xdr:rowOff>
    </xdr:from>
    <xdr:to>
      <xdr:col>13</xdr:col>
      <xdr:colOff>819150</xdr:colOff>
      <xdr:row>56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3</xdr:row>
      <xdr:rowOff>139700</xdr:rowOff>
    </xdr:from>
    <xdr:to>
      <xdr:col>11</xdr:col>
      <xdr:colOff>69850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</xdr:row>
      <xdr:rowOff>190500</xdr:rowOff>
    </xdr:from>
    <xdr:to>
      <xdr:col>11</xdr:col>
      <xdr:colOff>520700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19</xdr:row>
      <xdr:rowOff>190500</xdr:rowOff>
    </xdr:from>
    <xdr:to>
      <xdr:col>14</xdr:col>
      <xdr:colOff>774700</xdr:colOff>
      <xdr:row>40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42"/>
  <sheetViews>
    <sheetView topLeftCell="A27" workbookViewId="0">
      <selection activeCell="E2" sqref="E2:G23"/>
    </sheetView>
  </sheetViews>
  <sheetFormatPr baseColWidth="10" defaultRowHeight="16" x14ac:dyDescent="0.2"/>
  <sheetData>
    <row r="2" spans="5:10" x14ac:dyDescent="0.2">
      <c r="E2" s="2" t="s">
        <v>0</v>
      </c>
      <c r="F2" s="2" t="s">
        <v>1</v>
      </c>
      <c r="G2" s="2" t="s">
        <v>2</v>
      </c>
      <c r="I2" t="s">
        <v>0</v>
      </c>
      <c r="J2" t="s">
        <v>2</v>
      </c>
    </row>
    <row r="3" spans="5:10" x14ac:dyDescent="0.2">
      <c r="E3" s="2">
        <v>0</v>
      </c>
      <c r="F3" s="3">
        <f>2.5*10^-3*(E3-1.2)^2*(1+0.002*5)</f>
        <v>3.6359999999999999E-3</v>
      </c>
      <c r="G3" s="2">
        <v>0</v>
      </c>
      <c r="I3">
        <v>0</v>
      </c>
      <c r="J3">
        <v>0</v>
      </c>
    </row>
    <row r="4" spans="5:10" x14ac:dyDescent="0.2">
      <c r="E4" s="2">
        <f>E3+0.25</f>
        <v>0.25</v>
      </c>
      <c r="F4" s="3">
        <f>2.5*10^-3*(E4-1.2)^2*(1+0.002*5)</f>
        <v>2.2788125E-3</v>
      </c>
      <c r="G4" s="3">
        <f>(F4-F3)/(E4-E3)</f>
        <v>-5.4287499999999995E-3</v>
      </c>
      <c r="I4">
        <f>I3+0.25</f>
        <v>0.25</v>
      </c>
      <c r="J4" s="1">
        <v>0</v>
      </c>
    </row>
    <row r="5" spans="5:10" x14ac:dyDescent="0.2">
      <c r="E5" s="2">
        <f t="shared" ref="E5:E23" si="0">E4+0.25</f>
        <v>0.5</v>
      </c>
      <c r="F5" s="3">
        <f t="shared" ref="F5:F23" si="1">2.5*10^-3*(E5-1.2)^2*(1+0.002*5)</f>
        <v>1.2372500000000001E-3</v>
      </c>
      <c r="G5" s="3">
        <f t="shared" ref="G5:G23" si="2">(F5-F4)/(E5-E4)</f>
        <v>-4.1662499999999998E-3</v>
      </c>
      <c r="I5">
        <f t="shared" ref="I5:I23" si="3">I4+0.25</f>
        <v>0.5</v>
      </c>
      <c r="J5" s="1">
        <v>0</v>
      </c>
    </row>
    <row r="6" spans="5:10" x14ac:dyDescent="0.2">
      <c r="E6" s="2">
        <f t="shared" si="0"/>
        <v>0.75</v>
      </c>
      <c r="F6" s="3">
        <f>2.5*10^-3*(E6-1.2)^2*(1+0.002*5)</f>
        <v>5.1131249999999983E-4</v>
      </c>
      <c r="G6" s="3">
        <f t="shared" si="2"/>
        <v>-2.9037500000000009E-3</v>
      </c>
      <c r="I6">
        <f t="shared" si="3"/>
        <v>0.75</v>
      </c>
      <c r="J6" s="1">
        <v>0</v>
      </c>
    </row>
    <row r="7" spans="5:10" x14ac:dyDescent="0.2">
      <c r="E7" s="2">
        <f t="shared" si="0"/>
        <v>1</v>
      </c>
      <c r="F7" s="3">
        <f t="shared" si="1"/>
        <v>1.0099999999999995E-4</v>
      </c>
      <c r="G7" s="3">
        <f t="shared" si="2"/>
        <v>-1.6412499999999995E-3</v>
      </c>
      <c r="I7">
        <f t="shared" si="3"/>
        <v>1</v>
      </c>
      <c r="J7" s="1">
        <v>0</v>
      </c>
    </row>
    <row r="8" spans="5:10" x14ac:dyDescent="0.2">
      <c r="E8" s="2">
        <f t="shared" si="0"/>
        <v>1.25</v>
      </c>
      <c r="F8" s="3">
        <f t="shared" si="1"/>
        <v>6.3125000000000111E-6</v>
      </c>
      <c r="G8" s="3">
        <f t="shared" si="2"/>
        <v>-3.7874999999999975E-4</v>
      </c>
      <c r="I8">
        <f t="shared" si="3"/>
        <v>1.25</v>
      </c>
      <c r="J8" s="1">
        <v>0</v>
      </c>
    </row>
    <row r="9" spans="5:10" x14ac:dyDescent="0.2">
      <c r="E9" s="2">
        <f t="shared" si="0"/>
        <v>1.5</v>
      </c>
      <c r="F9" s="3">
        <f t="shared" si="1"/>
        <v>2.2725000000000008E-4</v>
      </c>
      <c r="G9" s="3">
        <f t="shared" si="2"/>
        <v>8.837500000000002E-4</v>
      </c>
      <c r="I9">
        <f t="shared" si="3"/>
        <v>1.5</v>
      </c>
      <c r="J9" s="1">
        <f t="shared" ref="J9:J23" si="4">(F9-F8)/(E9-E8)</f>
        <v>8.837500000000002E-4</v>
      </c>
    </row>
    <row r="10" spans="5:10" x14ac:dyDescent="0.2">
      <c r="E10" s="2">
        <f t="shared" si="0"/>
        <v>1.75</v>
      </c>
      <c r="F10" s="3">
        <f t="shared" si="1"/>
        <v>7.6381250000000006E-4</v>
      </c>
      <c r="G10" s="3">
        <f t="shared" si="2"/>
        <v>2.1462499999999997E-3</v>
      </c>
      <c r="I10">
        <f t="shared" si="3"/>
        <v>1.75</v>
      </c>
      <c r="J10" s="1">
        <f t="shared" si="4"/>
        <v>2.1462499999999997E-3</v>
      </c>
    </row>
    <row r="11" spans="5:10" x14ac:dyDescent="0.2">
      <c r="E11" s="2">
        <f t="shared" si="0"/>
        <v>2</v>
      </c>
      <c r="F11" s="3">
        <f t="shared" si="1"/>
        <v>1.6160000000000002E-3</v>
      </c>
      <c r="G11" s="3">
        <f t="shared" si="2"/>
        <v>3.4087500000000008E-3</v>
      </c>
      <c r="I11">
        <f t="shared" si="3"/>
        <v>2</v>
      </c>
      <c r="J11" s="1">
        <f t="shared" si="4"/>
        <v>3.4087500000000008E-3</v>
      </c>
    </row>
    <row r="12" spans="5:10" x14ac:dyDescent="0.2">
      <c r="E12" s="2">
        <f t="shared" si="0"/>
        <v>2.25</v>
      </c>
      <c r="F12" s="3">
        <f t="shared" si="1"/>
        <v>2.7838124999999998E-3</v>
      </c>
      <c r="G12" s="3">
        <f t="shared" si="2"/>
        <v>4.6712499999999983E-3</v>
      </c>
      <c r="I12">
        <f t="shared" si="3"/>
        <v>2.25</v>
      </c>
      <c r="J12" s="1">
        <f t="shared" si="4"/>
        <v>4.6712499999999983E-3</v>
      </c>
    </row>
    <row r="13" spans="5:10" x14ac:dyDescent="0.2">
      <c r="E13" s="2">
        <f t="shared" si="0"/>
        <v>2.5</v>
      </c>
      <c r="F13" s="3">
        <f t="shared" si="1"/>
        <v>4.2672500000000002E-3</v>
      </c>
      <c r="G13" s="3">
        <f t="shared" si="2"/>
        <v>5.9337500000000015E-3</v>
      </c>
      <c r="I13">
        <f t="shared" si="3"/>
        <v>2.5</v>
      </c>
      <c r="J13" s="1">
        <f t="shared" si="4"/>
        <v>5.9337500000000015E-3</v>
      </c>
    </row>
    <row r="14" spans="5:10" x14ac:dyDescent="0.2">
      <c r="E14" s="2">
        <f t="shared" si="0"/>
        <v>2.75</v>
      </c>
      <c r="F14" s="3">
        <f t="shared" si="1"/>
        <v>6.0663125000000014E-3</v>
      </c>
      <c r="G14" s="3">
        <f t="shared" si="2"/>
        <v>7.1962500000000047E-3</v>
      </c>
      <c r="I14">
        <f t="shared" si="3"/>
        <v>2.75</v>
      </c>
      <c r="J14" s="1">
        <f t="shared" si="4"/>
        <v>7.1962500000000047E-3</v>
      </c>
    </row>
    <row r="15" spans="5:10" x14ac:dyDescent="0.2">
      <c r="E15" s="2">
        <f t="shared" si="0"/>
        <v>3</v>
      </c>
      <c r="F15" s="3">
        <f t="shared" si="1"/>
        <v>8.1810000000000008E-3</v>
      </c>
      <c r="G15" s="3">
        <f t="shared" si="2"/>
        <v>8.4587499999999975E-3</v>
      </c>
      <c r="I15">
        <f t="shared" si="3"/>
        <v>3</v>
      </c>
      <c r="J15" s="1">
        <f t="shared" si="4"/>
        <v>8.4587499999999975E-3</v>
      </c>
    </row>
    <row r="16" spans="5:10" x14ac:dyDescent="0.2">
      <c r="E16" s="2">
        <f t="shared" si="0"/>
        <v>3.25</v>
      </c>
      <c r="F16" s="3">
        <f t="shared" si="1"/>
        <v>1.0611312499999999E-2</v>
      </c>
      <c r="G16" s="3">
        <f t="shared" si="2"/>
        <v>9.7212499999999938E-3</v>
      </c>
      <c r="I16">
        <f t="shared" si="3"/>
        <v>3.25</v>
      </c>
      <c r="J16" s="1">
        <f t="shared" si="4"/>
        <v>9.7212499999999938E-3</v>
      </c>
    </row>
    <row r="17" spans="5:10" x14ac:dyDescent="0.2">
      <c r="E17" s="2">
        <f t="shared" si="0"/>
        <v>3.5</v>
      </c>
      <c r="F17" s="3">
        <f t="shared" si="1"/>
        <v>1.3357249999999999E-2</v>
      </c>
      <c r="G17" s="3">
        <f t="shared" si="2"/>
        <v>1.098375E-2</v>
      </c>
      <c r="I17">
        <f t="shared" si="3"/>
        <v>3.5</v>
      </c>
      <c r="J17" s="1">
        <f t="shared" si="4"/>
        <v>1.098375E-2</v>
      </c>
    </row>
    <row r="18" spans="5:10" x14ac:dyDescent="0.2">
      <c r="E18" s="2">
        <f t="shared" si="0"/>
        <v>3.75</v>
      </c>
      <c r="F18" s="3">
        <f t="shared" si="1"/>
        <v>1.6418812500000001E-2</v>
      </c>
      <c r="G18" s="3">
        <f t="shared" si="2"/>
        <v>1.2246250000000007E-2</v>
      </c>
      <c r="I18">
        <f t="shared" si="3"/>
        <v>3.75</v>
      </c>
      <c r="J18" s="1">
        <f t="shared" si="4"/>
        <v>1.2246250000000007E-2</v>
      </c>
    </row>
    <row r="19" spans="5:10" x14ac:dyDescent="0.2">
      <c r="E19" s="2">
        <f t="shared" si="0"/>
        <v>4</v>
      </c>
      <c r="F19" s="3">
        <f t="shared" si="1"/>
        <v>1.9796000000000001E-2</v>
      </c>
      <c r="G19" s="3">
        <f t="shared" si="2"/>
        <v>1.350875E-2</v>
      </c>
      <c r="I19">
        <f t="shared" si="3"/>
        <v>4</v>
      </c>
      <c r="J19" s="1">
        <f t="shared" si="4"/>
        <v>1.350875E-2</v>
      </c>
    </row>
    <row r="20" spans="5:10" x14ac:dyDescent="0.2">
      <c r="E20" s="2">
        <f t="shared" si="0"/>
        <v>4.25</v>
      </c>
      <c r="F20" s="3">
        <f t="shared" si="1"/>
        <v>2.3488812499999998E-2</v>
      </c>
      <c r="G20" s="3">
        <f t="shared" si="2"/>
        <v>1.4771249999999986E-2</v>
      </c>
      <c r="I20">
        <f t="shared" si="3"/>
        <v>4.25</v>
      </c>
      <c r="J20" s="1">
        <f t="shared" si="4"/>
        <v>1.4771249999999986E-2</v>
      </c>
    </row>
    <row r="21" spans="5:10" x14ac:dyDescent="0.2">
      <c r="E21" s="2">
        <f>E20+0.25</f>
        <v>4.5</v>
      </c>
      <c r="F21" s="3">
        <f t="shared" si="1"/>
        <v>2.7497250000000001E-2</v>
      </c>
      <c r="G21" s="3">
        <f t="shared" si="2"/>
        <v>1.6033750000000013E-2</v>
      </c>
      <c r="I21">
        <f>I20+0.25</f>
        <v>4.5</v>
      </c>
      <c r="J21" s="1">
        <f t="shared" si="4"/>
        <v>1.6033750000000013E-2</v>
      </c>
    </row>
    <row r="22" spans="5:10" x14ac:dyDescent="0.2">
      <c r="E22" s="2">
        <f t="shared" si="0"/>
        <v>4.75</v>
      </c>
      <c r="F22" s="3">
        <f t="shared" si="1"/>
        <v>3.1821312499999997E-2</v>
      </c>
      <c r="G22" s="3">
        <f t="shared" si="2"/>
        <v>1.7296249999999985E-2</v>
      </c>
      <c r="I22">
        <f t="shared" si="3"/>
        <v>4.75</v>
      </c>
      <c r="J22" s="1">
        <f t="shared" si="4"/>
        <v>1.7296249999999985E-2</v>
      </c>
    </row>
    <row r="23" spans="5:10" x14ac:dyDescent="0.2">
      <c r="E23" s="2">
        <f t="shared" si="0"/>
        <v>5</v>
      </c>
      <c r="F23" s="3">
        <f t="shared" si="1"/>
        <v>3.6461E-2</v>
      </c>
      <c r="G23" s="3">
        <f t="shared" si="2"/>
        <v>1.8558750000000013E-2</v>
      </c>
      <c r="I23">
        <f t="shared" si="3"/>
        <v>5</v>
      </c>
      <c r="J23" s="1">
        <f t="shared" si="4"/>
        <v>1.8558750000000013E-2</v>
      </c>
    </row>
    <row r="28" spans="5:10" x14ac:dyDescent="0.2">
      <c r="F28" s="1"/>
    </row>
    <row r="29" spans="5:10" x14ac:dyDescent="0.2">
      <c r="F29" s="1"/>
    </row>
    <row r="30" spans="5:10" x14ac:dyDescent="0.2">
      <c r="F30" s="1"/>
    </row>
    <row r="31" spans="5:10" x14ac:dyDescent="0.2">
      <c r="F31" s="1"/>
    </row>
    <row r="32" spans="5:10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8"/>
  <sheetViews>
    <sheetView topLeftCell="A11" workbookViewId="0">
      <selection activeCell="D27" sqref="D27:E48"/>
    </sheetView>
  </sheetViews>
  <sheetFormatPr baseColWidth="10" defaultRowHeight="16" x14ac:dyDescent="0.2"/>
  <sheetData>
    <row r="2" spans="4:6" x14ac:dyDescent="0.2">
      <c r="D2" s="2" t="s">
        <v>0</v>
      </c>
      <c r="E2" s="2" t="s">
        <v>1</v>
      </c>
      <c r="F2" s="2" t="s">
        <v>3</v>
      </c>
    </row>
    <row r="3" spans="4:6" x14ac:dyDescent="0.2">
      <c r="D3" s="2">
        <v>0</v>
      </c>
      <c r="E3" s="3">
        <f>2.5*10^-3*(D3-1.2)^2*(1+0.002*7)</f>
        <v>3.6503999999999998E-3</v>
      </c>
      <c r="F3" s="2">
        <v>0</v>
      </c>
    </row>
    <row r="4" spans="4:6" x14ac:dyDescent="0.2">
      <c r="D4" s="2">
        <f>D3+0.25</f>
        <v>0.25</v>
      </c>
      <c r="E4" s="3">
        <f t="shared" ref="E4:E23" si="0">2.5*10^-3*(D4-1.2)^2*(1+0.002*7)</f>
        <v>2.2878375000000002E-3</v>
      </c>
      <c r="F4" s="2">
        <f>(E4-E3)/(D4-D3)</f>
        <v>-5.4502499999999985E-3</v>
      </c>
    </row>
    <row r="5" spans="4:6" x14ac:dyDescent="0.2">
      <c r="D5" s="2">
        <f t="shared" ref="D5:D23" si="1">D4+0.25</f>
        <v>0.5</v>
      </c>
      <c r="E5" s="3">
        <f t="shared" si="0"/>
        <v>1.24215E-3</v>
      </c>
      <c r="F5" s="2">
        <f>(E5-E4)/(D5-D4)</f>
        <v>-4.1827500000000007E-3</v>
      </c>
    </row>
    <row r="6" spans="4:6" x14ac:dyDescent="0.2">
      <c r="D6" s="2">
        <f t="shared" si="1"/>
        <v>0.75</v>
      </c>
      <c r="E6" s="3">
        <f t="shared" si="0"/>
        <v>5.1333749999999984E-4</v>
      </c>
      <c r="F6" s="2">
        <f t="shared" ref="F6:F8" si="2">(E6-E5)/(D6-D5)</f>
        <v>-2.9152500000000007E-3</v>
      </c>
    </row>
    <row r="7" spans="4:6" x14ac:dyDescent="0.2">
      <c r="D7" s="2">
        <f t="shared" si="1"/>
        <v>1</v>
      </c>
      <c r="E7" s="3">
        <f t="shared" si="0"/>
        <v>1.0139999999999996E-4</v>
      </c>
      <c r="F7" s="2">
        <f t="shared" si="2"/>
        <v>-1.6477499999999995E-3</v>
      </c>
    </row>
    <row r="8" spans="4:6" x14ac:dyDescent="0.2">
      <c r="D8" s="2">
        <f t="shared" si="1"/>
        <v>1.25</v>
      </c>
      <c r="E8" s="3">
        <f t="shared" si="0"/>
        <v>6.3375000000000117E-6</v>
      </c>
      <c r="F8" s="2">
        <f t="shared" si="2"/>
        <v>-3.8024999999999978E-4</v>
      </c>
    </row>
    <row r="9" spans="4:6" x14ac:dyDescent="0.2">
      <c r="D9" s="2">
        <f t="shared" si="1"/>
        <v>1.5</v>
      </c>
      <c r="E9" s="3">
        <f t="shared" si="0"/>
        <v>2.2815000000000007E-4</v>
      </c>
      <c r="F9" s="2">
        <f>(E9-E8)/(D9-D8)</f>
        <v>8.8725000000000023E-4</v>
      </c>
    </row>
    <row r="10" spans="4:6" x14ac:dyDescent="0.2">
      <c r="D10" s="2">
        <f t="shared" si="1"/>
        <v>1.75</v>
      </c>
      <c r="E10" s="3">
        <f t="shared" si="0"/>
        <v>7.6683750000000009E-4</v>
      </c>
      <c r="F10" s="2">
        <f>(E10-E9)/(D10-D9)</f>
        <v>2.15475E-3</v>
      </c>
    </row>
    <row r="11" spans="4:6" x14ac:dyDescent="0.2">
      <c r="D11" s="2">
        <f t="shared" si="1"/>
        <v>2</v>
      </c>
      <c r="E11" s="3">
        <f t="shared" si="0"/>
        <v>1.6224000000000004E-3</v>
      </c>
      <c r="F11" s="2">
        <f t="shared" ref="F11" si="3">(E11-E10)/(D11-D10)</f>
        <v>3.4222500000000012E-3</v>
      </c>
    </row>
    <row r="12" spans="4:6" x14ac:dyDescent="0.2">
      <c r="D12" s="2">
        <f t="shared" si="1"/>
        <v>2.25</v>
      </c>
      <c r="E12" s="3">
        <f t="shared" si="0"/>
        <v>2.7948374999999998E-3</v>
      </c>
      <c r="F12" s="2">
        <f>(E12-E11)/(D12-D11)</f>
        <v>4.6897499999999977E-3</v>
      </c>
    </row>
    <row r="13" spans="4:6" x14ac:dyDescent="0.2">
      <c r="D13" s="2">
        <f t="shared" si="1"/>
        <v>2.5</v>
      </c>
      <c r="E13" s="3">
        <f t="shared" si="0"/>
        <v>4.2841500000000005E-3</v>
      </c>
      <c r="F13" s="2">
        <f>(E13-E12)/(D13-D12)</f>
        <v>5.9572500000000025E-3</v>
      </c>
    </row>
    <row r="14" spans="4:6" x14ac:dyDescent="0.2">
      <c r="D14" s="2">
        <f t="shared" si="1"/>
        <v>2.75</v>
      </c>
      <c r="E14" s="3">
        <f t="shared" si="0"/>
        <v>6.090337500000001E-3</v>
      </c>
      <c r="F14" s="2">
        <f>(E14-E13)/(D14-D13)</f>
        <v>7.224750000000002E-3</v>
      </c>
    </row>
    <row r="15" spans="4:6" x14ac:dyDescent="0.2">
      <c r="D15" s="2">
        <f t="shared" si="1"/>
        <v>3</v>
      </c>
      <c r="E15" s="3">
        <f t="shared" si="0"/>
        <v>8.2134000000000009E-3</v>
      </c>
      <c r="F15" s="2">
        <f>(E15-E14)/(D15-D14)</f>
        <v>8.4922499999999998E-3</v>
      </c>
    </row>
    <row r="16" spans="4:6" x14ac:dyDescent="0.2">
      <c r="D16" s="2">
        <f t="shared" si="1"/>
        <v>3.25</v>
      </c>
      <c r="E16" s="3">
        <f t="shared" si="0"/>
        <v>1.06533375E-2</v>
      </c>
      <c r="F16" s="2">
        <f t="shared" ref="F16:F17" si="4">(E16-E15)/(D16-D15)</f>
        <v>9.7597499999999976E-3</v>
      </c>
    </row>
    <row r="17" spans="4:6" x14ac:dyDescent="0.2">
      <c r="D17" s="2">
        <f t="shared" si="1"/>
        <v>3.5</v>
      </c>
      <c r="E17" s="3">
        <f t="shared" si="0"/>
        <v>1.3410149999999999E-2</v>
      </c>
      <c r="F17" s="2">
        <f t="shared" si="4"/>
        <v>1.1027249999999995E-2</v>
      </c>
    </row>
    <row r="18" spans="4:6" x14ac:dyDescent="0.2">
      <c r="D18" s="2">
        <f t="shared" si="1"/>
        <v>3.75</v>
      </c>
      <c r="E18" s="3">
        <f t="shared" si="0"/>
        <v>1.6483837500000001E-2</v>
      </c>
      <c r="F18" s="2">
        <f t="shared" ref="F18:F23" si="5">(E18-E17)/(D18-D17)</f>
        <v>1.2294750000000007E-2</v>
      </c>
    </row>
    <row r="19" spans="4:6" x14ac:dyDescent="0.2">
      <c r="D19" s="2">
        <f t="shared" si="1"/>
        <v>4</v>
      </c>
      <c r="E19" s="3">
        <f t="shared" si="0"/>
        <v>1.98744E-2</v>
      </c>
      <c r="F19" s="2">
        <f t="shared" si="5"/>
        <v>1.3562249999999998E-2</v>
      </c>
    </row>
    <row r="20" spans="4:6" x14ac:dyDescent="0.2">
      <c r="D20" s="2">
        <f t="shared" si="1"/>
        <v>4.25</v>
      </c>
      <c r="E20" s="3">
        <f t="shared" si="0"/>
        <v>2.3581837499999998E-2</v>
      </c>
      <c r="F20" s="2">
        <f t="shared" si="5"/>
        <v>1.4829749999999989E-2</v>
      </c>
    </row>
    <row r="21" spans="4:6" x14ac:dyDescent="0.2">
      <c r="D21" s="2">
        <f>D20+0.25</f>
        <v>4.5</v>
      </c>
      <c r="E21" s="3">
        <f t="shared" si="0"/>
        <v>2.7606149999999999E-2</v>
      </c>
      <c r="F21" s="2">
        <f t="shared" si="5"/>
        <v>1.6097250000000007E-2</v>
      </c>
    </row>
    <row r="22" spans="4:6" x14ac:dyDescent="0.2">
      <c r="D22" s="2">
        <f t="shared" si="1"/>
        <v>4.75</v>
      </c>
      <c r="E22" s="3">
        <f t="shared" si="0"/>
        <v>3.1947337499999999E-2</v>
      </c>
      <c r="F22" s="2">
        <f t="shared" si="5"/>
        <v>1.7364749999999998E-2</v>
      </c>
    </row>
    <row r="23" spans="4:6" x14ac:dyDescent="0.2">
      <c r="D23" s="2">
        <f t="shared" si="1"/>
        <v>5</v>
      </c>
      <c r="E23" s="3">
        <f t="shared" si="0"/>
        <v>3.6605400000000003E-2</v>
      </c>
      <c r="F23" s="2">
        <f t="shared" si="5"/>
        <v>1.8632250000000017E-2</v>
      </c>
    </row>
    <row r="27" spans="4:6" x14ac:dyDescent="0.2">
      <c r="D27" s="2" t="s">
        <v>0</v>
      </c>
      <c r="E27" s="2" t="s">
        <v>4</v>
      </c>
    </row>
    <row r="28" spans="4:6" x14ac:dyDescent="0.2">
      <c r="D28" s="2">
        <v>0</v>
      </c>
      <c r="E28" s="2">
        <v>0</v>
      </c>
    </row>
    <row r="29" spans="4:6" x14ac:dyDescent="0.2">
      <c r="D29" s="2">
        <f>D28+0.25</f>
        <v>0.25</v>
      </c>
      <c r="E29" s="2">
        <v>0</v>
      </c>
    </row>
    <row r="30" spans="4:6" x14ac:dyDescent="0.2">
      <c r="D30" s="2">
        <f t="shared" ref="D30:D48" si="6">D29+0.25</f>
        <v>0.5</v>
      </c>
      <c r="E30" s="2">
        <v>0</v>
      </c>
    </row>
    <row r="31" spans="4:6" x14ac:dyDescent="0.2">
      <c r="D31" s="2">
        <f t="shared" si="6"/>
        <v>0.75</v>
      </c>
      <c r="E31" s="2">
        <v>0</v>
      </c>
    </row>
    <row r="32" spans="4:6" x14ac:dyDescent="0.2">
      <c r="D32" s="2">
        <f t="shared" si="6"/>
        <v>1</v>
      </c>
      <c r="E32" s="2">
        <v>0</v>
      </c>
    </row>
    <row r="33" spans="4:5" x14ac:dyDescent="0.2">
      <c r="D33" s="2">
        <f t="shared" si="6"/>
        <v>1.25</v>
      </c>
      <c r="E33" s="2">
        <v>0</v>
      </c>
    </row>
    <row r="34" spans="4:5" x14ac:dyDescent="0.2">
      <c r="D34" s="2">
        <f t="shared" si="6"/>
        <v>1.5</v>
      </c>
      <c r="E34" s="2">
        <f t="shared" ref="E34:E48" si="7">F9^-1</f>
        <v>1127.078050154973</v>
      </c>
    </row>
    <row r="35" spans="4:5" x14ac:dyDescent="0.2">
      <c r="D35" s="2">
        <f t="shared" si="6"/>
        <v>1.75</v>
      </c>
      <c r="E35" s="2">
        <f t="shared" si="7"/>
        <v>464.0909618285184</v>
      </c>
    </row>
    <row r="36" spans="4:5" x14ac:dyDescent="0.2">
      <c r="D36" s="2">
        <f t="shared" si="6"/>
        <v>2</v>
      </c>
      <c r="E36" s="2">
        <f t="shared" si="7"/>
        <v>292.20542041054853</v>
      </c>
    </row>
    <row r="37" spans="4:5" x14ac:dyDescent="0.2">
      <c r="D37" s="2">
        <f t="shared" si="6"/>
        <v>2.25</v>
      </c>
      <c r="E37" s="2">
        <f t="shared" si="7"/>
        <v>213.23098246175181</v>
      </c>
    </row>
    <row r="38" spans="4:5" x14ac:dyDescent="0.2">
      <c r="D38" s="2">
        <f t="shared" si="6"/>
        <v>2.5</v>
      </c>
      <c r="E38" s="2">
        <f t="shared" si="7"/>
        <v>167.8626883209534</v>
      </c>
    </row>
    <row r="39" spans="4:5" x14ac:dyDescent="0.2">
      <c r="D39" s="2">
        <f t="shared" si="6"/>
        <v>2.75</v>
      </c>
      <c r="E39" s="2">
        <f t="shared" si="7"/>
        <v>138.41309387868088</v>
      </c>
    </row>
    <row r="40" spans="4:5" x14ac:dyDescent="0.2">
      <c r="D40" s="2">
        <f t="shared" si="6"/>
        <v>3</v>
      </c>
      <c r="E40" s="2">
        <f t="shared" si="7"/>
        <v>117.7544231505196</v>
      </c>
    </row>
    <row r="41" spans="4:5" x14ac:dyDescent="0.2">
      <c r="D41" s="2">
        <f t="shared" si="6"/>
        <v>3.25</v>
      </c>
      <c r="E41" s="2">
        <f t="shared" si="7"/>
        <v>102.46164092317942</v>
      </c>
    </row>
    <row r="42" spans="4:5" x14ac:dyDescent="0.2">
      <c r="D42" s="2">
        <f t="shared" si="6"/>
        <v>3.5</v>
      </c>
      <c r="E42" s="2">
        <f t="shared" si="7"/>
        <v>90.684440817066843</v>
      </c>
    </row>
    <row r="43" spans="4:5" x14ac:dyDescent="0.2">
      <c r="D43" s="2">
        <f t="shared" si="6"/>
        <v>3.75</v>
      </c>
      <c r="E43" s="2">
        <f t="shared" si="7"/>
        <v>81.335529392626881</v>
      </c>
    </row>
    <row r="44" spans="4:5" x14ac:dyDescent="0.2">
      <c r="D44" s="2">
        <f t="shared" si="6"/>
        <v>4</v>
      </c>
      <c r="E44" s="2">
        <f t="shared" si="7"/>
        <v>73.734078047521621</v>
      </c>
    </row>
    <row r="45" spans="4:5" x14ac:dyDescent="0.2">
      <c r="D45" s="2">
        <f t="shared" si="6"/>
        <v>4.25</v>
      </c>
      <c r="E45" s="2">
        <f t="shared" si="7"/>
        <v>67.432020094742043</v>
      </c>
    </row>
    <row r="46" spans="4:5" x14ac:dyDescent="0.2">
      <c r="D46" s="2">
        <f>D45+0.25</f>
        <v>4.5</v>
      </c>
      <c r="E46" s="2">
        <f t="shared" si="7"/>
        <v>62.122412213266216</v>
      </c>
    </row>
    <row r="47" spans="4:5" x14ac:dyDescent="0.2">
      <c r="D47" s="2">
        <f t="shared" si="6"/>
        <v>4.75</v>
      </c>
      <c r="E47" s="2">
        <f t="shared" si="7"/>
        <v>57.587929569962142</v>
      </c>
    </row>
    <row r="48" spans="4:5" x14ac:dyDescent="0.2">
      <c r="D48" s="2">
        <f t="shared" si="6"/>
        <v>5</v>
      </c>
      <c r="E48" s="2">
        <f t="shared" si="7"/>
        <v>53.670383340712959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46"/>
  <sheetViews>
    <sheetView workbookViewId="0">
      <selection activeCell="E33" sqref="E33"/>
    </sheetView>
  </sheetViews>
  <sheetFormatPr baseColWidth="10" defaultRowHeight="16" x14ac:dyDescent="0.2"/>
  <cols>
    <col min="6" max="6" width="12.6640625" bestFit="1" customWidth="1"/>
    <col min="8" max="8" width="11.83203125" bestFit="1" customWidth="1"/>
  </cols>
  <sheetData>
    <row r="2" spans="3:8" x14ac:dyDescent="0.2">
      <c r="C2" t="s">
        <v>0</v>
      </c>
      <c r="D2" t="s">
        <v>1</v>
      </c>
      <c r="E2" t="s">
        <v>2</v>
      </c>
      <c r="G2" s="2" t="s">
        <v>0</v>
      </c>
      <c r="H2" s="2" t="s">
        <v>5</v>
      </c>
    </row>
    <row r="3" spans="3:8" x14ac:dyDescent="0.2">
      <c r="C3">
        <v>0</v>
      </c>
      <c r="D3" s="1">
        <f>2.5*10^-3*(C3-1.2)^2*(1+0.002*5)</f>
        <v>3.6359999999999999E-3</v>
      </c>
      <c r="E3">
        <v>0</v>
      </c>
      <c r="G3" s="2">
        <v>0</v>
      </c>
      <c r="H3" s="2">
        <f>E3*F26</f>
        <v>0</v>
      </c>
    </row>
    <row r="4" spans="3:8" x14ac:dyDescent="0.2">
      <c r="C4">
        <f>C3+0.25</f>
        <v>0.25</v>
      </c>
      <c r="D4" s="1">
        <f>2.5*10^-3*(C4-1.2)^2*(1+0.002*5)</f>
        <v>2.2788125E-3</v>
      </c>
      <c r="E4" s="1">
        <v>0</v>
      </c>
      <c r="G4" s="2">
        <f>G3+0.25</f>
        <v>0.25</v>
      </c>
      <c r="H4" s="2">
        <f t="shared" ref="H4:H23" si="0">E4*F27</f>
        <v>0</v>
      </c>
    </row>
    <row r="5" spans="3:8" x14ac:dyDescent="0.2">
      <c r="C5">
        <f t="shared" ref="C5:C23" si="1">C4+0.25</f>
        <v>0.5</v>
      </c>
      <c r="D5" s="1">
        <f t="shared" ref="D5:D23" si="2">2.5*10^-3*(C5-1.2)^2*(1+0.002*5)</f>
        <v>1.2372500000000001E-3</v>
      </c>
      <c r="E5" s="1">
        <v>0</v>
      </c>
      <c r="G5" s="2">
        <f t="shared" ref="G5:G23" si="3">G4+0.25</f>
        <v>0.5</v>
      </c>
      <c r="H5" s="2">
        <f t="shared" si="0"/>
        <v>0</v>
      </c>
    </row>
    <row r="6" spans="3:8" x14ac:dyDescent="0.2">
      <c r="C6">
        <f t="shared" si="1"/>
        <v>0.75</v>
      </c>
      <c r="D6" s="1">
        <f>2.5*10^-3*(C6-1.2)^2*(1+0.002*5)</f>
        <v>5.1131249999999983E-4</v>
      </c>
      <c r="E6" s="1">
        <v>0</v>
      </c>
      <c r="G6" s="2">
        <f t="shared" si="3"/>
        <v>0.75</v>
      </c>
      <c r="H6" s="2">
        <f t="shared" si="0"/>
        <v>0</v>
      </c>
    </row>
    <row r="7" spans="3:8" x14ac:dyDescent="0.2">
      <c r="C7">
        <f t="shared" si="1"/>
        <v>1</v>
      </c>
      <c r="D7" s="1">
        <f t="shared" si="2"/>
        <v>1.0099999999999995E-4</v>
      </c>
      <c r="E7" s="1">
        <v>0</v>
      </c>
      <c r="G7" s="2">
        <f t="shared" si="3"/>
        <v>1</v>
      </c>
      <c r="H7" s="2">
        <f t="shared" si="0"/>
        <v>0</v>
      </c>
    </row>
    <row r="8" spans="3:8" x14ac:dyDescent="0.2">
      <c r="C8">
        <f t="shared" si="1"/>
        <v>1.25</v>
      </c>
      <c r="D8" s="1">
        <f t="shared" si="2"/>
        <v>6.3125000000000111E-6</v>
      </c>
      <c r="E8" s="1">
        <v>0</v>
      </c>
      <c r="G8" s="2">
        <f t="shared" si="3"/>
        <v>1.25</v>
      </c>
      <c r="H8" s="2">
        <f t="shared" si="0"/>
        <v>0</v>
      </c>
    </row>
    <row r="9" spans="3:8" x14ac:dyDescent="0.2">
      <c r="C9">
        <f t="shared" si="1"/>
        <v>1.5</v>
      </c>
      <c r="D9" s="1">
        <f t="shared" si="2"/>
        <v>2.2725000000000008E-4</v>
      </c>
      <c r="E9" s="1">
        <f t="shared" ref="E9:E23" si="4">(D9-D8)/(C9-C8)</f>
        <v>8.837500000000002E-4</v>
      </c>
      <c r="G9" s="2">
        <f t="shared" si="3"/>
        <v>1.5</v>
      </c>
      <c r="H9" s="2">
        <f t="shared" si="0"/>
        <v>0.99605522682445757</v>
      </c>
    </row>
    <row r="10" spans="3:8" x14ac:dyDescent="0.2">
      <c r="C10">
        <f t="shared" si="1"/>
        <v>1.75</v>
      </c>
      <c r="D10" s="1">
        <f t="shared" si="2"/>
        <v>7.6381250000000006E-4</v>
      </c>
      <c r="E10" s="1">
        <f t="shared" si="4"/>
        <v>2.1462499999999997E-3</v>
      </c>
      <c r="G10" s="2">
        <f t="shared" si="3"/>
        <v>1.75</v>
      </c>
      <c r="H10" s="2">
        <f t="shared" si="0"/>
        <v>0.99605522682445746</v>
      </c>
    </row>
    <row r="11" spans="3:8" x14ac:dyDescent="0.2">
      <c r="C11">
        <f t="shared" si="1"/>
        <v>2</v>
      </c>
      <c r="D11" s="1">
        <f t="shared" si="2"/>
        <v>1.6160000000000002E-3</v>
      </c>
      <c r="E11" s="1">
        <f t="shared" si="4"/>
        <v>3.4087500000000008E-3</v>
      </c>
      <c r="G11" s="2">
        <f t="shared" si="3"/>
        <v>2</v>
      </c>
      <c r="H11" s="2">
        <f t="shared" si="0"/>
        <v>0.99605522682445746</v>
      </c>
    </row>
    <row r="12" spans="3:8" x14ac:dyDescent="0.2">
      <c r="C12">
        <f t="shared" si="1"/>
        <v>2.25</v>
      </c>
      <c r="D12" s="1">
        <f t="shared" si="2"/>
        <v>2.7838124999999998E-3</v>
      </c>
      <c r="E12" s="1">
        <f t="shared" si="4"/>
        <v>4.6712499999999983E-3</v>
      </c>
      <c r="G12" s="2">
        <f t="shared" si="3"/>
        <v>2.25</v>
      </c>
      <c r="H12" s="2">
        <f t="shared" si="0"/>
        <v>0.9960552268244578</v>
      </c>
    </row>
    <row r="13" spans="3:8" x14ac:dyDescent="0.2">
      <c r="C13">
        <f t="shared" si="1"/>
        <v>2.5</v>
      </c>
      <c r="D13" s="1">
        <f t="shared" si="2"/>
        <v>4.2672500000000002E-3</v>
      </c>
      <c r="E13" s="1">
        <f t="shared" si="4"/>
        <v>5.9337500000000015E-3</v>
      </c>
      <c r="G13" s="2">
        <f t="shared" si="3"/>
        <v>2.5</v>
      </c>
      <c r="H13" s="2">
        <f t="shared" si="0"/>
        <v>0.99605522682445746</v>
      </c>
    </row>
    <row r="14" spans="3:8" x14ac:dyDescent="0.2">
      <c r="C14">
        <f t="shared" si="1"/>
        <v>2.75</v>
      </c>
      <c r="D14" s="1">
        <f t="shared" si="2"/>
        <v>6.0663125000000014E-3</v>
      </c>
      <c r="E14" s="1">
        <f t="shared" si="4"/>
        <v>7.1962500000000047E-3</v>
      </c>
      <c r="G14" s="2">
        <f t="shared" si="3"/>
        <v>2.75</v>
      </c>
      <c r="H14" s="2">
        <f t="shared" si="0"/>
        <v>0.99605522682445791</v>
      </c>
    </row>
    <row r="15" spans="3:8" x14ac:dyDescent="0.2">
      <c r="C15">
        <f t="shared" si="1"/>
        <v>3</v>
      </c>
      <c r="D15" s="1">
        <f t="shared" si="2"/>
        <v>8.1810000000000008E-3</v>
      </c>
      <c r="E15" s="1">
        <f t="shared" si="4"/>
        <v>8.4587499999999975E-3</v>
      </c>
      <c r="G15" s="2">
        <f t="shared" si="3"/>
        <v>3</v>
      </c>
      <c r="H15" s="2">
        <f t="shared" si="0"/>
        <v>0.99605522682445735</v>
      </c>
    </row>
    <row r="16" spans="3:8" x14ac:dyDescent="0.2">
      <c r="C16">
        <f t="shared" si="1"/>
        <v>3.25</v>
      </c>
      <c r="D16" s="1">
        <f t="shared" si="2"/>
        <v>1.0611312499999999E-2</v>
      </c>
      <c r="E16" s="1">
        <f t="shared" si="4"/>
        <v>9.7212499999999938E-3</v>
      </c>
      <c r="G16" s="2">
        <f t="shared" si="3"/>
        <v>3.25</v>
      </c>
      <c r="H16" s="2">
        <f t="shared" si="0"/>
        <v>0.99605522682445724</v>
      </c>
    </row>
    <row r="17" spans="3:8" x14ac:dyDescent="0.2">
      <c r="C17">
        <f t="shared" si="1"/>
        <v>3.5</v>
      </c>
      <c r="D17" s="1">
        <f t="shared" si="2"/>
        <v>1.3357249999999999E-2</v>
      </c>
      <c r="E17" s="1">
        <f t="shared" si="4"/>
        <v>1.098375E-2</v>
      </c>
      <c r="G17" s="2">
        <f t="shared" si="3"/>
        <v>3.5</v>
      </c>
      <c r="H17" s="2">
        <f>E17*F40</f>
        <v>0.99605522682445802</v>
      </c>
    </row>
    <row r="18" spans="3:8" x14ac:dyDescent="0.2">
      <c r="C18">
        <f t="shared" si="1"/>
        <v>3.75</v>
      </c>
      <c r="D18" s="1">
        <f t="shared" si="2"/>
        <v>1.6418812500000001E-2</v>
      </c>
      <c r="E18" s="1">
        <f t="shared" si="4"/>
        <v>1.2246250000000007E-2</v>
      </c>
      <c r="G18" s="2">
        <f t="shared" si="3"/>
        <v>3.75</v>
      </c>
      <c r="H18" s="2">
        <f>E18*F41</f>
        <v>0.99605522682445757</v>
      </c>
    </row>
    <row r="19" spans="3:8" x14ac:dyDescent="0.2">
      <c r="C19">
        <f t="shared" si="1"/>
        <v>4</v>
      </c>
      <c r="D19" s="1">
        <f t="shared" si="2"/>
        <v>1.9796000000000001E-2</v>
      </c>
      <c r="E19" s="1">
        <f t="shared" si="4"/>
        <v>1.350875E-2</v>
      </c>
      <c r="G19" s="2">
        <f t="shared" si="3"/>
        <v>4</v>
      </c>
      <c r="H19" s="2">
        <f>E19*F42</f>
        <v>0.99605522682445768</v>
      </c>
    </row>
    <row r="20" spans="3:8" x14ac:dyDescent="0.2">
      <c r="C20">
        <f t="shared" si="1"/>
        <v>4.25</v>
      </c>
      <c r="D20" s="1">
        <f t="shared" si="2"/>
        <v>2.3488812499999998E-2</v>
      </c>
      <c r="E20" s="1">
        <f t="shared" si="4"/>
        <v>1.4771249999999986E-2</v>
      </c>
      <c r="G20" s="2">
        <f t="shared" si="3"/>
        <v>4.25</v>
      </c>
      <c r="H20" s="2">
        <f t="shared" si="0"/>
        <v>0.99605522682445746</v>
      </c>
    </row>
    <row r="21" spans="3:8" x14ac:dyDescent="0.2">
      <c r="C21">
        <f>C20+0.25</f>
        <v>4.5</v>
      </c>
      <c r="D21" s="1">
        <f t="shared" si="2"/>
        <v>2.7497250000000001E-2</v>
      </c>
      <c r="E21" s="1">
        <f t="shared" si="4"/>
        <v>1.6033750000000013E-2</v>
      </c>
      <c r="G21" s="2">
        <f>G20+0.25</f>
        <v>4.5</v>
      </c>
      <c r="H21" s="2">
        <f>E21*F44</f>
        <v>0.99605522682445802</v>
      </c>
    </row>
    <row r="22" spans="3:8" x14ac:dyDescent="0.2">
      <c r="C22">
        <f t="shared" si="1"/>
        <v>4.75</v>
      </c>
      <c r="D22" s="1">
        <f t="shared" si="2"/>
        <v>3.1821312499999997E-2</v>
      </c>
      <c r="E22" s="1">
        <f t="shared" si="4"/>
        <v>1.7296249999999985E-2</v>
      </c>
      <c r="G22" s="2">
        <f t="shared" si="3"/>
        <v>4.75</v>
      </c>
      <c r="H22" s="2">
        <f t="shared" si="0"/>
        <v>0.99605522682445691</v>
      </c>
    </row>
    <row r="23" spans="3:8" x14ac:dyDescent="0.2">
      <c r="C23">
        <f t="shared" si="1"/>
        <v>5</v>
      </c>
      <c r="D23" s="1">
        <f t="shared" si="2"/>
        <v>3.6461E-2</v>
      </c>
      <c r="E23" s="1">
        <f t="shared" si="4"/>
        <v>1.8558750000000013E-2</v>
      </c>
      <c r="G23" s="2">
        <f t="shared" si="3"/>
        <v>5</v>
      </c>
      <c r="H23" s="2">
        <f t="shared" si="0"/>
        <v>0.99605522682445735</v>
      </c>
    </row>
    <row r="25" spans="3:8" x14ac:dyDescent="0.2">
      <c r="C25" t="s">
        <v>0</v>
      </c>
      <c r="D25" t="s">
        <v>1</v>
      </c>
      <c r="E25" t="s">
        <v>3</v>
      </c>
      <c r="F25" t="s">
        <v>4</v>
      </c>
    </row>
    <row r="26" spans="3:8" x14ac:dyDescent="0.2">
      <c r="C26">
        <v>0</v>
      </c>
      <c r="D26" s="1">
        <f>2.5*10^-3*(C26-1.2)^2*(1+0.002*7)</f>
        <v>3.6503999999999998E-3</v>
      </c>
      <c r="E26">
        <v>0</v>
      </c>
      <c r="F26">
        <v>0</v>
      </c>
    </row>
    <row r="27" spans="3:8" x14ac:dyDescent="0.2">
      <c r="C27">
        <f>C26+0.25</f>
        <v>0.25</v>
      </c>
      <c r="D27" s="1">
        <f t="shared" ref="D27:D46" si="5">2.5*10^-3*(C27-1.2)^2*(1+0.002*7)</f>
        <v>2.2878375000000002E-3</v>
      </c>
      <c r="E27">
        <f>(D27-D26)/(C27-C26)</f>
        <v>-5.4502499999999985E-3</v>
      </c>
      <c r="F27">
        <v>0</v>
      </c>
    </row>
    <row r="28" spans="3:8" x14ac:dyDescent="0.2">
      <c r="C28">
        <f t="shared" ref="C28:C46" si="6">C27+0.25</f>
        <v>0.5</v>
      </c>
      <c r="D28" s="1">
        <f t="shared" si="5"/>
        <v>1.24215E-3</v>
      </c>
      <c r="E28">
        <f>(D28-D27)/(C28-C27)</f>
        <v>-4.1827500000000007E-3</v>
      </c>
      <c r="F28">
        <v>0</v>
      </c>
    </row>
    <row r="29" spans="3:8" x14ac:dyDescent="0.2">
      <c r="C29">
        <f t="shared" si="6"/>
        <v>0.75</v>
      </c>
      <c r="D29" s="1">
        <f t="shared" si="5"/>
        <v>5.1333749999999984E-4</v>
      </c>
      <c r="E29">
        <f t="shared" ref="E29:E31" si="7">(D29-D28)/(C29-C28)</f>
        <v>-2.9152500000000007E-3</v>
      </c>
      <c r="F29">
        <v>0</v>
      </c>
    </row>
    <row r="30" spans="3:8" x14ac:dyDescent="0.2">
      <c r="C30">
        <f t="shared" si="6"/>
        <v>1</v>
      </c>
      <c r="D30" s="1">
        <f t="shared" si="5"/>
        <v>1.0139999999999996E-4</v>
      </c>
      <c r="E30">
        <f t="shared" si="7"/>
        <v>-1.6477499999999995E-3</v>
      </c>
      <c r="F30">
        <v>0</v>
      </c>
    </row>
    <row r="31" spans="3:8" x14ac:dyDescent="0.2">
      <c r="C31">
        <f t="shared" si="6"/>
        <v>1.25</v>
      </c>
      <c r="D31" s="1">
        <f t="shared" si="5"/>
        <v>6.3375000000000117E-6</v>
      </c>
      <c r="E31">
        <f t="shared" si="7"/>
        <v>-3.8024999999999978E-4</v>
      </c>
      <c r="F31">
        <v>0</v>
      </c>
    </row>
    <row r="32" spans="3:8" x14ac:dyDescent="0.2">
      <c r="C32">
        <f t="shared" si="6"/>
        <v>1.5</v>
      </c>
      <c r="D32" s="1">
        <f t="shared" si="5"/>
        <v>2.2815000000000007E-4</v>
      </c>
      <c r="E32">
        <f>(D32-D31)/(C32-C31)</f>
        <v>8.8725000000000023E-4</v>
      </c>
      <c r="F32">
        <f t="shared" ref="F32:F46" si="8">E32^-1</f>
        <v>1127.078050154973</v>
      </c>
    </row>
    <row r="33" spans="3:6" x14ac:dyDescent="0.2">
      <c r="C33">
        <f t="shared" si="6"/>
        <v>1.75</v>
      </c>
      <c r="D33" s="1">
        <f t="shared" si="5"/>
        <v>7.6683750000000009E-4</v>
      </c>
      <c r="E33">
        <f>(D33-D32)/(C33-C32)</f>
        <v>2.15475E-3</v>
      </c>
      <c r="F33">
        <f t="shared" si="8"/>
        <v>464.0909618285184</v>
      </c>
    </row>
    <row r="34" spans="3:6" x14ac:dyDescent="0.2">
      <c r="C34">
        <f t="shared" si="6"/>
        <v>2</v>
      </c>
      <c r="D34" s="1">
        <f t="shared" si="5"/>
        <v>1.6224000000000004E-3</v>
      </c>
      <c r="E34">
        <f t="shared" ref="E34" si="9">(D34-D33)/(C34-C33)</f>
        <v>3.4222500000000012E-3</v>
      </c>
      <c r="F34">
        <f t="shared" si="8"/>
        <v>292.20542041054853</v>
      </c>
    </row>
    <row r="35" spans="3:6" x14ac:dyDescent="0.2">
      <c r="C35">
        <f t="shared" si="6"/>
        <v>2.25</v>
      </c>
      <c r="D35" s="1">
        <f t="shared" si="5"/>
        <v>2.7948374999999998E-3</v>
      </c>
      <c r="E35">
        <f>(D35-D34)/(C35-C34)</f>
        <v>4.6897499999999977E-3</v>
      </c>
      <c r="F35">
        <f t="shared" si="8"/>
        <v>213.23098246175181</v>
      </c>
    </row>
    <row r="36" spans="3:6" x14ac:dyDescent="0.2">
      <c r="C36">
        <f t="shared" si="6"/>
        <v>2.5</v>
      </c>
      <c r="D36" s="1">
        <f t="shared" si="5"/>
        <v>4.2841500000000005E-3</v>
      </c>
      <c r="E36">
        <f>(D36-D35)/(C36-C35)</f>
        <v>5.9572500000000025E-3</v>
      </c>
      <c r="F36">
        <f t="shared" si="8"/>
        <v>167.8626883209534</v>
      </c>
    </row>
    <row r="37" spans="3:6" x14ac:dyDescent="0.2">
      <c r="C37">
        <f t="shared" si="6"/>
        <v>2.75</v>
      </c>
      <c r="D37" s="1">
        <f t="shared" si="5"/>
        <v>6.090337500000001E-3</v>
      </c>
      <c r="E37">
        <f>(D37-D36)/(C37-C36)</f>
        <v>7.224750000000002E-3</v>
      </c>
      <c r="F37">
        <f t="shared" si="8"/>
        <v>138.41309387868088</v>
      </c>
    </row>
    <row r="38" spans="3:6" x14ac:dyDescent="0.2">
      <c r="C38">
        <f t="shared" si="6"/>
        <v>3</v>
      </c>
      <c r="D38" s="1">
        <f t="shared" si="5"/>
        <v>8.2134000000000009E-3</v>
      </c>
      <c r="E38">
        <f>(D38-D37)/(C38-C37)</f>
        <v>8.4922499999999998E-3</v>
      </c>
      <c r="F38">
        <f t="shared" si="8"/>
        <v>117.7544231505196</v>
      </c>
    </row>
    <row r="39" spans="3:6" x14ac:dyDescent="0.2">
      <c r="C39">
        <f t="shared" si="6"/>
        <v>3.25</v>
      </c>
      <c r="D39" s="1">
        <f t="shared" si="5"/>
        <v>1.06533375E-2</v>
      </c>
      <c r="E39">
        <f t="shared" ref="E39:E40" si="10">(D39-D38)/(C39-C38)</f>
        <v>9.7597499999999976E-3</v>
      </c>
      <c r="F39">
        <f t="shared" si="8"/>
        <v>102.46164092317942</v>
      </c>
    </row>
    <row r="40" spans="3:6" x14ac:dyDescent="0.2">
      <c r="C40">
        <f t="shared" si="6"/>
        <v>3.5</v>
      </c>
      <c r="D40" s="1">
        <f t="shared" si="5"/>
        <v>1.3410149999999999E-2</v>
      </c>
      <c r="E40">
        <f t="shared" si="10"/>
        <v>1.1027249999999995E-2</v>
      </c>
      <c r="F40">
        <f t="shared" si="8"/>
        <v>90.684440817066843</v>
      </c>
    </row>
    <row r="41" spans="3:6" x14ac:dyDescent="0.2">
      <c r="C41">
        <f t="shared" si="6"/>
        <v>3.75</v>
      </c>
      <c r="D41" s="1">
        <f t="shared" si="5"/>
        <v>1.6483837500000001E-2</v>
      </c>
      <c r="E41">
        <f t="shared" ref="E41:E46" si="11">(D41-D40)/(C41-C40)</f>
        <v>1.2294750000000007E-2</v>
      </c>
      <c r="F41">
        <f t="shared" si="8"/>
        <v>81.335529392626881</v>
      </c>
    </row>
    <row r="42" spans="3:6" x14ac:dyDescent="0.2">
      <c r="C42">
        <f t="shared" si="6"/>
        <v>4</v>
      </c>
      <c r="D42" s="1">
        <f t="shared" si="5"/>
        <v>1.98744E-2</v>
      </c>
      <c r="E42">
        <f t="shared" si="11"/>
        <v>1.3562249999999998E-2</v>
      </c>
      <c r="F42">
        <f t="shared" si="8"/>
        <v>73.734078047521621</v>
      </c>
    </row>
    <row r="43" spans="3:6" x14ac:dyDescent="0.2">
      <c r="C43">
        <f t="shared" si="6"/>
        <v>4.25</v>
      </c>
      <c r="D43" s="1">
        <f t="shared" si="5"/>
        <v>2.3581837499999998E-2</v>
      </c>
      <c r="E43">
        <f t="shared" si="11"/>
        <v>1.4829749999999989E-2</v>
      </c>
      <c r="F43">
        <f t="shared" si="8"/>
        <v>67.432020094742043</v>
      </c>
    </row>
    <row r="44" spans="3:6" x14ac:dyDescent="0.2">
      <c r="C44">
        <f>C43+0.25</f>
        <v>4.5</v>
      </c>
      <c r="D44" s="1">
        <f t="shared" si="5"/>
        <v>2.7606149999999999E-2</v>
      </c>
      <c r="E44">
        <f t="shared" si="11"/>
        <v>1.6097250000000007E-2</v>
      </c>
      <c r="F44">
        <f t="shared" si="8"/>
        <v>62.122412213266216</v>
      </c>
    </row>
    <row r="45" spans="3:6" x14ac:dyDescent="0.2">
      <c r="C45">
        <f t="shared" si="6"/>
        <v>4.75</v>
      </c>
      <c r="D45" s="1">
        <f t="shared" si="5"/>
        <v>3.1947337499999999E-2</v>
      </c>
      <c r="E45">
        <f t="shared" si="11"/>
        <v>1.7364749999999998E-2</v>
      </c>
      <c r="F45">
        <f t="shared" si="8"/>
        <v>57.587929569962142</v>
      </c>
    </row>
    <row r="46" spans="3:6" x14ac:dyDescent="0.2">
      <c r="C46">
        <f t="shared" si="6"/>
        <v>5</v>
      </c>
      <c r="D46" s="1">
        <f t="shared" si="5"/>
        <v>3.6605400000000003E-2</v>
      </c>
      <c r="E46">
        <f t="shared" si="11"/>
        <v>1.8632250000000017E-2</v>
      </c>
      <c r="F46">
        <f t="shared" si="8"/>
        <v>53.670383340712959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52"/>
  <sheetViews>
    <sheetView topLeftCell="B39" workbookViewId="0">
      <selection activeCell="H43" sqref="H43"/>
    </sheetView>
  </sheetViews>
  <sheetFormatPr baseColWidth="10" defaultRowHeight="16" x14ac:dyDescent="0.2"/>
  <sheetData>
    <row r="3" spans="3:4" x14ac:dyDescent="0.2">
      <c r="C3" s="2" t="s">
        <v>6</v>
      </c>
      <c r="D3" s="2" t="s">
        <v>7</v>
      </c>
    </row>
    <row r="4" spans="3:4" x14ac:dyDescent="0.2">
      <c r="C4" s="2">
        <v>0</v>
      </c>
      <c r="D4" s="2">
        <v>0</v>
      </c>
    </row>
    <row r="5" spans="3:4" x14ac:dyDescent="0.2">
      <c r="C5" s="2">
        <f>C4+0.25</f>
        <v>0.25</v>
      </c>
      <c r="D5" s="2">
        <v>0</v>
      </c>
    </row>
    <row r="6" spans="3:4" x14ac:dyDescent="0.2">
      <c r="C6" s="2">
        <f t="shared" ref="C6:C23" si="0">C5+0.25</f>
        <v>0.5</v>
      </c>
      <c r="D6" s="2">
        <v>0</v>
      </c>
    </row>
    <row r="7" spans="3:4" x14ac:dyDescent="0.2">
      <c r="C7" s="2">
        <f t="shared" si="0"/>
        <v>0.75</v>
      </c>
      <c r="D7" s="2">
        <v>0</v>
      </c>
    </row>
    <row r="8" spans="3:4" x14ac:dyDescent="0.2">
      <c r="C8" s="2">
        <f t="shared" si="0"/>
        <v>1</v>
      </c>
      <c r="D8" s="2">
        <v>0</v>
      </c>
    </row>
    <row r="9" spans="3:4" x14ac:dyDescent="0.2">
      <c r="C9" s="2">
        <f t="shared" si="0"/>
        <v>1.25</v>
      </c>
      <c r="D9" s="2">
        <v>0</v>
      </c>
    </row>
    <row r="10" spans="3:4" x14ac:dyDescent="0.2">
      <c r="C10" s="2">
        <f t="shared" si="0"/>
        <v>1.5</v>
      </c>
      <c r="D10" s="2">
        <v>0</v>
      </c>
    </row>
    <row r="11" spans="3:4" x14ac:dyDescent="0.2">
      <c r="C11" s="2">
        <f t="shared" si="0"/>
        <v>1.75</v>
      </c>
      <c r="D11" s="2">
        <v>4.4999999999999998E-2</v>
      </c>
    </row>
    <row r="12" spans="3:4" x14ac:dyDescent="0.2">
      <c r="C12" s="2">
        <f t="shared" si="0"/>
        <v>2</v>
      </c>
      <c r="D12" s="2">
        <v>0.24299999999999999</v>
      </c>
    </row>
    <row r="13" spans="3:4" x14ac:dyDescent="0.2">
      <c r="C13" s="2">
        <f t="shared" si="0"/>
        <v>2.25</v>
      </c>
      <c r="D13" s="2">
        <v>0.98599999999999999</v>
      </c>
    </row>
    <row r="14" spans="3:4" x14ac:dyDescent="0.2">
      <c r="C14" s="2">
        <f t="shared" si="0"/>
        <v>2.5</v>
      </c>
      <c r="D14" s="2">
        <v>2.5169999999999999</v>
      </c>
    </row>
    <row r="15" spans="3:4" x14ac:dyDescent="0.2">
      <c r="C15" s="2">
        <f t="shared" si="0"/>
        <v>2.75</v>
      </c>
      <c r="D15" s="2">
        <v>4.3920000000000003</v>
      </c>
    </row>
    <row r="16" spans="3:4" x14ac:dyDescent="0.2">
      <c r="C16" s="2">
        <f t="shared" si="0"/>
        <v>3</v>
      </c>
      <c r="D16" s="2">
        <v>6.1989999999999998</v>
      </c>
    </row>
    <row r="17" spans="3:8" x14ac:dyDescent="0.2">
      <c r="C17" s="2">
        <f t="shared" si="0"/>
        <v>3.25</v>
      </c>
      <c r="D17" s="2">
        <v>7.8449999999999998</v>
      </c>
    </row>
    <row r="18" spans="3:8" x14ac:dyDescent="0.2">
      <c r="C18" s="2">
        <f t="shared" si="0"/>
        <v>3.5</v>
      </c>
      <c r="D18" s="2">
        <v>9.3149999999999995</v>
      </c>
    </row>
    <row r="19" spans="3:8" x14ac:dyDescent="0.2">
      <c r="C19" s="2">
        <f t="shared" si="0"/>
        <v>3.75</v>
      </c>
      <c r="D19" s="2">
        <v>14.141</v>
      </c>
    </row>
    <row r="20" spans="3:8" x14ac:dyDescent="0.2">
      <c r="C20" s="2">
        <f>C19+0.25</f>
        <v>4</v>
      </c>
      <c r="D20" s="2">
        <v>14.141999999999999</v>
      </c>
    </row>
    <row r="21" spans="3:8" x14ac:dyDescent="0.2">
      <c r="C21" s="2">
        <f t="shared" si="0"/>
        <v>4.25</v>
      </c>
      <c r="D21" s="2">
        <v>14.141999999999999</v>
      </c>
    </row>
    <row r="22" spans="3:8" x14ac:dyDescent="0.2">
      <c r="C22" s="2">
        <f t="shared" si="0"/>
        <v>4.5</v>
      </c>
      <c r="D22" s="2">
        <v>14.141999999999999</v>
      </c>
    </row>
    <row r="23" spans="3:8" x14ac:dyDescent="0.2">
      <c r="C23" s="2">
        <f t="shared" si="0"/>
        <v>4.75</v>
      </c>
      <c r="D23" s="2">
        <v>14.141999999999999</v>
      </c>
    </row>
    <row r="24" spans="3:8" x14ac:dyDescent="0.2">
      <c r="C24" s="2">
        <f>C23+0.25</f>
        <v>5</v>
      </c>
      <c r="D24" s="2">
        <v>14.141999999999999</v>
      </c>
    </row>
    <row r="29" spans="3:8" x14ac:dyDescent="0.2">
      <c r="C29" s="2" t="s">
        <v>6</v>
      </c>
      <c r="D29" s="2" t="s">
        <v>8</v>
      </c>
      <c r="G29" s="2" t="s">
        <v>6</v>
      </c>
      <c r="H29" s="2" t="s">
        <v>7</v>
      </c>
    </row>
    <row r="30" spans="3:8" x14ac:dyDescent="0.2">
      <c r="C30" s="2">
        <v>0</v>
      </c>
      <c r="D30" s="2">
        <f>D4*D4</f>
        <v>0</v>
      </c>
      <c r="G30" s="2">
        <f>C39</f>
        <v>2.25</v>
      </c>
      <c r="H30" s="2">
        <f>D39</f>
        <v>0.97219599999999995</v>
      </c>
    </row>
    <row r="31" spans="3:8" x14ac:dyDescent="0.2">
      <c r="C31" s="2">
        <f>C30+0.25</f>
        <v>0.25</v>
      </c>
      <c r="D31" s="2">
        <f t="shared" ref="D31:D50" si="1">D5*D5</f>
        <v>0</v>
      </c>
      <c r="G31" s="2">
        <f t="shared" ref="G31:G37" si="2">C40</f>
        <v>2.5</v>
      </c>
      <c r="H31" s="2">
        <f t="shared" ref="H31:H35" si="3">D40</f>
        <v>6.3352889999999995</v>
      </c>
    </row>
    <row r="32" spans="3:8" x14ac:dyDescent="0.2">
      <c r="C32" s="2">
        <f t="shared" ref="C32:C49" si="4">C31+0.25</f>
        <v>0.5</v>
      </c>
      <c r="D32" s="2">
        <f t="shared" si="1"/>
        <v>0</v>
      </c>
      <c r="G32" s="2">
        <f t="shared" si="2"/>
        <v>2.75</v>
      </c>
      <c r="H32" s="2">
        <f t="shared" si="3"/>
        <v>19.289664000000002</v>
      </c>
    </row>
    <row r="33" spans="3:8" x14ac:dyDescent="0.2">
      <c r="C33" s="2">
        <f t="shared" si="4"/>
        <v>0.75</v>
      </c>
      <c r="D33" s="2">
        <f t="shared" si="1"/>
        <v>0</v>
      </c>
      <c r="G33" s="2">
        <f t="shared" si="2"/>
        <v>3</v>
      </c>
      <c r="H33" s="2">
        <f t="shared" si="3"/>
        <v>38.427600999999996</v>
      </c>
    </row>
    <row r="34" spans="3:8" x14ac:dyDescent="0.2">
      <c r="C34" s="2">
        <f t="shared" si="4"/>
        <v>1</v>
      </c>
      <c r="D34" s="2">
        <f t="shared" si="1"/>
        <v>0</v>
      </c>
      <c r="G34" s="2">
        <f t="shared" si="2"/>
        <v>3.25</v>
      </c>
      <c r="H34" s="2">
        <f t="shared" si="3"/>
        <v>61.544024999999998</v>
      </c>
    </row>
    <row r="35" spans="3:8" x14ac:dyDescent="0.2">
      <c r="C35" s="2">
        <f t="shared" si="4"/>
        <v>1.25</v>
      </c>
      <c r="D35" s="2">
        <f t="shared" si="1"/>
        <v>0</v>
      </c>
      <c r="G35" s="2">
        <f t="shared" si="2"/>
        <v>3.5</v>
      </c>
      <c r="H35" s="2">
        <f t="shared" si="3"/>
        <v>86.769224999999992</v>
      </c>
    </row>
    <row r="36" spans="3:8" x14ac:dyDescent="0.2">
      <c r="C36" s="2">
        <f t="shared" si="4"/>
        <v>1.5</v>
      </c>
      <c r="D36" s="2">
        <f t="shared" si="1"/>
        <v>0</v>
      </c>
    </row>
    <row r="37" spans="3:8" x14ac:dyDescent="0.2">
      <c r="C37" s="2">
        <f t="shared" si="4"/>
        <v>1.75</v>
      </c>
      <c r="D37" s="2">
        <f t="shared" si="1"/>
        <v>2.0249999999999999E-3</v>
      </c>
    </row>
    <row r="38" spans="3:8" x14ac:dyDescent="0.2">
      <c r="C38" s="2">
        <f t="shared" si="4"/>
        <v>2</v>
      </c>
      <c r="D38" s="2">
        <f t="shared" si="1"/>
        <v>5.9048999999999997E-2</v>
      </c>
    </row>
    <row r="39" spans="3:8" x14ac:dyDescent="0.2">
      <c r="C39" s="2">
        <f t="shared" si="4"/>
        <v>2.25</v>
      </c>
      <c r="D39" s="2">
        <f t="shared" si="1"/>
        <v>0.97219599999999995</v>
      </c>
    </row>
    <row r="40" spans="3:8" x14ac:dyDescent="0.2">
      <c r="C40" s="2">
        <f t="shared" si="4"/>
        <v>2.5</v>
      </c>
      <c r="D40" s="2">
        <f t="shared" si="1"/>
        <v>6.3352889999999995</v>
      </c>
    </row>
    <row r="41" spans="3:8" x14ac:dyDescent="0.2">
      <c r="C41" s="2">
        <f t="shared" si="4"/>
        <v>2.75</v>
      </c>
      <c r="D41" s="2">
        <f t="shared" si="1"/>
        <v>19.289664000000002</v>
      </c>
    </row>
    <row r="42" spans="3:8" x14ac:dyDescent="0.2">
      <c r="C42" s="2">
        <f t="shared" si="4"/>
        <v>3</v>
      </c>
      <c r="D42" s="2">
        <f t="shared" si="1"/>
        <v>38.427600999999996</v>
      </c>
    </row>
    <row r="43" spans="3:8" x14ac:dyDescent="0.2">
      <c r="C43" s="2">
        <f t="shared" si="4"/>
        <v>3.25</v>
      </c>
      <c r="D43" s="2">
        <f t="shared" si="1"/>
        <v>61.544024999999998</v>
      </c>
    </row>
    <row r="44" spans="3:8" x14ac:dyDescent="0.2">
      <c r="C44" s="2">
        <f t="shared" si="4"/>
        <v>3.5</v>
      </c>
      <c r="D44" s="2">
        <f t="shared" si="1"/>
        <v>86.769224999999992</v>
      </c>
    </row>
    <row r="45" spans="3:8" x14ac:dyDescent="0.2">
      <c r="C45" s="2">
        <f t="shared" si="4"/>
        <v>3.75</v>
      </c>
      <c r="D45" s="2">
        <f t="shared" si="1"/>
        <v>199.96788100000001</v>
      </c>
    </row>
    <row r="46" spans="3:8" x14ac:dyDescent="0.2">
      <c r="C46" s="2">
        <f>C45+0.25</f>
        <v>4</v>
      </c>
      <c r="D46" s="2">
        <f t="shared" si="1"/>
        <v>199.99616399999999</v>
      </c>
      <c r="G46" s="2" t="s">
        <v>6</v>
      </c>
      <c r="H46" s="2" t="s">
        <v>7</v>
      </c>
    </row>
    <row r="47" spans="3:8" x14ac:dyDescent="0.2">
      <c r="C47" s="2">
        <f t="shared" ref="C47:C50" si="5">C46+0.25</f>
        <v>4.25</v>
      </c>
      <c r="D47" s="2">
        <f t="shared" si="1"/>
        <v>199.99616399999999</v>
      </c>
      <c r="G47" s="2">
        <v>2.25</v>
      </c>
      <c r="H47" s="2">
        <v>0.97219599999999995</v>
      </c>
    </row>
    <row r="48" spans="3:8" x14ac:dyDescent="0.2">
      <c r="C48" s="2">
        <f t="shared" si="5"/>
        <v>4.5</v>
      </c>
      <c r="D48" s="2">
        <f t="shared" si="1"/>
        <v>199.99616399999999</v>
      </c>
      <c r="G48" s="2">
        <v>2.5</v>
      </c>
      <c r="H48" s="2">
        <v>6.3352890000000004</v>
      </c>
    </row>
    <row r="49" spans="3:8" x14ac:dyDescent="0.2">
      <c r="C49" s="2">
        <f t="shared" si="5"/>
        <v>4.75</v>
      </c>
      <c r="D49" s="2">
        <f t="shared" si="1"/>
        <v>199.99616399999999</v>
      </c>
      <c r="G49" s="2">
        <v>2.75</v>
      </c>
      <c r="H49" s="2">
        <v>19.289663999999998</v>
      </c>
    </row>
    <row r="50" spans="3:8" x14ac:dyDescent="0.2">
      <c r="C50" s="2">
        <f>C49+0.25</f>
        <v>5</v>
      </c>
      <c r="D50" s="2">
        <f t="shared" si="1"/>
        <v>199.99616399999999</v>
      </c>
      <c r="G50" s="2">
        <v>3</v>
      </c>
      <c r="H50" s="2">
        <v>38.427601000000003</v>
      </c>
    </row>
    <row r="51" spans="3:8" x14ac:dyDescent="0.2">
      <c r="G51" s="2">
        <v>3.25</v>
      </c>
      <c r="H51" s="2">
        <v>61.544024999999998</v>
      </c>
    </row>
    <row r="52" spans="3:8" x14ac:dyDescent="0.2">
      <c r="G52" s="2">
        <v>3.5</v>
      </c>
      <c r="H52" s="2">
        <v>86.769225000000006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8"/>
  <sheetViews>
    <sheetView workbookViewId="0">
      <selection activeCell="C3" sqref="C3:D18"/>
    </sheetView>
  </sheetViews>
  <sheetFormatPr baseColWidth="10" defaultRowHeight="16" x14ac:dyDescent="0.2"/>
  <sheetData>
    <row r="3" spans="3:4" x14ac:dyDescent="0.2">
      <c r="C3" s="2" t="s">
        <v>6</v>
      </c>
      <c r="D3" s="2" t="s">
        <v>9</v>
      </c>
    </row>
    <row r="4" spans="3:4" x14ac:dyDescent="0.2">
      <c r="C4" s="2">
        <v>0</v>
      </c>
      <c r="D4" s="2">
        <v>0</v>
      </c>
    </row>
    <row r="5" spans="3:4" x14ac:dyDescent="0.2">
      <c r="C5" s="2">
        <f>C4+0.25</f>
        <v>0.25</v>
      </c>
      <c r="D5" s="2">
        <v>0</v>
      </c>
    </row>
    <row r="6" spans="3:4" x14ac:dyDescent="0.2">
      <c r="C6" s="2">
        <f t="shared" ref="C6:C19" si="0">C5+0.25</f>
        <v>0.5</v>
      </c>
      <c r="D6" s="2">
        <v>0</v>
      </c>
    </row>
    <row r="7" spans="3:4" x14ac:dyDescent="0.2">
      <c r="C7" s="2">
        <f t="shared" si="0"/>
        <v>0.75</v>
      </c>
      <c r="D7" s="2">
        <v>0</v>
      </c>
    </row>
    <row r="8" spans="3:4" x14ac:dyDescent="0.2">
      <c r="C8" s="2">
        <f t="shared" si="0"/>
        <v>1</v>
      </c>
      <c r="D8" s="2">
        <v>0</v>
      </c>
    </row>
    <row r="9" spans="3:4" x14ac:dyDescent="0.2">
      <c r="C9" s="2">
        <f t="shared" si="0"/>
        <v>1.25</v>
      </c>
      <c r="D9" s="2">
        <v>0</v>
      </c>
    </row>
    <row r="10" spans="3:4" x14ac:dyDescent="0.2">
      <c r="C10" s="2">
        <f t="shared" si="0"/>
        <v>1.5</v>
      </c>
      <c r="D10" s="2">
        <v>0</v>
      </c>
    </row>
    <row r="11" spans="3:4" x14ac:dyDescent="0.2">
      <c r="C11" s="2">
        <f t="shared" si="0"/>
        <v>1.75</v>
      </c>
      <c r="D11" s="2">
        <v>8.0000000000000002E-3</v>
      </c>
    </row>
    <row r="12" spans="3:4" x14ac:dyDescent="0.2">
      <c r="C12" s="2">
        <f t="shared" si="0"/>
        <v>2</v>
      </c>
      <c r="D12" s="2">
        <v>0.22800000000000001</v>
      </c>
    </row>
    <row r="13" spans="3:4" x14ac:dyDescent="0.2">
      <c r="C13" s="2">
        <f t="shared" si="0"/>
        <v>2.25</v>
      </c>
      <c r="D13" s="2">
        <v>3.6560000000000001</v>
      </c>
    </row>
    <row r="14" spans="3:4" x14ac:dyDescent="0.2">
      <c r="C14" s="2">
        <f t="shared" si="0"/>
        <v>2.5</v>
      </c>
      <c r="D14" s="2">
        <v>21.456</v>
      </c>
    </row>
    <row r="15" spans="3:4" x14ac:dyDescent="0.2">
      <c r="C15" s="2">
        <f t="shared" si="0"/>
        <v>2.75</v>
      </c>
      <c r="D15" s="2">
        <v>51.811999999999998</v>
      </c>
    </row>
    <row r="16" spans="3:4" x14ac:dyDescent="0.2">
      <c r="C16" s="2">
        <f t="shared" si="0"/>
        <v>3</v>
      </c>
      <c r="D16" s="2">
        <v>76.56</v>
      </c>
    </row>
    <row r="17" spans="3:4" x14ac:dyDescent="0.2">
      <c r="C17" s="2">
        <f t="shared" si="0"/>
        <v>3.25</v>
      </c>
      <c r="D17" s="2">
        <v>92.48</v>
      </c>
    </row>
    <row r="18" spans="3:4" x14ac:dyDescent="0.2">
      <c r="C18" s="2">
        <f t="shared" si="0"/>
        <v>3.5</v>
      </c>
      <c r="D18" s="2">
        <v>100.88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8"/>
  <sheetViews>
    <sheetView topLeftCell="B1" workbookViewId="0">
      <selection activeCell="G1" sqref="G1"/>
    </sheetView>
  </sheetViews>
  <sheetFormatPr baseColWidth="10" defaultRowHeight="16" x14ac:dyDescent="0.2"/>
  <sheetData>
    <row r="3" spans="3:4" x14ac:dyDescent="0.2">
      <c r="C3" s="2" t="s">
        <v>6</v>
      </c>
      <c r="D3" s="2" t="s">
        <v>10</v>
      </c>
    </row>
    <row r="4" spans="3:4" x14ac:dyDescent="0.2">
      <c r="C4" s="2">
        <v>0</v>
      </c>
      <c r="D4" s="2"/>
    </row>
    <row r="5" spans="3:4" x14ac:dyDescent="0.2">
      <c r="C5" s="2">
        <f>C4+0.25</f>
        <v>0.25</v>
      </c>
      <c r="D5" s="2"/>
    </row>
    <row r="6" spans="3:4" x14ac:dyDescent="0.2">
      <c r="C6" s="2">
        <f t="shared" ref="C6:C18" si="0">C5+0.25</f>
        <v>0.5</v>
      </c>
      <c r="D6" s="2"/>
    </row>
    <row r="7" spans="3:4" x14ac:dyDescent="0.2">
      <c r="C7" s="2">
        <f t="shared" si="0"/>
        <v>0.75</v>
      </c>
      <c r="D7" s="2"/>
    </row>
    <row r="8" spans="3:4" x14ac:dyDescent="0.2">
      <c r="C8" s="2">
        <f t="shared" si="0"/>
        <v>1</v>
      </c>
      <c r="D8" s="2"/>
    </row>
    <row r="9" spans="3:4" x14ac:dyDescent="0.2">
      <c r="C9" s="2">
        <f t="shared" si="0"/>
        <v>1.25</v>
      </c>
      <c r="D9" s="2"/>
    </row>
    <row r="10" spans="3:4" x14ac:dyDescent="0.2">
      <c r="C10" s="2">
        <f t="shared" si="0"/>
        <v>1.5</v>
      </c>
      <c r="D10" s="2"/>
    </row>
    <row r="11" spans="3:4" x14ac:dyDescent="0.2">
      <c r="C11" s="2">
        <f t="shared" si="0"/>
        <v>1.75</v>
      </c>
      <c r="D11" s="2"/>
    </row>
    <row r="12" spans="3:4" x14ac:dyDescent="0.2">
      <c r="C12" s="2">
        <f t="shared" si="0"/>
        <v>2</v>
      </c>
      <c r="D12" s="2">
        <v>333333</v>
      </c>
    </row>
    <row r="13" spans="3:4" x14ac:dyDescent="0.2">
      <c r="C13" s="2">
        <f t="shared" si="0"/>
        <v>2.25</v>
      </c>
      <c r="D13" s="2">
        <v>32787</v>
      </c>
    </row>
    <row r="14" spans="3:4" x14ac:dyDescent="0.2">
      <c r="C14" s="2">
        <f>C13+0.25</f>
        <v>2.5</v>
      </c>
      <c r="D14" s="2">
        <v>12270</v>
      </c>
    </row>
    <row r="15" spans="3:4" x14ac:dyDescent="0.2">
      <c r="C15" s="2">
        <f t="shared" si="0"/>
        <v>2.75</v>
      </c>
      <c r="D15" s="2">
        <v>3704</v>
      </c>
    </row>
    <row r="16" spans="3:4" x14ac:dyDescent="0.2">
      <c r="C16" s="2">
        <f t="shared" si="0"/>
        <v>3</v>
      </c>
      <c r="D16" s="2">
        <v>2062</v>
      </c>
    </row>
    <row r="17" spans="3:4" x14ac:dyDescent="0.2">
      <c r="C17" s="2">
        <f t="shared" si="0"/>
        <v>3.25</v>
      </c>
      <c r="D17" s="2">
        <v>820</v>
      </c>
    </row>
    <row r="18" spans="3:4" x14ac:dyDescent="0.2">
      <c r="C18" s="2">
        <f t="shared" si="0"/>
        <v>3.5</v>
      </c>
      <c r="D18" s="2">
        <v>985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35"/>
  <sheetViews>
    <sheetView topLeftCell="C14" workbookViewId="0">
      <selection activeCell="D2" sqref="D2:G17"/>
    </sheetView>
  </sheetViews>
  <sheetFormatPr baseColWidth="10" defaultRowHeight="16" x14ac:dyDescent="0.2"/>
  <sheetData>
    <row r="2" spans="4:7" x14ac:dyDescent="0.2">
      <c r="D2" s="4" t="s">
        <v>6</v>
      </c>
      <c r="E2" s="4" t="s">
        <v>10</v>
      </c>
      <c r="F2" s="4" t="s">
        <v>9</v>
      </c>
      <c r="G2" s="4" t="s">
        <v>12</v>
      </c>
    </row>
    <row r="3" spans="4:7" x14ac:dyDescent="0.2">
      <c r="D3" s="4">
        <v>0</v>
      </c>
      <c r="E3" s="4" t="s">
        <v>11</v>
      </c>
      <c r="F3" s="4" t="s">
        <v>11</v>
      </c>
      <c r="G3" s="4" t="s">
        <v>11</v>
      </c>
    </row>
    <row r="4" spans="4:7" x14ac:dyDescent="0.2">
      <c r="D4" s="4">
        <f>D3+0.25</f>
        <v>0.25</v>
      </c>
      <c r="E4" s="4" t="s">
        <v>11</v>
      </c>
      <c r="F4" s="4" t="s">
        <v>11</v>
      </c>
      <c r="G4" s="4" t="s">
        <v>11</v>
      </c>
    </row>
    <row r="5" spans="4:7" x14ac:dyDescent="0.2">
      <c r="D5" s="4">
        <f t="shared" ref="D5:D15" si="0">D4+0.25</f>
        <v>0.5</v>
      </c>
      <c r="E5" s="4" t="s">
        <v>11</v>
      </c>
      <c r="F5" s="4" t="s">
        <v>11</v>
      </c>
      <c r="G5" s="4" t="s">
        <v>11</v>
      </c>
    </row>
    <row r="6" spans="4:7" x14ac:dyDescent="0.2">
      <c r="D6" s="4">
        <f t="shared" si="0"/>
        <v>0.75</v>
      </c>
      <c r="E6" s="4" t="s">
        <v>11</v>
      </c>
      <c r="F6" s="4" t="s">
        <v>11</v>
      </c>
      <c r="G6" s="4" t="s">
        <v>11</v>
      </c>
    </row>
    <row r="7" spans="4:7" x14ac:dyDescent="0.2">
      <c r="D7" s="4">
        <f t="shared" si="0"/>
        <v>1</v>
      </c>
      <c r="E7" s="4" t="s">
        <v>11</v>
      </c>
      <c r="F7" s="4" t="s">
        <v>11</v>
      </c>
      <c r="G7" s="4" t="s">
        <v>11</v>
      </c>
    </row>
    <row r="8" spans="4:7" x14ac:dyDescent="0.2">
      <c r="D8" s="4">
        <f t="shared" si="0"/>
        <v>1.25</v>
      </c>
      <c r="E8" s="4" t="s">
        <v>11</v>
      </c>
      <c r="F8" s="4" t="s">
        <v>11</v>
      </c>
      <c r="G8" s="4" t="s">
        <v>11</v>
      </c>
    </row>
    <row r="9" spans="4:7" x14ac:dyDescent="0.2">
      <c r="D9" s="4">
        <f t="shared" si="0"/>
        <v>1.5</v>
      </c>
      <c r="E9" s="4" t="s">
        <v>11</v>
      </c>
      <c r="F9" s="4" t="s">
        <v>11</v>
      </c>
      <c r="G9" s="4" t="s">
        <v>11</v>
      </c>
    </row>
    <row r="10" spans="4:7" x14ac:dyDescent="0.2">
      <c r="D10" s="4">
        <f t="shared" si="0"/>
        <v>1.75</v>
      </c>
      <c r="E10" s="4" t="s">
        <v>11</v>
      </c>
      <c r="F10" s="4" t="s">
        <v>11</v>
      </c>
      <c r="G10" s="4" t="s">
        <v>11</v>
      </c>
    </row>
    <row r="11" spans="4:7" x14ac:dyDescent="0.2">
      <c r="D11" s="4">
        <f t="shared" si="0"/>
        <v>2</v>
      </c>
      <c r="E11" s="4">
        <v>333333</v>
      </c>
      <c r="F11" s="4">
        <v>0.22800000000000001</v>
      </c>
      <c r="G11" s="4">
        <f>E11*F11</f>
        <v>75999.923999999999</v>
      </c>
    </row>
    <row r="12" spans="4:7" x14ac:dyDescent="0.2">
      <c r="D12" s="4">
        <f t="shared" si="0"/>
        <v>2.25</v>
      </c>
      <c r="E12" s="4">
        <v>32787</v>
      </c>
      <c r="F12" s="4">
        <v>3.6560000000000001</v>
      </c>
      <c r="G12" s="4">
        <f t="shared" ref="G12:G17" si="1">E12*F12</f>
        <v>119869.27200000001</v>
      </c>
    </row>
    <row r="13" spans="4:7" x14ac:dyDescent="0.2">
      <c r="D13" s="4">
        <f t="shared" si="0"/>
        <v>2.5</v>
      </c>
      <c r="E13" s="4">
        <v>12270</v>
      </c>
      <c r="F13" s="4">
        <v>21.456</v>
      </c>
      <c r="G13" s="4">
        <f t="shared" si="1"/>
        <v>263265.12</v>
      </c>
    </row>
    <row r="14" spans="4:7" x14ac:dyDescent="0.2">
      <c r="D14" s="4">
        <f t="shared" si="0"/>
        <v>2.75</v>
      </c>
      <c r="E14" s="4">
        <v>3704</v>
      </c>
      <c r="F14" s="4">
        <v>51.811999999999998</v>
      </c>
      <c r="G14" s="4">
        <f t="shared" si="1"/>
        <v>191911.64799999999</v>
      </c>
    </row>
    <row r="15" spans="4:7" x14ac:dyDescent="0.2">
      <c r="D15" s="4">
        <f t="shared" si="0"/>
        <v>3</v>
      </c>
      <c r="E15" s="4">
        <v>2062</v>
      </c>
      <c r="F15" s="4">
        <v>76.56</v>
      </c>
      <c r="G15" s="4">
        <f t="shared" si="1"/>
        <v>157866.72</v>
      </c>
    </row>
    <row r="16" spans="4:7" x14ac:dyDescent="0.2">
      <c r="D16" s="4">
        <f>D15+0.25</f>
        <v>3.25</v>
      </c>
      <c r="E16" s="4">
        <v>820</v>
      </c>
      <c r="F16" s="4">
        <v>92.48</v>
      </c>
      <c r="G16" s="4">
        <f t="shared" si="1"/>
        <v>75833.600000000006</v>
      </c>
    </row>
    <row r="17" spans="4:7" x14ac:dyDescent="0.2">
      <c r="D17" s="4">
        <f>D16+0.25</f>
        <v>3.5</v>
      </c>
      <c r="E17" s="4">
        <v>985</v>
      </c>
      <c r="F17" s="4">
        <v>100.88</v>
      </c>
      <c r="G17" s="4">
        <f t="shared" si="1"/>
        <v>99366.799999999988</v>
      </c>
    </row>
    <row r="20" spans="4:7" x14ac:dyDescent="0.2">
      <c r="D20" t="s">
        <v>6</v>
      </c>
      <c r="E20" t="s">
        <v>12</v>
      </c>
    </row>
    <row r="21" spans="4:7" x14ac:dyDescent="0.2">
      <c r="D21">
        <v>0</v>
      </c>
      <c r="E21" t="str">
        <f>G3</f>
        <v>-</v>
      </c>
    </row>
    <row r="22" spans="4:7" x14ac:dyDescent="0.2">
      <c r="D22">
        <f>D21+0.25</f>
        <v>0.25</v>
      </c>
      <c r="E22" t="str">
        <f t="shared" ref="E22:E35" si="2">G4</f>
        <v>-</v>
      </c>
    </row>
    <row r="23" spans="4:7" x14ac:dyDescent="0.2">
      <c r="D23">
        <f t="shared" ref="D23:D33" si="3">D22+0.25</f>
        <v>0.5</v>
      </c>
      <c r="E23" t="str">
        <f t="shared" si="2"/>
        <v>-</v>
      </c>
    </row>
    <row r="24" spans="4:7" x14ac:dyDescent="0.2">
      <c r="D24">
        <f t="shared" si="3"/>
        <v>0.75</v>
      </c>
      <c r="E24" t="str">
        <f t="shared" si="2"/>
        <v>-</v>
      </c>
    </row>
    <row r="25" spans="4:7" x14ac:dyDescent="0.2">
      <c r="D25">
        <f t="shared" si="3"/>
        <v>1</v>
      </c>
      <c r="E25" t="str">
        <f t="shared" si="2"/>
        <v>-</v>
      </c>
    </row>
    <row r="26" spans="4:7" x14ac:dyDescent="0.2">
      <c r="D26">
        <f t="shared" si="3"/>
        <v>1.25</v>
      </c>
      <c r="E26" t="str">
        <f t="shared" si="2"/>
        <v>-</v>
      </c>
    </row>
    <row r="27" spans="4:7" x14ac:dyDescent="0.2">
      <c r="D27">
        <f t="shared" si="3"/>
        <v>1.5</v>
      </c>
      <c r="E27" t="str">
        <f t="shared" si="2"/>
        <v>-</v>
      </c>
    </row>
    <row r="28" spans="4:7" x14ac:dyDescent="0.2">
      <c r="D28">
        <f t="shared" si="3"/>
        <v>1.75</v>
      </c>
      <c r="E28" t="str">
        <f t="shared" si="2"/>
        <v>-</v>
      </c>
    </row>
    <row r="29" spans="4:7" x14ac:dyDescent="0.2">
      <c r="D29">
        <f t="shared" si="3"/>
        <v>2</v>
      </c>
      <c r="E29">
        <f t="shared" si="2"/>
        <v>75999.923999999999</v>
      </c>
    </row>
    <row r="30" spans="4:7" x14ac:dyDescent="0.2">
      <c r="D30">
        <f t="shared" si="3"/>
        <v>2.25</v>
      </c>
      <c r="E30">
        <f t="shared" si="2"/>
        <v>119869.27200000001</v>
      </c>
    </row>
    <row r="31" spans="4:7" x14ac:dyDescent="0.2">
      <c r="D31">
        <f t="shared" si="3"/>
        <v>2.5</v>
      </c>
      <c r="E31">
        <f t="shared" si="2"/>
        <v>263265.12</v>
      </c>
    </row>
    <row r="32" spans="4:7" x14ac:dyDescent="0.2">
      <c r="D32">
        <f t="shared" si="3"/>
        <v>2.75</v>
      </c>
      <c r="E32">
        <f t="shared" si="2"/>
        <v>191911.64799999999</v>
      </c>
    </row>
    <row r="33" spans="4:5" x14ac:dyDescent="0.2">
      <c r="D33">
        <f t="shared" si="3"/>
        <v>3</v>
      </c>
      <c r="E33">
        <f t="shared" si="2"/>
        <v>157866.72</v>
      </c>
    </row>
    <row r="34" spans="4:5" x14ac:dyDescent="0.2">
      <c r="D34">
        <f>D33+0.25</f>
        <v>3.25</v>
      </c>
      <c r="E34">
        <f t="shared" si="2"/>
        <v>75833.600000000006</v>
      </c>
    </row>
    <row r="35" spans="4:5" x14ac:dyDescent="0.2">
      <c r="D35">
        <f>D34+0.25</f>
        <v>3.5</v>
      </c>
      <c r="E35">
        <f t="shared" si="2"/>
        <v>99366.799999999988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0"/>
  <sheetViews>
    <sheetView tabSelected="1" workbookViewId="0">
      <selection activeCell="C8" sqref="C8:G10"/>
    </sheetView>
  </sheetViews>
  <sheetFormatPr baseColWidth="10" defaultRowHeight="16" x14ac:dyDescent="0.2"/>
  <cols>
    <col min="3" max="3" width="14.33203125" bestFit="1" customWidth="1"/>
  </cols>
  <sheetData>
    <row r="3" spans="3:7" x14ac:dyDescent="0.2">
      <c r="C3" s="2" t="s">
        <v>13</v>
      </c>
      <c r="D3" s="2">
        <v>500</v>
      </c>
    </row>
    <row r="4" spans="3:7" x14ac:dyDescent="0.2">
      <c r="C4" s="2" t="s">
        <v>14</v>
      </c>
      <c r="D4" s="2">
        <v>1492</v>
      </c>
    </row>
    <row r="5" spans="3:7" x14ac:dyDescent="0.2">
      <c r="C5" s="2" t="s">
        <v>15</v>
      </c>
      <c r="D5" s="2">
        <v>988</v>
      </c>
    </row>
    <row r="8" spans="3:7" x14ac:dyDescent="0.2">
      <c r="D8" s="2" t="s">
        <v>16</v>
      </c>
      <c r="E8" s="2" t="s">
        <v>17</v>
      </c>
      <c r="F8" s="2" t="s">
        <v>0</v>
      </c>
      <c r="G8" s="2" t="s">
        <v>18</v>
      </c>
    </row>
    <row r="9" spans="3:7" x14ac:dyDescent="0.2">
      <c r="C9" s="2" t="s">
        <v>19</v>
      </c>
      <c r="D9" s="2">
        <v>3000</v>
      </c>
      <c r="E9" s="2">
        <v>3.7349999999999999</v>
      </c>
      <c r="F9" s="2">
        <v>1.2450000000000001</v>
      </c>
      <c r="G9" s="2">
        <v>2.4900000000000002</v>
      </c>
    </row>
    <row r="10" spans="3:7" x14ac:dyDescent="0.2">
      <c r="C10" s="2" t="s">
        <v>20</v>
      </c>
      <c r="D10" s="2">
        <v>1250</v>
      </c>
      <c r="E10" s="2">
        <v>0.50800000000000001</v>
      </c>
      <c r="F10" s="2">
        <v>2.7650000000000001</v>
      </c>
      <c r="G10" s="2">
        <v>1.016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2016-03-25T14:43:31Z</dcterms:created>
  <dcterms:modified xsi:type="dcterms:W3CDTF">2016-04-01T20:18:33Z</dcterms:modified>
</cp:coreProperties>
</file>