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aviv\Documents\GitHub\Minisat_est_Analisis_RJ\Calculos\"/>
    </mc:Choice>
  </mc:AlternateContent>
  <xr:revisionPtr revIDLastSave="0" documentId="13_ncr:1_{4F392439-2FFC-49C6-9D8B-DE4E608036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S Estat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3" i="1" l="1"/>
  <c r="AB23" i="1"/>
  <c r="X18" i="1"/>
  <c r="Y6" i="1"/>
  <c r="U13" i="1"/>
  <c r="Z6" i="1"/>
  <c r="M6" i="1"/>
  <c r="L6" i="1"/>
  <c r="M17" i="1"/>
  <c r="L17" i="1"/>
  <c r="M13" i="1"/>
  <c r="L13" i="1"/>
</calcChain>
</file>

<file path=xl/sharedStrings.xml><?xml version="1.0" encoding="utf-8"?>
<sst xmlns="http://schemas.openxmlformats.org/spreadsheetml/2006/main" count="80" uniqueCount="41">
  <si>
    <t>Shell 2D Elements</t>
  </si>
  <si>
    <t>Material</t>
  </si>
  <si>
    <t>Maximum Von Mises Stress</t>
  </si>
  <si>
    <t>KP</t>
  </si>
  <si>
    <t>KM</t>
  </si>
  <si>
    <t>KLD</t>
  </si>
  <si>
    <t>FOSY</t>
  </si>
  <si>
    <t>FOSU</t>
  </si>
  <si>
    <t>σy (Pa)</t>
  </si>
  <si>
    <t>σu (Pa)</t>
  </si>
  <si>
    <t>MOSy</t>
  </si>
  <si>
    <t>MOSu</t>
  </si>
  <si>
    <t>Aluminio Al7075 T6</t>
  </si>
  <si>
    <t>BAR 1D Elements</t>
  </si>
  <si>
    <t>Maximum Combined Stress</t>
  </si>
  <si>
    <t>Minimum Combined Stress</t>
  </si>
  <si>
    <t>ANALISIS ESTATICO</t>
  </si>
  <si>
    <t>As</t>
  </si>
  <si>
    <t>Phi_n</t>
  </si>
  <si>
    <t>F_v_max</t>
  </si>
  <si>
    <t>sf_Y</t>
  </si>
  <si>
    <t>sf_U</t>
  </si>
  <si>
    <t>Tensile Total</t>
  </si>
  <si>
    <t>ELEMENTOS CBUSH (TORNILLOS) Acero A286-M8</t>
  </si>
  <si>
    <t>F_A</t>
  </si>
  <si>
    <t>Gapping</t>
  </si>
  <si>
    <t>F_v_min</t>
  </si>
  <si>
    <t>sf_g</t>
  </si>
  <si>
    <t>MoSg</t>
  </si>
  <si>
    <t>MoS_tot_y</t>
  </si>
  <si>
    <t>MoS_tot_u</t>
  </si>
  <si>
    <t>Sliding</t>
  </si>
  <si>
    <t>mu_s</t>
  </si>
  <si>
    <t>F_Q</t>
  </si>
  <si>
    <t>Shear Combined</t>
  </si>
  <si>
    <t>MoS_slip</t>
  </si>
  <si>
    <t>τ</t>
  </si>
  <si>
    <t>τy (Pa)</t>
  </si>
  <si>
    <t>τu (Pa)</t>
  </si>
  <si>
    <t>MoS_comb_y</t>
  </si>
  <si>
    <t>MoS_comb_u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</si>
</sst>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2" borderId="0" xfId="0" applyNumberFormat="1" applyFill="1"/>
    <xf numFmtId="0" fontId="3" fillId="0" borderId="0" xfId="0" applyFont="1"/>
  </cellXfs>
  <cellStyles count="1"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8"/>
  <sheetViews>
    <sheetView tabSelected="1" topLeftCell="C1" workbookViewId="0">
      <selection activeCell="AC24" sqref="AC24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26" x14ac:dyDescent="0.25">
      <c r="B1" s="5" t="s">
        <v>16</v>
      </c>
      <c r="C1" s="5"/>
      <c r="D1" s="5"/>
      <c r="E1" s="5"/>
      <c r="F1" s="5"/>
      <c r="G1" s="5"/>
      <c r="H1" s="5"/>
      <c r="I1" s="5"/>
      <c r="J1" s="5"/>
      <c r="K1" s="5"/>
      <c r="L1" s="5"/>
      <c r="Q1" s="6" t="s">
        <v>23</v>
      </c>
      <c r="R1" s="6"/>
      <c r="S1" s="6"/>
      <c r="T1" s="6"/>
      <c r="U1" s="6"/>
      <c r="V1" s="6"/>
    </row>
    <row r="2" spans="2:26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Q2" s="6"/>
      <c r="R2" s="6"/>
      <c r="S2" s="6"/>
      <c r="T2" s="6"/>
      <c r="U2" s="6"/>
      <c r="V2" s="6"/>
    </row>
    <row r="4" spans="2:26" x14ac:dyDescent="0.25">
      <c r="D4" t="s">
        <v>0</v>
      </c>
      <c r="Q4" s="6" t="s">
        <v>22</v>
      </c>
      <c r="R4" s="6"/>
    </row>
    <row r="5" spans="2:26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Q5" t="s">
        <v>17</v>
      </c>
      <c r="R5" t="s">
        <v>19</v>
      </c>
      <c r="S5" t="s">
        <v>18</v>
      </c>
      <c r="T5" t="s">
        <v>20</v>
      </c>
      <c r="U5" s="1" t="s">
        <v>8</v>
      </c>
      <c r="V5" s="1" t="s">
        <v>21</v>
      </c>
      <c r="W5" t="s">
        <v>9</v>
      </c>
      <c r="X5" t="s">
        <v>24</v>
      </c>
      <c r="Y5" t="s">
        <v>29</v>
      </c>
      <c r="Z5" t="s">
        <v>30</v>
      </c>
    </row>
    <row r="6" spans="2:26" x14ac:dyDescent="0.25">
      <c r="C6" t="s">
        <v>12</v>
      </c>
      <c r="D6" s="2">
        <v>182000000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0.49299736076595546</v>
      </c>
      <c r="M6" s="3">
        <f>(K6/(E6*F6*G6*I6*D6))-1</f>
        <v>0.54391063481972535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7">
        <v>0</v>
      </c>
      <c r="Y6" s="2">
        <f>((Q6*U6)/(R6+S6*X6*T6))-1</f>
        <v>0.58246139422267351</v>
      </c>
      <c r="Z6" s="2">
        <f>((Q6*W6)/(R6+S6*X6*V6))-1</f>
        <v>0.8323237196262534</v>
      </c>
    </row>
    <row r="7" spans="2:26" x14ac:dyDescent="0.25">
      <c r="D7" s="2"/>
      <c r="J7" s="2"/>
      <c r="K7" s="2"/>
      <c r="L7" s="3"/>
      <c r="M7" s="3"/>
    </row>
    <row r="9" spans="2:26" x14ac:dyDescent="0.25">
      <c r="N9" s="1" t="s">
        <v>36</v>
      </c>
    </row>
    <row r="11" spans="2:26" x14ac:dyDescent="0.25">
      <c r="D11" t="s">
        <v>13</v>
      </c>
      <c r="Q11" s="6" t="s">
        <v>25</v>
      </c>
      <c r="R11" s="6"/>
    </row>
    <row r="12" spans="2:26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Q12" t="s">
        <v>26</v>
      </c>
      <c r="R12" t="s">
        <v>18</v>
      </c>
      <c r="S12" t="s">
        <v>27</v>
      </c>
      <c r="T12" t="s">
        <v>24</v>
      </c>
      <c r="U12" t="s">
        <v>28</v>
      </c>
    </row>
    <row r="13" spans="2:26" x14ac:dyDescent="0.25">
      <c r="C13" t="s">
        <v>12</v>
      </c>
      <c r="D13" s="2">
        <v>180000000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0.50958622033002166</v>
      </c>
      <c r="M13" s="3">
        <f>(K13/(D13*E13*F13*G13*I13))-1</f>
        <v>0.56106519742883343</v>
      </c>
      <c r="Q13">
        <v>13241.4</v>
      </c>
      <c r="R13">
        <v>3.7999999999999999E-2</v>
      </c>
      <c r="S13">
        <v>1</v>
      </c>
      <c r="T13" s="7">
        <v>0</v>
      </c>
      <c r="U13" s="4" t="e">
        <f>(Q13/((1-R13)*T13*S13))-1</f>
        <v>#DIV/0!</v>
      </c>
      <c r="W13" s="2"/>
    </row>
    <row r="14" spans="2:26" x14ac:dyDescent="0.25">
      <c r="D14" s="2"/>
      <c r="J14" s="2"/>
      <c r="K14" s="2"/>
      <c r="L14" s="3"/>
      <c r="M14" s="3"/>
    </row>
    <row r="16" spans="2:26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Q16" s="6" t="s">
        <v>31</v>
      </c>
      <c r="R16" s="6"/>
    </row>
    <row r="17" spans="3:29" x14ac:dyDescent="0.25">
      <c r="C17" t="s">
        <v>12</v>
      </c>
      <c r="D17" s="2">
        <v>182000000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0.49299736076595546</v>
      </c>
      <c r="M17" s="3">
        <f>(K17/(PRODUCT(D17:G17)*I17))-1</f>
        <v>0.54391063481972535</v>
      </c>
      <c r="R17" t="s">
        <v>26</v>
      </c>
      <c r="S17" t="s">
        <v>18</v>
      </c>
      <c r="T17" t="s">
        <v>32</v>
      </c>
      <c r="U17" s="1" t="s">
        <v>21</v>
      </c>
      <c r="V17" t="s">
        <v>33</v>
      </c>
      <c r="W17" t="s">
        <v>24</v>
      </c>
      <c r="X17" t="s">
        <v>35</v>
      </c>
    </row>
    <row r="18" spans="3:29" x14ac:dyDescent="0.25">
      <c r="D18" s="2"/>
      <c r="J18" s="2"/>
      <c r="K18" s="2"/>
      <c r="L18" s="3"/>
      <c r="M18" s="3"/>
      <c r="Q18" s="2"/>
      <c r="R18">
        <v>13241.4</v>
      </c>
      <c r="S18">
        <v>3.7999999999999999E-2</v>
      </c>
      <c r="T18">
        <v>0.2</v>
      </c>
      <c r="U18">
        <v>1.4</v>
      </c>
      <c r="V18" s="7">
        <v>0</v>
      </c>
      <c r="W18" s="7">
        <v>0</v>
      </c>
      <c r="X18" s="4" t="e">
        <f>(((R18-(1-S18)*W18)*T18)/(U18*V18))-1</f>
        <v>#DIV/0!</v>
      </c>
    </row>
    <row r="19" spans="3:29" x14ac:dyDescent="0.25">
      <c r="D19" s="2"/>
      <c r="J19" s="2"/>
      <c r="K19" s="2"/>
      <c r="L19" s="3"/>
      <c r="M19" s="3"/>
    </row>
    <row r="21" spans="3:29" x14ac:dyDescent="0.25">
      <c r="Q21" s="6" t="s">
        <v>34</v>
      </c>
      <c r="R21" s="6"/>
    </row>
    <row r="22" spans="3:29" x14ac:dyDescent="0.25">
      <c r="J22" s="1"/>
      <c r="Q22" t="s">
        <v>17</v>
      </c>
      <c r="R22" t="s">
        <v>19</v>
      </c>
      <c r="S22" t="s">
        <v>18</v>
      </c>
      <c r="T22" t="s">
        <v>20</v>
      </c>
      <c r="U22" s="1" t="s">
        <v>8</v>
      </c>
      <c r="V22" s="1" t="s">
        <v>37</v>
      </c>
      <c r="W22" s="1" t="s">
        <v>21</v>
      </c>
      <c r="X22" t="s">
        <v>9</v>
      </c>
      <c r="Y22" s="1" t="s">
        <v>38</v>
      </c>
      <c r="Z22" t="s">
        <v>24</v>
      </c>
      <c r="AA22" t="s">
        <v>33</v>
      </c>
      <c r="AB22" t="s">
        <v>39</v>
      </c>
      <c r="AC22" t="s">
        <v>40</v>
      </c>
    </row>
    <row r="23" spans="3:29" x14ac:dyDescent="0.25">
      <c r="J23" s="2"/>
      <c r="K23" s="2"/>
      <c r="L23" s="3"/>
      <c r="M23" s="3"/>
      <c r="Q23" s="2">
        <v>3.6600000000000002E-5</v>
      </c>
      <c r="R23">
        <v>21972.1</v>
      </c>
      <c r="S23">
        <v>3.7999999999999999E-2</v>
      </c>
      <c r="T23">
        <v>1</v>
      </c>
      <c r="U23" s="2">
        <v>950000000</v>
      </c>
      <c r="V23" s="2">
        <v>548000000</v>
      </c>
      <c r="W23">
        <v>1.4</v>
      </c>
      <c r="X23" s="2">
        <v>1100000000</v>
      </c>
      <c r="Y23" s="2">
        <v>655000000</v>
      </c>
      <c r="Z23" s="7">
        <v>0</v>
      </c>
      <c r="AA23" s="7">
        <v>0</v>
      </c>
      <c r="AB23" s="2">
        <f>(1/(SQRT(((AA23*T23)/(V23*Q23))^2 + ( (R23+S23*Z23*T23)/(Q23*U23))^2)))-1</f>
        <v>0.58246139422267351</v>
      </c>
      <c r="AC23" s="2">
        <f>(1/(SQRT(((AA23*W23)/(V23*Q23))^2 + ( (R23+S23*Z23*W23)/(Q23*X23))^2)))-1</f>
        <v>0.8323237196262534</v>
      </c>
    </row>
    <row r="24" spans="3:29" x14ac:dyDescent="0.25">
      <c r="D24" s="2"/>
      <c r="J24" s="2"/>
      <c r="K24" s="2"/>
      <c r="L24" s="3"/>
      <c r="M24" s="3"/>
      <c r="AC24" s="8"/>
    </row>
    <row r="26" spans="3:29" x14ac:dyDescent="0.25">
      <c r="J26" s="1"/>
    </row>
    <row r="27" spans="3:29" x14ac:dyDescent="0.25">
      <c r="J27" s="2"/>
      <c r="K27" s="2"/>
      <c r="L27" s="3"/>
      <c r="M27" s="3"/>
    </row>
    <row r="28" spans="3:29" x14ac:dyDescent="0.25">
      <c r="D28" s="2"/>
      <c r="J28" s="2"/>
      <c r="K28" s="2"/>
      <c r="L28" s="3"/>
      <c r="M28" s="3"/>
    </row>
  </sheetData>
  <mergeCells count="6">
    <mergeCell ref="Q21:R21"/>
    <mergeCell ref="B1:L2"/>
    <mergeCell ref="Q1:V2"/>
    <mergeCell ref="Q4:R4"/>
    <mergeCell ref="Q11:R11"/>
    <mergeCell ref="Q16:R16"/>
  </mergeCells>
  <conditionalFormatting sqref="L6:M7 L13:M14">
    <cfRule type="cellIs" dxfId="20" priority="10" operator="lessThan">
      <formula>0</formula>
    </cfRule>
    <cfRule type="cellIs" dxfId="19" priority="11" operator="greaterThan">
      <formula>0</formula>
    </cfRule>
  </conditionalFormatting>
  <conditionalFormatting sqref="L17:M19">
    <cfRule type="cellIs" dxfId="18" priority="8" operator="lessThan">
      <formula>0</formula>
    </cfRule>
    <cfRule type="cellIs" dxfId="17" priority="9" operator="greaterThan">
      <formula>0</formula>
    </cfRule>
  </conditionalFormatting>
  <conditionalFormatting sqref="L23:M24">
    <cfRule type="cellIs" dxfId="16" priority="6" operator="lessThan">
      <formula>0</formula>
    </cfRule>
    <cfRule type="cellIs" dxfId="15" priority="7" operator="greaterThan">
      <formula>0</formula>
    </cfRule>
  </conditionalFormatting>
  <conditionalFormatting sqref="L27:M28">
    <cfRule type="cellIs" dxfId="14" priority="4" operator="lessThan">
      <formula>0</formula>
    </cfRule>
    <cfRule type="cellIs" dxfId="13" priority="5" operator="greaterThan">
      <formula>0</formula>
    </cfRule>
  </conditionalFormatting>
  <conditionalFormatting sqref="Y6:Z6">
    <cfRule type="cellIs" dxfId="12" priority="3" operator="greaterThan">
      <formula>0</formula>
    </cfRule>
  </conditionalFormatting>
  <conditionalFormatting sqref="Y6:Z6 U13 X18 AB23:AC23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MoS Estatico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Vega Mateos</dc:creator>
  <cp:lastModifiedBy>Javier Vega Mateos</cp:lastModifiedBy>
  <dcterms:created xsi:type="dcterms:W3CDTF">2015-06-05T18:17:20Z</dcterms:created>
  <dcterms:modified xsi:type="dcterms:W3CDTF">2021-06-05T16:56:54Z</dcterms:modified>
</cp:coreProperties>
</file>