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3054816_ads_qub_ac_uk/Documents/Morgan Lab/Africa projects/1 Plant-TST project/Socioeconomic_SurveysMalawi/"/>
    </mc:Choice>
  </mc:AlternateContent>
  <xr:revisionPtr revIDLastSave="52" documentId="8_{FBE4BAE4-874E-43FF-9E67-B0F290BC73D2}" xr6:coauthVersionLast="47" xr6:coauthVersionMax="47" xr10:uidLastSave="{64B89040-22D9-4848-808F-318F23A21392}"/>
  <bookViews>
    <workbookView xWindow="-110" yWindow="-110" windowWidth="19420" windowHeight="10300" tabRatio="500" xr2:uid="{00000000-000D-0000-FFFF-FFFF00000000}"/>
  </bookViews>
  <sheets>
    <sheet name="Individual data" sheetId="5" r:id="rId1"/>
    <sheet name="Disease data" sheetId="3" r:id="rId2"/>
    <sheet name="PlantAvailability" sheetId="7" r:id="rId3"/>
    <sheet name="Other plant info" sheetId="4" r:id="rId4"/>
    <sheet name="Metri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3" i="5"/>
  <c r="F26" i="5"/>
  <c r="F27" i="5"/>
  <c r="F28" i="5"/>
  <c r="F29" i="5"/>
  <c r="F30" i="5"/>
  <c r="F32" i="5"/>
  <c r="F33" i="5"/>
  <c r="F37" i="5"/>
  <c r="F38" i="5"/>
  <c r="F39" i="5"/>
  <c r="F42" i="5"/>
  <c r="F43" i="5"/>
  <c r="F45" i="5"/>
  <c r="F46" i="5"/>
  <c r="F47" i="5"/>
  <c r="F48" i="5"/>
  <c r="F49" i="5"/>
  <c r="L3" i="3"/>
  <c r="L4" i="3"/>
  <c r="L5" i="3"/>
  <c r="J4" i="4"/>
  <c r="J5" i="4"/>
  <c r="J6" i="4"/>
  <c r="J7" i="4"/>
  <c r="J8" i="4"/>
  <c r="J9" i="4"/>
  <c r="J10" i="4"/>
  <c r="J11" i="4"/>
  <c r="J3" i="4"/>
  <c r="I5" i="3" l="1"/>
  <c r="I4" i="3"/>
  <c r="I7" i="3"/>
  <c r="I6" i="3"/>
  <c r="I3" i="3"/>
  <c r="D16" i="3" l="1"/>
  <c r="D14" i="3"/>
  <c r="D19" i="3"/>
  <c r="D18" i="3"/>
  <c r="J19" i="5" l="1"/>
  <c r="J13" i="5"/>
  <c r="J24" i="5"/>
  <c r="H24" i="5"/>
  <c r="J41" i="5"/>
  <c r="H41" i="5"/>
  <c r="J40" i="5"/>
  <c r="H40" i="5"/>
  <c r="J39" i="5"/>
  <c r="H39" i="5"/>
  <c r="H23" i="5"/>
  <c r="H38" i="5"/>
  <c r="H37" i="5"/>
  <c r="H10" i="5"/>
  <c r="J22" i="5"/>
  <c r="H22" i="5"/>
  <c r="H36" i="5"/>
  <c r="H35" i="5"/>
  <c r="H34" i="5"/>
  <c r="J33" i="5"/>
  <c r="H33" i="5"/>
  <c r="J9" i="5"/>
  <c r="H9" i="5"/>
  <c r="J21" i="5"/>
  <c r="H21" i="5"/>
  <c r="H20" i="5"/>
  <c r="H8" i="5"/>
  <c r="J7" i="5"/>
  <c r="H7" i="5"/>
  <c r="J6" i="5"/>
  <c r="H6" i="5"/>
  <c r="H32" i="5"/>
  <c r="J31" i="5"/>
  <c r="H31" i="5"/>
  <c r="H30" i="5"/>
  <c r="H29" i="5"/>
  <c r="H5" i="5"/>
  <c r="J2" i="5"/>
  <c r="H2" i="5"/>
  <c r="J4" i="5"/>
  <c r="H4" i="5"/>
  <c r="J28" i="5"/>
  <c r="H28" i="5"/>
  <c r="J3" i="5"/>
  <c r="H3" i="5"/>
  <c r="H27" i="5"/>
  <c r="H26" i="5"/>
</calcChain>
</file>

<file path=xl/sharedStrings.xml><?xml version="1.0" encoding="utf-8"?>
<sst xmlns="http://schemas.openxmlformats.org/spreadsheetml/2006/main" count="1495" uniqueCount="196">
  <si>
    <t>Date</t>
  </si>
  <si>
    <t>District</t>
  </si>
  <si>
    <t>Lilongwe</t>
  </si>
  <si>
    <t>n/a</t>
  </si>
  <si>
    <t>Ring worm</t>
  </si>
  <si>
    <t>Diarrhoea</t>
  </si>
  <si>
    <t>Wounds</t>
  </si>
  <si>
    <t>Sell/Slaughter</t>
  </si>
  <si>
    <t>Remedy</t>
  </si>
  <si>
    <t>Tally</t>
  </si>
  <si>
    <t>Reason</t>
  </si>
  <si>
    <t>Bonogwe &amp; minga</t>
  </si>
  <si>
    <t>Ash</t>
  </si>
  <si>
    <t>Hardware</t>
  </si>
  <si>
    <t>Ash + Chitsononkho</t>
  </si>
  <si>
    <t>Mwaye + salt</t>
  </si>
  <si>
    <t>Lameness</t>
  </si>
  <si>
    <t>Ash + Injection</t>
  </si>
  <si>
    <t>Dog bite</t>
  </si>
  <si>
    <t>Ash + Maize</t>
  </si>
  <si>
    <t>Ash + Mwaye</t>
  </si>
  <si>
    <t>Wound</t>
  </si>
  <si>
    <t>Chitsononkho</t>
  </si>
  <si>
    <t>Injection</t>
  </si>
  <si>
    <t>Matsuwka + Chitsonokho</t>
  </si>
  <si>
    <t>Muwawani + Phulsa + Mwaye</t>
  </si>
  <si>
    <t>Not given</t>
  </si>
  <si>
    <t>Sell / Slaughter</t>
  </si>
  <si>
    <t>Plant</t>
  </si>
  <si>
    <t>Sell / No treatment</t>
  </si>
  <si>
    <t>Poison plants</t>
  </si>
  <si>
    <t>Supplements</t>
  </si>
  <si>
    <t>Herbs used</t>
  </si>
  <si>
    <t>Plant Name</t>
  </si>
  <si>
    <t>Sign</t>
  </si>
  <si>
    <t>Sign 2</t>
  </si>
  <si>
    <t>Form</t>
  </si>
  <si>
    <t>Msatsi</t>
  </si>
  <si>
    <t>Salivation</t>
  </si>
  <si>
    <t>Weakness</t>
  </si>
  <si>
    <t>Maize bran</t>
  </si>
  <si>
    <t>Milled</t>
  </si>
  <si>
    <t>Kasatsi</t>
  </si>
  <si>
    <t>No supplement</t>
  </si>
  <si>
    <t>Jerejere</t>
  </si>
  <si>
    <t>Muwawani</t>
  </si>
  <si>
    <t>Aloe vera</t>
  </si>
  <si>
    <t>Chitedze</t>
  </si>
  <si>
    <t>Kholowa</t>
  </si>
  <si>
    <t>Mpoloni</t>
  </si>
  <si>
    <t>Chilikumwamba</t>
  </si>
  <si>
    <t>No herb</t>
  </si>
  <si>
    <t>Gender</t>
  </si>
  <si>
    <t>Age</t>
  </si>
  <si>
    <t>Marriage ID</t>
  </si>
  <si>
    <t>Marriage</t>
  </si>
  <si>
    <t>Education ID</t>
  </si>
  <si>
    <t>Education</t>
  </si>
  <si>
    <t>Income ID</t>
  </si>
  <si>
    <t>Income</t>
  </si>
  <si>
    <t>Goats</t>
  </si>
  <si>
    <t>Rabbits</t>
  </si>
  <si>
    <t>Sheep</t>
  </si>
  <si>
    <t>Ducks</t>
  </si>
  <si>
    <t>Cattle</t>
  </si>
  <si>
    <t>Donkeys</t>
  </si>
  <si>
    <t>Pigs</t>
  </si>
  <si>
    <t>Chickens</t>
  </si>
  <si>
    <t>Goat Breed</t>
  </si>
  <si>
    <t>Day start</t>
  </si>
  <si>
    <t>Day end</t>
  </si>
  <si>
    <t>Seasonal management</t>
  </si>
  <si>
    <t>Summer grazing hrs</t>
  </si>
  <si>
    <t>Summer grazing days</t>
  </si>
  <si>
    <t>Summer grazing area</t>
  </si>
  <si>
    <t>Winter grazing hrs</t>
  </si>
  <si>
    <t>Winter grazing days</t>
  </si>
  <si>
    <t>Winter grazing area</t>
  </si>
  <si>
    <t>Cut and carry?</t>
  </si>
  <si>
    <t>Number sold / yr</t>
  </si>
  <si>
    <t>Number consumed / yr</t>
  </si>
  <si>
    <t>Define productivity</t>
  </si>
  <si>
    <t>Productivity by reproduction</t>
  </si>
  <si>
    <t>Producitivty by milk</t>
  </si>
  <si>
    <t>Limitations of livestock</t>
  </si>
  <si>
    <t>Disease as limitation?</t>
  </si>
  <si>
    <t>Dog bite as limitation?</t>
  </si>
  <si>
    <t>Importance of farming</t>
  </si>
  <si>
    <t>Objective of goats</t>
  </si>
  <si>
    <t>Goats for farm aid</t>
  </si>
  <si>
    <t>Goats for house repair</t>
  </si>
  <si>
    <t>Goats for school aid</t>
  </si>
  <si>
    <t>Goats for ceremonies</t>
  </si>
  <si>
    <t>Male</t>
  </si>
  <si>
    <t>30-39</t>
  </si>
  <si>
    <t>Farmer</t>
  </si>
  <si>
    <t>Local</t>
  </si>
  <si>
    <t>Free range</t>
  </si>
  <si>
    <t>Daily</t>
  </si>
  <si>
    <t>Bush</t>
  </si>
  <si>
    <t>Dambo</t>
  </si>
  <si>
    <t>No</t>
  </si>
  <si>
    <t>Twins</t>
  </si>
  <si>
    <t>Yes</t>
  </si>
  <si>
    <t>Dog bite/ disease</t>
  </si>
  <si>
    <t>Help in time of need</t>
  </si>
  <si>
    <t>Help farming</t>
  </si>
  <si>
    <t>Sometimes</t>
  </si>
  <si>
    <t>Twins/ meat</t>
  </si>
  <si>
    <t>Help farming/ house needs</t>
  </si>
  <si>
    <t>Milk production</t>
  </si>
  <si>
    <t>Female</t>
  </si>
  <si>
    <t>Twins/ Milk production</t>
  </si>
  <si>
    <t>Disease</t>
  </si>
  <si>
    <t>Employee</t>
  </si>
  <si>
    <t>40-49</t>
  </si>
  <si>
    <t>Divorced</t>
  </si>
  <si>
    <t>Twins/ Good mothering</t>
  </si>
  <si>
    <t>Help on daily basis</t>
  </si>
  <si>
    <t>Dambo / bush</t>
  </si>
  <si>
    <t>Help farming/ ceremonies</t>
  </si>
  <si>
    <t>50-59</t>
  </si>
  <si>
    <t>Widowed</t>
  </si>
  <si>
    <t>Twins/ triplets</t>
  </si>
  <si>
    <t>Self-employed</t>
  </si>
  <si>
    <t>Ceremonies</t>
  </si>
  <si>
    <t>School fees/ basic needs</t>
  </si>
  <si>
    <t>Entrepreneur</t>
  </si>
  <si>
    <t>Twins/ Triplets/ Milk production</t>
  </si>
  <si>
    <t>&gt;60</t>
  </si>
  <si>
    <t>Help with basic needs</t>
  </si>
  <si>
    <t>Basic needs/ ceremonies/ clothing</t>
  </si>
  <si>
    <t>JC</t>
  </si>
  <si>
    <t>Help farming/ daily needs</t>
  </si>
  <si>
    <t>18-29</t>
  </si>
  <si>
    <t>Form / Vocational</t>
  </si>
  <si>
    <t>Twins/ Milk production/ muscle in boar</t>
  </si>
  <si>
    <t>Help farming/ school</t>
  </si>
  <si>
    <t>Vocational</t>
  </si>
  <si>
    <t>Triplet</t>
  </si>
  <si>
    <t>Dog bite/ theft</t>
  </si>
  <si>
    <t>Marrital_status</t>
  </si>
  <si>
    <t>Married</t>
  </si>
  <si>
    <t>Nothing</t>
  </si>
  <si>
    <t>Primary</t>
  </si>
  <si>
    <t>Single, never married</t>
  </si>
  <si>
    <t>Form (4-5)</t>
  </si>
  <si>
    <t>Other</t>
  </si>
  <si>
    <t>Not working</t>
  </si>
  <si>
    <t>Tertiary</t>
  </si>
  <si>
    <t>Prefer not to say</t>
  </si>
  <si>
    <t>Condition</t>
  </si>
  <si>
    <t>Bonongwe &amp; Minga</t>
  </si>
  <si>
    <t>Khonje &amp; Ntchire</t>
  </si>
  <si>
    <t>Pharmaceutical</t>
  </si>
  <si>
    <t>Ash &amp; Plant</t>
  </si>
  <si>
    <t>Ash &amp; Drug</t>
  </si>
  <si>
    <t>%</t>
  </si>
  <si>
    <t>Mix</t>
  </si>
  <si>
    <t>Percent who attempt treatment</t>
  </si>
  <si>
    <t>Result</t>
  </si>
  <si>
    <t>Name</t>
  </si>
  <si>
    <t>Type</t>
  </si>
  <si>
    <t>Availability</t>
  </si>
  <si>
    <t>Season</t>
  </si>
  <si>
    <t>Responses</t>
  </si>
  <si>
    <t>Percent</t>
  </si>
  <si>
    <t>Bonongwe</t>
  </si>
  <si>
    <t>Herbacious</t>
  </si>
  <si>
    <t>Low</t>
  </si>
  <si>
    <t>Dry</t>
  </si>
  <si>
    <t>High</t>
  </si>
  <si>
    <t>Rainy</t>
  </si>
  <si>
    <t>Chigwada</t>
  </si>
  <si>
    <t>Tree</t>
  </si>
  <si>
    <t>Varies</t>
  </si>
  <si>
    <t>Chimanga</t>
  </si>
  <si>
    <t>Grass</t>
  </si>
  <si>
    <t>Hedge</t>
  </si>
  <si>
    <t>Kabichi</t>
  </si>
  <si>
    <t>Vegetable</t>
  </si>
  <si>
    <t>Kakhobo</t>
  </si>
  <si>
    <t>Kapinga</t>
  </si>
  <si>
    <t>Khlolowa</t>
  </si>
  <si>
    <t>Creeper</t>
  </si>
  <si>
    <t>Koshasi</t>
  </si>
  <si>
    <t>Malayina</t>
  </si>
  <si>
    <t>Mbatatesi</t>
  </si>
  <si>
    <t>Mpoza</t>
  </si>
  <si>
    <t>Mtawa</t>
  </si>
  <si>
    <t>Nandolo</t>
  </si>
  <si>
    <t>Nsenjere</t>
  </si>
  <si>
    <t>Nsipu</t>
  </si>
  <si>
    <t>Nthochi</t>
  </si>
  <si>
    <t>Nthula</t>
  </si>
  <si>
    <t>Herding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</si>
</sst>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D1E8E0"/>
      </patternFill>
    </fill>
    <fill>
      <patternFill patternType="solid">
        <fgColor rgb="FFFFCCCC"/>
        <bgColor rgb="FFF4DCE1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1E8E0"/>
      </patternFill>
    </fill>
    <fill>
      <patternFill patternType="solid">
        <fgColor rgb="FFB7C7EC"/>
        <bgColor rgb="FFB3B3B3"/>
      </patternFill>
    </fill>
    <fill>
      <patternFill patternType="solid">
        <fgColor rgb="FFF4DCE1"/>
        <bgColor rgb="FFF3E0BE"/>
      </patternFill>
    </fill>
    <fill>
      <patternFill patternType="solid">
        <fgColor rgb="FFF3E0BE"/>
        <bgColor rgb="FFF4DCE1"/>
      </patternFill>
    </fill>
    <fill>
      <patternFill patternType="solid">
        <fgColor rgb="FFD1E8E0"/>
        <bgColor rgb="FFDDDDDD"/>
      </patternFill>
    </fill>
    <fill>
      <patternFill patternType="solid">
        <fgColor rgb="FFE7F1B0"/>
        <bgColor rgb="FFF3E0BE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5">
    <xf numFmtId="0" fontId="0" fillId="0" borderId="0"/>
    <xf numFmtId="0" fontId="3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2" fillId="0" borderId="0" applyBorder="0" applyProtection="0"/>
    <xf numFmtId="0" fontId="6" fillId="2" borderId="1" applyProtection="0"/>
    <xf numFmtId="0" fontId="7" fillId="0" borderId="0" applyBorder="0" applyProtection="0"/>
    <xf numFmtId="0" fontId="8" fillId="0" borderId="0" applyBorder="0" applyProtection="0"/>
    <xf numFmtId="0" fontId="2" fillId="0" borderId="0" applyBorder="0" applyProtection="0"/>
    <xf numFmtId="0" fontId="9" fillId="3" borderId="0" applyBorder="0" applyProtection="0"/>
    <xf numFmtId="0" fontId="10" fillId="2" borderId="0" applyBorder="0" applyProtection="0"/>
    <xf numFmtId="0" fontId="11" fillId="4" borderId="0" applyBorder="0" applyProtection="0"/>
    <xf numFmtId="0" fontId="11" fillId="0" borderId="0" applyBorder="0" applyProtection="0"/>
    <xf numFmtId="0" fontId="12" fillId="5" borderId="0" applyBorder="0" applyProtection="0"/>
    <xf numFmtId="0" fontId="13" fillId="0" borderId="0" applyBorder="0" applyProtection="0"/>
    <xf numFmtId="0" fontId="14" fillId="6" borderId="0" applyBorder="0" applyProtection="0"/>
    <xf numFmtId="0" fontId="14" fillId="7" borderId="0" applyBorder="0" applyProtection="0"/>
    <xf numFmtId="0" fontId="13" fillId="8" borderId="0" applyBorder="0" applyProtection="0"/>
    <xf numFmtId="0" fontId="14" fillId="6" borderId="0" applyBorder="0" applyProtection="0"/>
    <xf numFmtId="0" fontId="13" fillId="0" borderId="0" applyBorder="0" applyProtection="0"/>
    <xf numFmtId="0" fontId="14" fillId="7" borderId="0" applyBorder="0" applyProtection="0"/>
    <xf numFmtId="0" fontId="13" fillId="8" borderId="0" applyBorder="0" applyProtection="0"/>
    <xf numFmtId="0" fontId="11" fillId="4" borderId="0" applyBorder="0" applyProtection="0"/>
    <xf numFmtId="0" fontId="12" fillId="5" borderId="0" applyBorder="0" applyProtection="0"/>
    <xf numFmtId="0" fontId="7" fillId="0" borderId="0" applyBorder="0" applyProtection="0"/>
    <xf numFmtId="0" fontId="9" fillId="3" borderId="0" applyBorder="0" applyProtection="0"/>
    <xf numFmtId="0" fontId="4" fillId="0" borderId="0" applyBorder="0" applyProtection="0"/>
    <xf numFmtId="0" fontId="5" fillId="0" borderId="0" applyBorder="0" applyProtection="0"/>
    <xf numFmtId="0" fontId="3" fillId="0" borderId="0" applyBorder="0" applyProtection="0"/>
    <xf numFmtId="0" fontId="8" fillId="0" borderId="0" applyBorder="0" applyProtection="0"/>
    <xf numFmtId="0" fontId="10" fillId="2" borderId="0" applyBorder="0" applyProtection="0"/>
    <xf numFmtId="0" fontId="6" fillId="2" borderId="1" applyProtection="0"/>
    <xf numFmtId="0" fontId="2" fillId="0" borderId="0" applyBorder="0" applyProtection="0"/>
    <xf numFmtId="0" fontId="2" fillId="0" borderId="0" applyBorder="0" applyProtection="0"/>
    <xf numFmtId="0" fontId="11" fillId="0" borderId="0" applyBorder="0" applyProtection="0"/>
  </cellStyleXfs>
  <cellXfs count="33">
    <xf numFmtId="0" fontId="0" fillId="0" borderId="0" xfId="0"/>
    <xf numFmtId="0" fontId="15" fillId="0" borderId="0" xfId="0" applyFont="1"/>
    <xf numFmtId="0" fontId="0" fillId="0" borderId="0" xfId="0" applyFont="1"/>
    <xf numFmtId="0" fontId="15" fillId="0" borderId="0" xfId="0" applyFont="1" applyAlignment="1">
      <alignment horizontal="center" vertical="center"/>
    </xf>
    <xf numFmtId="0" fontId="0" fillId="9" borderId="0" xfId="0" applyFont="1" applyFill="1" applyAlignment="1">
      <alignment wrapText="1"/>
    </xf>
    <xf numFmtId="0" fontId="0" fillId="10" borderId="0" xfId="0" applyFont="1" applyFill="1" applyAlignment="1">
      <alignment wrapText="1"/>
    </xf>
    <xf numFmtId="0" fontId="0" fillId="11" borderId="0" xfId="0" applyFont="1" applyFill="1" applyAlignment="1">
      <alignment wrapText="1"/>
    </xf>
    <xf numFmtId="0" fontId="0" fillId="12" borderId="0" xfId="0" applyFont="1" applyFill="1" applyAlignment="1">
      <alignment wrapText="1"/>
    </xf>
    <xf numFmtId="0" fontId="0" fillId="13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9" borderId="0" xfId="0" applyFont="1" applyFill="1"/>
    <xf numFmtId="0" fontId="0" fillId="10" borderId="0" xfId="0" applyFill="1"/>
    <xf numFmtId="0" fontId="0" fillId="11" borderId="0" xfId="0" applyFont="1" applyFill="1"/>
    <xf numFmtId="21" fontId="0" fillId="11" borderId="0" xfId="0" applyNumberFormat="1" applyFill="1"/>
    <xf numFmtId="0" fontId="0" fillId="12" borderId="0" xfId="0" applyFill="1"/>
    <xf numFmtId="0" fontId="0" fillId="13" borderId="0" xfId="0" applyFont="1" applyFill="1"/>
    <xf numFmtId="0" fontId="15" fillId="9" borderId="0" xfId="0" applyFont="1" applyFill="1"/>
    <xf numFmtId="0" fontId="15" fillId="10" borderId="0" xfId="0" applyFont="1" applyFill="1"/>
    <xf numFmtId="0" fontId="15" fillId="11" borderId="0" xfId="0" applyFont="1" applyFill="1"/>
    <xf numFmtId="21" fontId="15" fillId="11" borderId="0" xfId="0" applyNumberFormat="1" applyFont="1" applyFill="1"/>
    <xf numFmtId="0" fontId="15" fillId="12" borderId="0" xfId="0" applyFont="1" applyFill="1"/>
    <xf numFmtId="0" fontId="15" fillId="13" borderId="0" xfId="0" applyFont="1" applyFill="1"/>
    <xf numFmtId="0" fontId="0" fillId="9" borderId="0" xfId="0" applyFont="1" applyFill="1"/>
    <xf numFmtId="21" fontId="0" fillId="0" borderId="0" xfId="0" applyNumberFormat="1"/>
    <xf numFmtId="0" fontId="15" fillId="0" borderId="0" xfId="0" applyFont="1" applyAlignment="1">
      <alignment wrapText="1"/>
    </xf>
    <xf numFmtId="164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0" fillId="0" borderId="0" xfId="0" applyNumberFormat="1"/>
    <xf numFmtId="15" fontId="0" fillId="0" borderId="0" xfId="0" applyNumberFormat="1"/>
    <xf numFmtId="0" fontId="1" fillId="0" borderId="0" xfId="0" applyFont="1"/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/>
    </xf>
  </cellXfs>
  <cellStyles count="35">
    <cellStyle name="Accent" xfId="14" xr:uid="{00000000-0005-0000-0000-000013000000}"/>
    <cellStyle name="Accent 1" xfId="15" xr:uid="{00000000-0005-0000-0000-000014000000}"/>
    <cellStyle name="Accent 1 17" xfId="18" xr:uid="{00000000-0005-0000-0000-000017000000}"/>
    <cellStyle name="Accent 16" xfId="19" xr:uid="{00000000-0005-0000-0000-000018000000}"/>
    <cellStyle name="Accent 2" xfId="16" xr:uid="{00000000-0005-0000-0000-000015000000}"/>
    <cellStyle name="Accent 2 18" xfId="20" xr:uid="{00000000-0005-0000-0000-000019000000}"/>
    <cellStyle name="Accent 3" xfId="17" xr:uid="{00000000-0005-0000-0000-000016000000}"/>
    <cellStyle name="Accent 3 19" xfId="21" xr:uid="{00000000-0005-0000-0000-00001A000000}"/>
    <cellStyle name="Bad" xfId="11" xr:uid="{00000000-0005-0000-0000-000010000000}"/>
    <cellStyle name="Bad 13" xfId="22" xr:uid="{00000000-0005-0000-0000-00001B000000}"/>
    <cellStyle name="Error" xfId="13" xr:uid="{00000000-0005-0000-0000-000012000000}"/>
    <cellStyle name="Error 15" xfId="23" xr:uid="{00000000-0005-0000-0000-00001C000000}"/>
    <cellStyle name="Footnote" xfId="6" xr:uid="{00000000-0005-0000-0000-00000B000000}"/>
    <cellStyle name="Footnote 8" xfId="24" xr:uid="{00000000-0005-0000-0000-00001D000000}"/>
    <cellStyle name="Good" xfId="9" xr:uid="{00000000-0005-0000-0000-00000E000000}"/>
    <cellStyle name="Good 11" xfId="25" xr:uid="{00000000-0005-0000-0000-00001E000000}"/>
    <cellStyle name="Heading" xfId="1" xr:uid="{00000000-0005-0000-0000-000006000000}"/>
    <cellStyle name="Heading 1" xfId="2" xr:uid="{00000000-0005-0000-0000-000007000000}"/>
    <cellStyle name="Heading 1 4" xfId="26" xr:uid="{00000000-0005-0000-0000-00001F000000}"/>
    <cellStyle name="Heading 2" xfId="3" xr:uid="{00000000-0005-0000-0000-000008000000}"/>
    <cellStyle name="Heading 2 5" xfId="27" xr:uid="{00000000-0005-0000-0000-000020000000}"/>
    <cellStyle name="Heading 3" xfId="28" xr:uid="{00000000-0005-0000-0000-000021000000}"/>
    <cellStyle name="Hyperlink" xfId="7" xr:uid="{00000000-0005-0000-0000-00000C000000}"/>
    <cellStyle name="Hyperlink 9" xfId="29" xr:uid="{00000000-0005-0000-0000-000022000000}"/>
    <cellStyle name="Neutral" xfId="10" xr:uid="{00000000-0005-0000-0000-00000F000000}"/>
    <cellStyle name="Neutral 12" xfId="30" xr:uid="{00000000-0005-0000-0000-000023000000}"/>
    <cellStyle name="Normal" xfId="0" builtinId="0"/>
    <cellStyle name="Note" xfId="5" xr:uid="{00000000-0005-0000-0000-00000A000000}"/>
    <cellStyle name="Note 7" xfId="31" xr:uid="{00000000-0005-0000-0000-000024000000}"/>
    <cellStyle name="Status" xfId="8" xr:uid="{00000000-0005-0000-0000-00000D000000}"/>
    <cellStyle name="Status 10" xfId="32" xr:uid="{00000000-0005-0000-0000-000025000000}"/>
    <cellStyle name="Text" xfId="4" xr:uid="{00000000-0005-0000-0000-000009000000}"/>
    <cellStyle name="Text 6" xfId="33" xr:uid="{00000000-0005-0000-0000-000026000000}"/>
    <cellStyle name="Warning" xfId="12" xr:uid="{00000000-0005-0000-0000-000011000000}"/>
    <cellStyle name="Warning 14" xfId="34" xr:uid="{00000000-0005-0000-0000-000027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D1E8E0"/>
      <rgbColor rgb="FF660066"/>
      <rgbColor rgb="FFFF8080"/>
      <rgbColor rgb="FF0066CC"/>
      <rgbColor rgb="FFB7C7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E7F1B0"/>
      <rgbColor rgb="FFF3E0BE"/>
      <rgbColor rgb="FFF4DCE1"/>
      <rgbColor rgb="FFCC99FF"/>
      <rgbColor rgb="FFFFCCCC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EBEF2"/>
      <color rgb="FF379168"/>
      <color rgb="FF000000"/>
      <color rgb="FFCCCAA4"/>
      <color rgb="FF96DAAB"/>
      <color rgb="FF7E89F2"/>
      <color rgb="FF6C78EE"/>
      <color rgb="FF4050EC"/>
      <color rgb="FF313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68"/>
  <sheetViews>
    <sheetView tabSelected="1" topLeftCell="S1" zoomScale="85" zoomScaleNormal="85" workbookViewId="0">
      <pane ySplit="1" topLeftCell="A2" activePane="bottomLeft" state="frozen"/>
      <selection activeCell="Y1" sqref="Y1"/>
      <selection pane="bottomLeft" activeCell="AC1" sqref="AC1"/>
    </sheetView>
  </sheetViews>
  <sheetFormatPr defaultRowHeight="12.5" x14ac:dyDescent="0.25"/>
  <cols>
    <col min="1" max="1" width="9" bestFit="1" customWidth="1"/>
    <col min="2" max="2" width="9" customWidth="1"/>
    <col min="3" max="3" width="7.54296875" customWidth="1"/>
    <col min="4" max="4" width="7.453125" customWidth="1"/>
    <col min="5" max="5" width="8.36328125" customWidth="1"/>
    <col min="6" max="7" width="9" customWidth="1"/>
    <col min="8" max="8" width="16.08984375" customWidth="1"/>
    <col min="9" max="9" width="7.36328125" customWidth="1"/>
    <col min="10" max="10" width="14.36328125" customWidth="1"/>
    <col min="11" max="11" width="7.08984375" customWidth="1"/>
    <col min="12" max="12" width="7.6328125" customWidth="1"/>
    <col min="13" max="13" width="7.36328125" customWidth="1"/>
    <col min="14" max="14" width="6.81640625" customWidth="1"/>
    <col min="15" max="15" width="6.6328125" customWidth="1"/>
    <col min="16" max="16" width="8.81640625" customWidth="1"/>
    <col min="17" max="17" width="6.54296875" customWidth="1"/>
    <col min="18" max="18" width="9.90625" customWidth="1"/>
    <col min="19" max="31" width="11.54296875"/>
    <col min="32" max="32" width="16.36328125" customWidth="1"/>
    <col min="33" max="33" width="34.453125" bestFit="1" customWidth="1"/>
    <col min="34" max="34" width="15.36328125" customWidth="1"/>
    <col min="35" max="35" width="11.54296875"/>
    <col min="36" max="36" width="20.08984375" bestFit="1" customWidth="1"/>
    <col min="37" max="37" width="13" customWidth="1"/>
    <col min="38" max="38" width="14.36328125" customWidth="1"/>
    <col min="39" max="39" width="29.08984375" customWidth="1"/>
    <col min="40" max="40" width="30.1796875" customWidth="1"/>
    <col min="41" max="42" width="11.54296875"/>
    <col min="43" max="43" width="10.90625" customWidth="1"/>
    <col min="44" max="1022" width="11.54296875"/>
  </cols>
  <sheetData>
    <row r="1" spans="1:44" s="9" customFormat="1" ht="25" x14ac:dyDescent="0.25">
      <c r="A1" s="9" t="s">
        <v>0</v>
      </c>
      <c r="B1" s="9" t="s">
        <v>1</v>
      </c>
      <c r="C1" s="4" t="s">
        <v>52</v>
      </c>
      <c r="D1" s="4" t="s">
        <v>53</v>
      </c>
      <c r="E1" s="4" t="s">
        <v>54</v>
      </c>
      <c r="F1" s="4" t="s">
        <v>55</v>
      </c>
      <c r="G1" s="4" t="s">
        <v>56</v>
      </c>
      <c r="H1" s="4" t="s">
        <v>57</v>
      </c>
      <c r="I1" s="4" t="s">
        <v>58</v>
      </c>
      <c r="J1" s="4" t="s">
        <v>59</v>
      </c>
      <c r="K1" s="5" t="s">
        <v>60</v>
      </c>
      <c r="L1" s="5" t="s">
        <v>61</v>
      </c>
      <c r="M1" s="5" t="s">
        <v>62</v>
      </c>
      <c r="N1" s="5" t="s">
        <v>63</v>
      </c>
      <c r="O1" s="5" t="s">
        <v>64</v>
      </c>
      <c r="P1" s="5" t="s">
        <v>65</v>
      </c>
      <c r="Q1" s="5" t="s">
        <v>66</v>
      </c>
      <c r="R1" s="5" t="s">
        <v>67</v>
      </c>
      <c r="S1" s="5" t="s">
        <v>68</v>
      </c>
      <c r="T1" s="6" t="s">
        <v>195</v>
      </c>
      <c r="U1" s="6" t="s">
        <v>69</v>
      </c>
      <c r="V1" s="6" t="s">
        <v>70</v>
      </c>
      <c r="W1" s="6" t="s">
        <v>71</v>
      </c>
      <c r="X1" s="6" t="s">
        <v>72</v>
      </c>
      <c r="Y1" s="6" t="s">
        <v>73</v>
      </c>
      <c r="Z1" s="6" t="s">
        <v>74</v>
      </c>
      <c r="AA1" s="6" t="s">
        <v>75</v>
      </c>
      <c r="AB1" s="6" t="s">
        <v>76</v>
      </c>
      <c r="AC1" s="6" t="s">
        <v>77</v>
      </c>
      <c r="AD1" s="6" t="s">
        <v>78</v>
      </c>
      <c r="AE1" s="7" t="s">
        <v>79</v>
      </c>
      <c r="AF1" s="7" t="s">
        <v>80</v>
      </c>
      <c r="AG1" s="7" t="s">
        <v>81</v>
      </c>
      <c r="AH1" s="7" t="s">
        <v>82</v>
      </c>
      <c r="AI1" s="7" t="s">
        <v>83</v>
      </c>
      <c r="AJ1" s="7" t="s">
        <v>84</v>
      </c>
      <c r="AK1" s="7" t="s">
        <v>85</v>
      </c>
      <c r="AL1" s="7" t="s">
        <v>86</v>
      </c>
      <c r="AM1" s="8" t="s">
        <v>87</v>
      </c>
      <c r="AN1" s="8" t="s">
        <v>88</v>
      </c>
      <c r="AO1" s="8" t="s">
        <v>89</v>
      </c>
      <c r="AP1" s="8" t="s">
        <v>90</v>
      </c>
      <c r="AQ1" s="8" t="s">
        <v>91</v>
      </c>
      <c r="AR1" s="8" t="s">
        <v>92</v>
      </c>
    </row>
    <row r="2" spans="1:44" x14ac:dyDescent="0.25">
      <c r="A2" s="29">
        <v>43749</v>
      </c>
      <c r="B2" s="29" t="s">
        <v>2</v>
      </c>
      <c r="C2" s="10" t="s">
        <v>111</v>
      </c>
      <c r="D2" s="10" t="s">
        <v>94</v>
      </c>
      <c r="E2" s="10">
        <v>1</v>
      </c>
      <c r="F2" s="10" t="str">
        <f t="shared" ref="F2:F21" si="0">IF(E2=1,"Married")</f>
        <v>Married</v>
      </c>
      <c r="G2" s="10">
        <v>2</v>
      </c>
      <c r="H2" s="10" t="str">
        <f t="shared" ref="H2:H10" si="1">IF(G2=2,"Primary")</f>
        <v>Primary</v>
      </c>
      <c r="I2" s="10">
        <v>5</v>
      </c>
      <c r="J2" s="10" t="str">
        <f>IF(I2=5,"Not working")</f>
        <v>Not working</v>
      </c>
      <c r="K2" s="11">
        <v>5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3</v>
      </c>
      <c r="S2" s="11" t="s">
        <v>96</v>
      </c>
      <c r="T2" s="12" t="s">
        <v>97</v>
      </c>
      <c r="U2" s="13">
        <v>0.25</v>
      </c>
      <c r="V2" s="13">
        <v>0.70833333333333304</v>
      </c>
      <c r="W2" s="12" t="s">
        <v>3</v>
      </c>
      <c r="X2" s="12">
        <v>10</v>
      </c>
      <c r="Y2" s="12" t="s">
        <v>98</v>
      </c>
      <c r="Z2" s="12" t="s">
        <v>99</v>
      </c>
      <c r="AA2" s="12">
        <v>7.5</v>
      </c>
      <c r="AB2" s="12" t="s">
        <v>98</v>
      </c>
      <c r="AC2" s="12" t="s">
        <v>100</v>
      </c>
      <c r="AD2" s="12" t="s">
        <v>101</v>
      </c>
      <c r="AE2" s="14">
        <v>2</v>
      </c>
      <c r="AF2" s="14">
        <v>0</v>
      </c>
      <c r="AG2" s="14" t="s">
        <v>3</v>
      </c>
      <c r="AH2" s="14" t="s">
        <v>3</v>
      </c>
      <c r="AI2" s="14" t="s">
        <v>3</v>
      </c>
      <c r="AJ2" s="14" t="s">
        <v>3</v>
      </c>
      <c r="AK2" s="14" t="s">
        <v>3</v>
      </c>
      <c r="AL2" s="14" t="s">
        <v>3</v>
      </c>
      <c r="AM2" s="15" t="s">
        <v>105</v>
      </c>
      <c r="AN2" s="15" t="s">
        <v>109</v>
      </c>
      <c r="AO2" s="15" t="s">
        <v>103</v>
      </c>
      <c r="AP2" s="15" t="s">
        <v>103</v>
      </c>
      <c r="AQ2" s="15" t="s">
        <v>3</v>
      </c>
      <c r="AR2" s="15" t="s">
        <v>3</v>
      </c>
    </row>
    <row r="3" spans="1:44" x14ac:dyDescent="0.25">
      <c r="A3" s="29">
        <v>43749</v>
      </c>
      <c r="B3" s="29" t="s">
        <v>2</v>
      </c>
      <c r="C3" s="10" t="s">
        <v>93</v>
      </c>
      <c r="D3" s="10" t="s">
        <v>94</v>
      </c>
      <c r="E3" s="10">
        <v>1</v>
      </c>
      <c r="F3" s="10" t="str">
        <f t="shared" si="0"/>
        <v>Married</v>
      </c>
      <c r="G3" s="10">
        <v>2</v>
      </c>
      <c r="H3" s="10" t="str">
        <f t="shared" si="1"/>
        <v>Primary</v>
      </c>
      <c r="I3" s="10">
        <v>5</v>
      </c>
      <c r="J3" s="10" t="str">
        <f>IF(I3=5,"Not working")</f>
        <v>Not working</v>
      </c>
      <c r="K3" s="11">
        <v>5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 t="s">
        <v>96</v>
      </c>
      <c r="T3" s="12" t="s">
        <v>97</v>
      </c>
      <c r="U3" s="13">
        <v>0.25</v>
      </c>
      <c r="V3" s="13">
        <v>0.70833333333333304</v>
      </c>
      <c r="W3" s="12" t="s">
        <v>3</v>
      </c>
      <c r="X3" s="12">
        <v>10</v>
      </c>
      <c r="Y3" s="12" t="s">
        <v>98</v>
      </c>
      <c r="Z3" s="12" t="s">
        <v>99</v>
      </c>
      <c r="AA3" s="12" t="s">
        <v>3</v>
      </c>
      <c r="AB3" s="12" t="s">
        <v>3</v>
      </c>
      <c r="AC3" s="12" t="s">
        <v>3</v>
      </c>
      <c r="AD3" s="12" t="s">
        <v>101</v>
      </c>
      <c r="AE3" s="14">
        <v>1</v>
      </c>
      <c r="AF3" s="14">
        <v>0</v>
      </c>
      <c r="AG3" s="14" t="s">
        <v>110</v>
      </c>
      <c r="AH3" s="14" t="s">
        <v>3</v>
      </c>
      <c r="AI3" s="14" t="s">
        <v>103</v>
      </c>
      <c r="AJ3" s="14" t="s">
        <v>104</v>
      </c>
      <c r="AK3" s="14" t="s">
        <v>103</v>
      </c>
      <c r="AL3" s="14" t="s">
        <v>103</v>
      </c>
      <c r="AM3" s="15" t="s">
        <v>105</v>
      </c>
      <c r="AN3" s="15" t="s">
        <v>106</v>
      </c>
      <c r="AO3" s="15" t="s">
        <v>103</v>
      </c>
      <c r="AP3" s="15" t="s">
        <v>3</v>
      </c>
      <c r="AQ3" s="15" t="s">
        <v>3</v>
      </c>
      <c r="AR3" s="15" t="s">
        <v>3</v>
      </c>
    </row>
    <row r="4" spans="1:44" x14ac:dyDescent="0.25">
      <c r="A4" s="29">
        <v>43749</v>
      </c>
      <c r="B4" s="29" t="s">
        <v>2</v>
      </c>
      <c r="C4" s="10" t="s">
        <v>111</v>
      </c>
      <c r="D4" s="10" t="s">
        <v>94</v>
      </c>
      <c r="E4" s="10">
        <v>1</v>
      </c>
      <c r="F4" s="10" t="str">
        <f t="shared" si="0"/>
        <v>Married</v>
      </c>
      <c r="G4" s="10">
        <v>2</v>
      </c>
      <c r="H4" s="10" t="str">
        <f t="shared" si="1"/>
        <v>Primary</v>
      </c>
      <c r="I4" s="10">
        <v>5</v>
      </c>
      <c r="J4" s="10" t="str">
        <f>IF(I4=5,"Not working")</f>
        <v>Not working</v>
      </c>
      <c r="K4" s="11">
        <v>5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3</v>
      </c>
      <c r="R4" s="11">
        <v>0</v>
      </c>
      <c r="S4" s="11" t="s">
        <v>96</v>
      </c>
      <c r="T4" s="12" t="s">
        <v>97</v>
      </c>
      <c r="U4" s="13">
        <v>0.25</v>
      </c>
      <c r="V4" s="13">
        <v>0.70833333333333304</v>
      </c>
      <c r="W4" s="12" t="s">
        <v>3</v>
      </c>
      <c r="X4" s="12">
        <v>9</v>
      </c>
      <c r="Y4" s="12" t="s">
        <v>98</v>
      </c>
      <c r="Z4" s="12" t="s">
        <v>99</v>
      </c>
      <c r="AA4" s="12" t="s">
        <v>3</v>
      </c>
      <c r="AB4" s="12" t="s">
        <v>3</v>
      </c>
      <c r="AC4" s="12" t="s">
        <v>3</v>
      </c>
      <c r="AD4" s="12" t="s">
        <v>101</v>
      </c>
      <c r="AE4" s="14" t="s">
        <v>3</v>
      </c>
      <c r="AF4" s="14" t="s">
        <v>3</v>
      </c>
      <c r="AG4" s="14" t="s">
        <v>112</v>
      </c>
      <c r="AH4" s="14" t="s">
        <v>103</v>
      </c>
      <c r="AI4" s="14" t="s">
        <v>103</v>
      </c>
      <c r="AJ4" s="14" t="s">
        <v>113</v>
      </c>
      <c r="AK4" s="14" t="s">
        <v>103</v>
      </c>
      <c r="AL4" s="14" t="s">
        <v>3</v>
      </c>
      <c r="AM4" s="15" t="s">
        <v>105</v>
      </c>
      <c r="AN4" s="15" t="s">
        <v>109</v>
      </c>
      <c r="AO4" s="15" t="s">
        <v>103</v>
      </c>
      <c r="AP4" s="15" t="s">
        <v>103</v>
      </c>
      <c r="AQ4" s="15" t="s">
        <v>3</v>
      </c>
      <c r="AR4" s="15" t="s">
        <v>3</v>
      </c>
    </row>
    <row r="5" spans="1:44" x14ac:dyDescent="0.25">
      <c r="A5" s="29">
        <v>43749</v>
      </c>
      <c r="B5" s="29" t="s">
        <v>2</v>
      </c>
      <c r="C5" s="10" t="s">
        <v>111</v>
      </c>
      <c r="D5" s="10" t="s">
        <v>94</v>
      </c>
      <c r="E5" s="10">
        <v>1</v>
      </c>
      <c r="F5" s="10" t="str">
        <f t="shared" si="0"/>
        <v>Married</v>
      </c>
      <c r="G5" s="10">
        <v>2</v>
      </c>
      <c r="H5" s="10" t="str">
        <f t="shared" si="1"/>
        <v>Primary</v>
      </c>
      <c r="I5" s="10">
        <v>1</v>
      </c>
      <c r="J5" s="10" t="s">
        <v>95</v>
      </c>
      <c r="K5" s="11">
        <v>4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 t="s">
        <v>96</v>
      </c>
      <c r="T5" s="12" t="s">
        <v>97</v>
      </c>
      <c r="U5" s="13">
        <v>0.25</v>
      </c>
      <c r="V5" s="13">
        <v>0.70833333333333304</v>
      </c>
      <c r="W5" s="13" t="s">
        <v>3</v>
      </c>
      <c r="X5" s="12">
        <v>10</v>
      </c>
      <c r="Y5" s="12" t="s">
        <v>98</v>
      </c>
      <c r="Z5" s="12" t="s">
        <v>99</v>
      </c>
      <c r="AA5" s="12">
        <v>6</v>
      </c>
      <c r="AB5" s="12" t="s">
        <v>98</v>
      </c>
      <c r="AC5" s="12" t="s">
        <v>100</v>
      </c>
      <c r="AD5" s="12" t="s">
        <v>101</v>
      </c>
      <c r="AE5" s="14">
        <v>1</v>
      </c>
      <c r="AF5" s="14">
        <v>0</v>
      </c>
      <c r="AG5" s="14" t="s">
        <v>112</v>
      </c>
      <c r="AH5" s="14" t="s">
        <v>103</v>
      </c>
      <c r="AI5" s="14" t="s">
        <v>103</v>
      </c>
      <c r="AJ5" s="14" t="s">
        <v>113</v>
      </c>
      <c r="AK5" s="14" t="s">
        <v>103</v>
      </c>
      <c r="AL5" s="14" t="s">
        <v>3</v>
      </c>
      <c r="AM5" s="15" t="s">
        <v>105</v>
      </c>
      <c r="AN5" s="15" t="s">
        <v>106</v>
      </c>
      <c r="AO5" s="15" t="s">
        <v>103</v>
      </c>
      <c r="AP5" s="15" t="s">
        <v>3</v>
      </c>
      <c r="AQ5" s="15" t="s">
        <v>3</v>
      </c>
      <c r="AR5" s="15" t="s">
        <v>3</v>
      </c>
    </row>
    <row r="6" spans="1:44" x14ac:dyDescent="0.25">
      <c r="A6" s="29">
        <v>43749</v>
      </c>
      <c r="B6" s="29" t="s">
        <v>2</v>
      </c>
      <c r="C6" s="10" t="s">
        <v>93</v>
      </c>
      <c r="D6" s="10" t="s">
        <v>115</v>
      </c>
      <c r="E6" s="10">
        <v>1</v>
      </c>
      <c r="F6" s="10" t="str">
        <f t="shared" si="0"/>
        <v>Married</v>
      </c>
      <c r="G6" s="10">
        <v>2</v>
      </c>
      <c r="H6" s="10" t="str">
        <f t="shared" si="1"/>
        <v>Primary</v>
      </c>
      <c r="I6" s="10">
        <v>5</v>
      </c>
      <c r="J6" s="10" t="str">
        <f>IF(I6=5,"Not working")</f>
        <v>Not working</v>
      </c>
      <c r="K6" s="11">
        <v>3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3</v>
      </c>
      <c r="R6" s="11">
        <v>0</v>
      </c>
      <c r="S6" s="11" t="s">
        <v>96</v>
      </c>
      <c r="T6" s="12" t="s">
        <v>97</v>
      </c>
      <c r="U6" s="12" t="s">
        <v>3</v>
      </c>
      <c r="V6" s="12" t="s">
        <v>3</v>
      </c>
      <c r="W6" s="12" t="s">
        <v>3</v>
      </c>
      <c r="X6" s="12">
        <v>9</v>
      </c>
      <c r="Y6" s="12" t="s">
        <v>98</v>
      </c>
      <c r="Z6" s="12" t="s">
        <v>99</v>
      </c>
      <c r="AA6" s="12">
        <v>7</v>
      </c>
      <c r="AB6" s="12" t="s">
        <v>98</v>
      </c>
      <c r="AC6" s="12" t="s">
        <v>100</v>
      </c>
      <c r="AD6" s="12" t="s">
        <v>101</v>
      </c>
      <c r="AE6" s="14">
        <v>1</v>
      </c>
      <c r="AF6" s="14">
        <v>0</v>
      </c>
      <c r="AG6" s="14" t="s">
        <v>102</v>
      </c>
      <c r="AH6" s="14" t="s">
        <v>103</v>
      </c>
      <c r="AI6" s="14" t="s">
        <v>3</v>
      </c>
      <c r="AJ6" s="14" t="s">
        <v>113</v>
      </c>
      <c r="AK6" s="14" t="s">
        <v>103</v>
      </c>
      <c r="AL6" s="14" t="s">
        <v>3</v>
      </c>
      <c r="AM6" s="15" t="s">
        <v>105</v>
      </c>
      <c r="AN6" s="15" t="s">
        <v>118</v>
      </c>
      <c r="AO6" s="15" t="s">
        <v>103</v>
      </c>
      <c r="AP6" s="15" t="s">
        <v>3</v>
      </c>
      <c r="AQ6" s="15" t="s">
        <v>3</v>
      </c>
      <c r="AR6" s="15" t="s">
        <v>3</v>
      </c>
    </row>
    <row r="7" spans="1:44" x14ac:dyDescent="0.25">
      <c r="A7" s="29">
        <v>43749</v>
      </c>
      <c r="B7" s="29" t="s">
        <v>2</v>
      </c>
      <c r="C7" s="10" t="s">
        <v>93</v>
      </c>
      <c r="D7" s="10" t="s">
        <v>115</v>
      </c>
      <c r="E7" s="10">
        <v>1</v>
      </c>
      <c r="F7" s="10" t="str">
        <f t="shared" si="0"/>
        <v>Married</v>
      </c>
      <c r="G7" s="10">
        <v>2</v>
      </c>
      <c r="H7" s="10" t="str">
        <f t="shared" si="1"/>
        <v>Primary</v>
      </c>
      <c r="I7" s="10">
        <v>5</v>
      </c>
      <c r="J7" s="10" t="str">
        <f>IF(I7=5,"Not working")</f>
        <v>Not working</v>
      </c>
      <c r="K7" s="11">
        <v>3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 t="s">
        <v>96</v>
      </c>
      <c r="T7" s="12" t="s">
        <v>97</v>
      </c>
      <c r="U7" s="13">
        <v>0.25</v>
      </c>
      <c r="V7" s="13">
        <v>0.70833333333333304</v>
      </c>
      <c r="W7" s="12" t="s">
        <v>3</v>
      </c>
      <c r="X7" s="12">
        <v>10</v>
      </c>
      <c r="Y7" s="12" t="s">
        <v>98</v>
      </c>
      <c r="Z7" s="12" t="s">
        <v>99</v>
      </c>
      <c r="AA7" s="12">
        <v>7.5</v>
      </c>
      <c r="AB7" s="12" t="s">
        <v>98</v>
      </c>
      <c r="AC7" s="12" t="s">
        <v>119</v>
      </c>
      <c r="AD7" s="12" t="s">
        <v>101</v>
      </c>
      <c r="AE7" s="14">
        <v>2</v>
      </c>
      <c r="AF7" s="14">
        <v>0</v>
      </c>
      <c r="AG7" s="14" t="s">
        <v>112</v>
      </c>
      <c r="AH7" s="14" t="s">
        <v>103</v>
      </c>
      <c r="AI7" s="14" t="s">
        <v>103</v>
      </c>
      <c r="AJ7" s="14" t="s">
        <v>113</v>
      </c>
      <c r="AK7" s="14" t="s">
        <v>103</v>
      </c>
      <c r="AL7" s="14" t="s">
        <v>3</v>
      </c>
      <c r="AM7" s="15" t="s">
        <v>105</v>
      </c>
      <c r="AN7" s="15" t="s">
        <v>109</v>
      </c>
      <c r="AO7" s="15" t="s">
        <v>103</v>
      </c>
      <c r="AP7" s="15" t="s">
        <v>103</v>
      </c>
      <c r="AQ7" s="15" t="s">
        <v>3</v>
      </c>
      <c r="AR7" s="15" t="s">
        <v>3</v>
      </c>
    </row>
    <row r="8" spans="1:44" x14ac:dyDescent="0.25">
      <c r="A8" s="29">
        <v>43749</v>
      </c>
      <c r="B8" s="29" t="s">
        <v>2</v>
      </c>
      <c r="C8" s="10" t="s">
        <v>93</v>
      </c>
      <c r="D8" s="10" t="s">
        <v>115</v>
      </c>
      <c r="E8" s="10">
        <v>1</v>
      </c>
      <c r="F8" s="10" t="str">
        <f t="shared" si="0"/>
        <v>Married</v>
      </c>
      <c r="G8" s="10">
        <v>2</v>
      </c>
      <c r="H8" s="10" t="str">
        <f t="shared" si="1"/>
        <v>Primary</v>
      </c>
      <c r="I8" s="10">
        <v>1</v>
      </c>
      <c r="J8" s="10" t="s">
        <v>95</v>
      </c>
      <c r="K8" s="11">
        <v>1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9</v>
      </c>
      <c r="R8" s="11">
        <v>23</v>
      </c>
      <c r="S8" s="11" t="s">
        <v>96</v>
      </c>
      <c r="T8" s="12" t="s">
        <v>97</v>
      </c>
      <c r="U8" s="13">
        <v>0.25</v>
      </c>
      <c r="V8" s="13">
        <v>0.66666666666666696</v>
      </c>
      <c r="W8" s="12" t="s">
        <v>3</v>
      </c>
      <c r="X8" s="12">
        <v>8</v>
      </c>
      <c r="Y8" s="12" t="s">
        <v>98</v>
      </c>
      <c r="Z8" s="12" t="s">
        <v>99</v>
      </c>
      <c r="AA8" s="12" t="s">
        <v>3</v>
      </c>
      <c r="AB8" s="12" t="s">
        <v>3</v>
      </c>
      <c r="AC8" s="12" t="s">
        <v>3</v>
      </c>
      <c r="AD8" s="12" t="s">
        <v>101</v>
      </c>
      <c r="AE8" s="14">
        <v>0</v>
      </c>
      <c r="AF8" s="14">
        <v>0</v>
      </c>
      <c r="AG8" s="14" t="s">
        <v>102</v>
      </c>
      <c r="AH8" s="14" t="s">
        <v>103</v>
      </c>
      <c r="AI8" s="14" t="s">
        <v>3</v>
      </c>
      <c r="AJ8" s="14" t="s">
        <v>113</v>
      </c>
      <c r="AK8" s="14" t="s">
        <v>103</v>
      </c>
      <c r="AL8" s="14" t="s">
        <v>3</v>
      </c>
      <c r="AM8" s="15" t="s">
        <v>105</v>
      </c>
      <c r="AN8" s="15" t="s">
        <v>109</v>
      </c>
      <c r="AO8" s="15" t="s">
        <v>103</v>
      </c>
      <c r="AP8" s="15" t="s">
        <v>103</v>
      </c>
      <c r="AQ8" s="15" t="s">
        <v>3</v>
      </c>
      <c r="AR8" s="15" t="s">
        <v>3</v>
      </c>
    </row>
    <row r="9" spans="1:44" x14ac:dyDescent="0.25">
      <c r="A9" s="29">
        <v>43749</v>
      </c>
      <c r="B9" s="29" t="s">
        <v>2</v>
      </c>
      <c r="C9" s="10" t="s">
        <v>111</v>
      </c>
      <c r="D9" s="10" t="s">
        <v>115</v>
      </c>
      <c r="E9" s="10">
        <v>1</v>
      </c>
      <c r="F9" s="10" t="str">
        <f t="shared" si="0"/>
        <v>Married</v>
      </c>
      <c r="G9" s="10">
        <v>2</v>
      </c>
      <c r="H9" s="10" t="str">
        <f t="shared" si="1"/>
        <v>Primary</v>
      </c>
      <c r="I9" s="10">
        <v>5</v>
      </c>
      <c r="J9" s="10" t="str">
        <f>IF(I9=5,"Not working")</f>
        <v>Not working</v>
      </c>
      <c r="K9" s="11">
        <v>2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 t="s">
        <v>96</v>
      </c>
      <c r="T9" s="12" t="s">
        <v>97</v>
      </c>
      <c r="U9" s="13">
        <v>0.25</v>
      </c>
      <c r="V9" s="13">
        <v>0.625</v>
      </c>
      <c r="W9" s="13" t="s">
        <v>3</v>
      </c>
      <c r="X9" s="12">
        <v>10</v>
      </c>
      <c r="Y9" s="12" t="s">
        <v>98</v>
      </c>
      <c r="Z9" s="12" t="s">
        <v>99</v>
      </c>
      <c r="AA9" s="12" t="s">
        <v>3</v>
      </c>
      <c r="AB9" s="12" t="s">
        <v>3</v>
      </c>
      <c r="AC9" s="12" t="s">
        <v>3</v>
      </c>
      <c r="AD9" s="12" t="s">
        <v>101</v>
      </c>
      <c r="AE9" s="14" t="s">
        <v>3</v>
      </c>
      <c r="AF9" s="14" t="s">
        <v>3</v>
      </c>
      <c r="AG9" s="14" t="s">
        <v>102</v>
      </c>
      <c r="AH9" s="14" t="s">
        <v>103</v>
      </c>
      <c r="AI9" s="14" t="s">
        <v>3</v>
      </c>
      <c r="AJ9" s="14" t="s">
        <v>113</v>
      </c>
      <c r="AK9" s="14" t="s">
        <v>103</v>
      </c>
      <c r="AL9" s="14" t="s">
        <v>3</v>
      </c>
      <c r="AM9" s="15" t="s">
        <v>105</v>
      </c>
      <c r="AN9" s="15" t="s">
        <v>106</v>
      </c>
      <c r="AO9" s="15" t="s">
        <v>103</v>
      </c>
      <c r="AP9" s="15" t="s">
        <v>3</v>
      </c>
      <c r="AQ9" s="15" t="s">
        <v>3</v>
      </c>
      <c r="AR9" s="15" t="s">
        <v>3</v>
      </c>
    </row>
    <row r="10" spans="1:44" s="1" customFormat="1" ht="13" x14ac:dyDescent="0.3">
      <c r="A10" s="29">
        <v>43749</v>
      </c>
      <c r="B10" s="29" t="s">
        <v>2</v>
      </c>
      <c r="C10" s="10" t="s">
        <v>93</v>
      </c>
      <c r="D10" s="10" t="s">
        <v>121</v>
      </c>
      <c r="E10" s="10">
        <v>1</v>
      </c>
      <c r="F10" s="10" t="str">
        <f t="shared" si="0"/>
        <v>Married</v>
      </c>
      <c r="G10" s="10">
        <v>2</v>
      </c>
      <c r="H10" s="10" t="str">
        <f t="shared" si="1"/>
        <v>Primary</v>
      </c>
      <c r="I10" s="10">
        <v>1</v>
      </c>
      <c r="J10" s="10" t="s">
        <v>95</v>
      </c>
      <c r="K10" s="11">
        <v>5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 t="s">
        <v>96</v>
      </c>
      <c r="T10" s="12" t="s">
        <v>97</v>
      </c>
      <c r="U10" s="13">
        <v>0.25</v>
      </c>
      <c r="V10" s="13">
        <v>0.66666666666666696</v>
      </c>
      <c r="W10" s="12" t="s">
        <v>3</v>
      </c>
      <c r="X10" s="12">
        <v>9.5</v>
      </c>
      <c r="Y10" s="12" t="s">
        <v>98</v>
      </c>
      <c r="Z10" s="12" t="s">
        <v>99</v>
      </c>
      <c r="AA10" s="12" t="s">
        <v>3</v>
      </c>
      <c r="AB10" s="12" t="s">
        <v>3</v>
      </c>
      <c r="AC10" s="12" t="s">
        <v>3</v>
      </c>
      <c r="AD10" s="12" t="s">
        <v>101</v>
      </c>
      <c r="AE10" s="14">
        <v>0</v>
      </c>
      <c r="AF10" s="14">
        <v>0</v>
      </c>
      <c r="AG10" s="14" t="s">
        <v>112</v>
      </c>
      <c r="AH10" s="14" t="s">
        <v>103</v>
      </c>
      <c r="AI10" s="14" t="s">
        <v>103</v>
      </c>
      <c r="AJ10" s="14" t="s">
        <v>113</v>
      </c>
      <c r="AK10" s="14" t="s">
        <v>103</v>
      </c>
      <c r="AL10" s="14" t="s">
        <v>3</v>
      </c>
      <c r="AM10" s="15" t="s">
        <v>105</v>
      </c>
      <c r="AN10" s="15" t="s">
        <v>106</v>
      </c>
      <c r="AO10" s="15" t="s">
        <v>103</v>
      </c>
      <c r="AP10" s="15" t="s">
        <v>3</v>
      </c>
      <c r="AQ10" s="15" t="s">
        <v>3</v>
      </c>
      <c r="AR10" s="15" t="s">
        <v>3</v>
      </c>
    </row>
    <row r="11" spans="1:44" x14ac:dyDescent="0.25">
      <c r="A11" s="29">
        <v>43749</v>
      </c>
      <c r="B11" s="29" t="s">
        <v>2</v>
      </c>
      <c r="C11" s="10" t="s">
        <v>93</v>
      </c>
      <c r="D11" s="10" t="s">
        <v>94</v>
      </c>
      <c r="E11" s="10">
        <v>1</v>
      </c>
      <c r="F11" s="10" t="str">
        <f t="shared" si="0"/>
        <v>Married</v>
      </c>
      <c r="G11" s="10">
        <v>3</v>
      </c>
      <c r="H11" s="10" t="s">
        <v>132</v>
      </c>
      <c r="I11" s="10">
        <v>2</v>
      </c>
      <c r="J11" s="10" t="s">
        <v>124</v>
      </c>
      <c r="K11" s="11">
        <v>4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 t="s">
        <v>96</v>
      </c>
      <c r="T11" s="12" t="s">
        <v>97</v>
      </c>
      <c r="U11" s="13">
        <v>0.29166666666666702</v>
      </c>
      <c r="V11" s="13">
        <v>0.70833333333333304</v>
      </c>
      <c r="W11" s="12" t="s">
        <v>3</v>
      </c>
      <c r="X11" s="12">
        <v>9</v>
      </c>
      <c r="Y11" s="12" t="s">
        <v>98</v>
      </c>
      <c r="Z11" s="12" t="s">
        <v>99</v>
      </c>
      <c r="AA11" s="12">
        <v>6</v>
      </c>
      <c r="AB11" s="12" t="s">
        <v>98</v>
      </c>
      <c r="AC11" s="12" t="s">
        <v>100</v>
      </c>
      <c r="AD11" s="12" t="s">
        <v>101</v>
      </c>
      <c r="AE11" s="14">
        <v>3</v>
      </c>
      <c r="AF11" s="14">
        <v>0</v>
      </c>
      <c r="AG11" s="14" t="s">
        <v>112</v>
      </c>
      <c r="AH11" s="14" t="s">
        <v>103</v>
      </c>
      <c r="AI11" s="14" t="s">
        <v>103</v>
      </c>
      <c r="AJ11" s="14" t="s">
        <v>113</v>
      </c>
      <c r="AK11" s="14" t="s">
        <v>103</v>
      </c>
      <c r="AL11" s="14" t="s">
        <v>3</v>
      </c>
      <c r="AM11" s="15" t="s">
        <v>105</v>
      </c>
      <c r="AN11" s="15" t="s">
        <v>133</v>
      </c>
      <c r="AO11" s="15" t="s">
        <v>103</v>
      </c>
      <c r="AP11" s="15" t="s">
        <v>3</v>
      </c>
      <c r="AQ11" s="15" t="s">
        <v>3</v>
      </c>
      <c r="AR11" s="15" t="s">
        <v>3</v>
      </c>
    </row>
    <row r="12" spans="1:44" x14ac:dyDescent="0.25">
      <c r="A12" s="29">
        <v>43749</v>
      </c>
      <c r="B12" s="29" t="s">
        <v>2</v>
      </c>
      <c r="C12" s="22" t="s">
        <v>93</v>
      </c>
      <c r="D12" s="22" t="s">
        <v>94</v>
      </c>
      <c r="E12" s="22">
        <v>1</v>
      </c>
      <c r="F12" s="22" t="str">
        <f t="shared" si="0"/>
        <v>Married</v>
      </c>
      <c r="G12" s="22">
        <v>3</v>
      </c>
      <c r="H12" s="10" t="s">
        <v>132</v>
      </c>
      <c r="I12" s="22">
        <v>1</v>
      </c>
      <c r="J12" s="10" t="s">
        <v>95</v>
      </c>
      <c r="K12" s="11">
        <v>2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 t="s">
        <v>96</v>
      </c>
      <c r="T12" s="12" t="s">
        <v>97</v>
      </c>
      <c r="U12" s="13">
        <v>0.25</v>
      </c>
      <c r="V12" s="13">
        <v>0.70833333333333304</v>
      </c>
      <c r="W12" s="12" t="s">
        <v>3</v>
      </c>
      <c r="X12" s="12">
        <v>10</v>
      </c>
      <c r="Y12" s="12" t="s">
        <v>98</v>
      </c>
      <c r="Z12" s="12" t="s">
        <v>99</v>
      </c>
      <c r="AA12" s="12" t="s">
        <v>3</v>
      </c>
      <c r="AB12" s="12" t="s">
        <v>3</v>
      </c>
      <c r="AC12" s="12" t="s">
        <v>3</v>
      </c>
      <c r="AD12" s="12" t="s">
        <v>101</v>
      </c>
      <c r="AE12" s="14">
        <v>0</v>
      </c>
      <c r="AF12" s="14">
        <v>0</v>
      </c>
      <c r="AG12" s="14" t="s">
        <v>102</v>
      </c>
      <c r="AH12" s="14" t="s">
        <v>103</v>
      </c>
      <c r="AI12" s="14" t="s">
        <v>3</v>
      </c>
      <c r="AJ12" s="14" t="s">
        <v>113</v>
      </c>
      <c r="AK12" s="14" t="s">
        <v>103</v>
      </c>
      <c r="AL12" s="14" t="s">
        <v>3</v>
      </c>
      <c r="AM12" s="15" t="s">
        <v>105</v>
      </c>
      <c r="AN12" s="15" t="s">
        <v>106</v>
      </c>
      <c r="AO12" s="15" t="s">
        <v>103</v>
      </c>
      <c r="AP12" s="15" t="s">
        <v>3</v>
      </c>
      <c r="AQ12" s="15" t="s">
        <v>3</v>
      </c>
      <c r="AR12" s="15" t="s">
        <v>3</v>
      </c>
    </row>
    <row r="13" spans="1:44" x14ac:dyDescent="0.25">
      <c r="A13" s="29">
        <v>43749</v>
      </c>
      <c r="B13" s="29" t="s">
        <v>2</v>
      </c>
      <c r="C13" s="10" t="s">
        <v>111</v>
      </c>
      <c r="D13" s="10" t="s">
        <v>94</v>
      </c>
      <c r="E13" s="10">
        <v>1</v>
      </c>
      <c r="F13" s="10" t="str">
        <f t="shared" si="0"/>
        <v>Married</v>
      </c>
      <c r="G13" s="10">
        <v>3</v>
      </c>
      <c r="H13" s="10" t="s">
        <v>132</v>
      </c>
      <c r="I13" s="10">
        <v>5</v>
      </c>
      <c r="J13" s="10" t="str">
        <f>IF(I13=5,"Not working")</f>
        <v>Not working</v>
      </c>
      <c r="K13" s="11">
        <v>2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 t="s">
        <v>96</v>
      </c>
      <c r="T13" s="12" t="s">
        <v>97</v>
      </c>
      <c r="U13" s="13">
        <v>0.25</v>
      </c>
      <c r="V13" s="13">
        <v>0.70833333333333304</v>
      </c>
      <c r="W13" s="13" t="s">
        <v>3</v>
      </c>
      <c r="X13" s="12">
        <v>10</v>
      </c>
      <c r="Y13" s="12" t="s">
        <v>98</v>
      </c>
      <c r="Z13" s="12" t="s">
        <v>99</v>
      </c>
      <c r="AA13" s="12" t="s">
        <v>3</v>
      </c>
      <c r="AB13" s="12" t="s">
        <v>3</v>
      </c>
      <c r="AC13" s="12" t="s">
        <v>3</v>
      </c>
      <c r="AD13" s="12" t="s">
        <v>101</v>
      </c>
      <c r="AE13" s="14">
        <v>0</v>
      </c>
      <c r="AF13" s="14">
        <v>0</v>
      </c>
      <c r="AG13" s="14" t="s">
        <v>102</v>
      </c>
      <c r="AH13" s="14" t="s">
        <v>103</v>
      </c>
      <c r="AI13" s="14" t="s">
        <v>3</v>
      </c>
      <c r="AJ13" s="14" t="s">
        <v>113</v>
      </c>
      <c r="AK13" s="14" t="s">
        <v>103</v>
      </c>
      <c r="AL13" s="14" t="s">
        <v>3</v>
      </c>
      <c r="AM13" s="15" t="s">
        <v>105</v>
      </c>
      <c r="AN13" s="15" t="s">
        <v>120</v>
      </c>
      <c r="AO13" s="15" t="s">
        <v>103</v>
      </c>
      <c r="AP13" s="15" t="s">
        <v>3</v>
      </c>
      <c r="AQ13" s="15" t="s">
        <v>3</v>
      </c>
      <c r="AR13" s="15" t="s">
        <v>103</v>
      </c>
    </row>
    <row r="14" spans="1:44" x14ac:dyDescent="0.25">
      <c r="A14" s="29">
        <v>43749</v>
      </c>
      <c r="B14" s="29" t="s">
        <v>2</v>
      </c>
      <c r="C14" s="10" t="s">
        <v>93</v>
      </c>
      <c r="D14" s="10" t="s">
        <v>121</v>
      </c>
      <c r="E14" s="10">
        <v>1</v>
      </c>
      <c r="F14" s="10" t="str">
        <f t="shared" si="0"/>
        <v>Married</v>
      </c>
      <c r="G14" s="10">
        <v>3</v>
      </c>
      <c r="H14" s="10" t="s">
        <v>132</v>
      </c>
      <c r="I14" s="10">
        <v>1</v>
      </c>
      <c r="J14" s="10" t="s">
        <v>95</v>
      </c>
      <c r="K14" s="11">
        <v>2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7</v>
      </c>
      <c r="S14" s="11" t="s">
        <v>96</v>
      </c>
      <c r="T14" s="12" t="s">
        <v>97</v>
      </c>
      <c r="U14" s="13">
        <v>0.20833333333333301</v>
      </c>
      <c r="V14" s="13">
        <v>0.66666666666666696</v>
      </c>
      <c r="W14" s="12" t="s">
        <v>3</v>
      </c>
      <c r="X14" s="12">
        <v>10</v>
      </c>
      <c r="Y14" s="12" t="s">
        <v>98</v>
      </c>
      <c r="Z14" s="12" t="s">
        <v>99</v>
      </c>
      <c r="AA14" s="12" t="s">
        <v>3</v>
      </c>
      <c r="AB14" s="12" t="s">
        <v>3</v>
      </c>
      <c r="AC14" s="12" t="s">
        <v>3</v>
      </c>
      <c r="AD14" s="12" t="s">
        <v>101</v>
      </c>
      <c r="AE14" s="14">
        <v>0</v>
      </c>
      <c r="AF14" s="14">
        <v>0</v>
      </c>
      <c r="AG14" s="14" t="s">
        <v>102</v>
      </c>
      <c r="AH14" s="14" t="s">
        <v>103</v>
      </c>
      <c r="AI14" s="14" t="s">
        <v>3</v>
      </c>
      <c r="AJ14" s="14" t="s">
        <v>113</v>
      </c>
      <c r="AK14" s="14" t="s">
        <v>103</v>
      </c>
      <c r="AL14" s="14" t="s">
        <v>3</v>
      </c>
      <c r="AM14" s="15" t="s">
        <v>105</v>
      </c>
      <c r="AN14" s="15" t="s">
        <v>106</v>
      </c>
      <c r="AO14" s="15" t="s">
        <v>103</v>
      </c>
      <c r="AP14" s="15" t="s">
        <v>3</v>
      </c>
      <c r="AQ14" s="15" t="s">
        <v>3</v>
      </c>
      <c r="AR14" s="15" t="s">
        <v>3</v>
      </c>
    </row>
    <row r="15" spans="1:44" x14ac:dyDescent="0.25">
      <c r="A15" s="29">
        <v>43749</v>
      </c>
      <c r="B15" s="29" t="s">
        <v>2</v>
      </c>
      <c r="C15" s="10" t="s">
        <v>111</v>
      </c>
      <c r="D15" s="10" t="s">
        <v>134</v>
      </c>
      <c r="E15" s="10">
        <v>1</v>
      </c>
      <c r="F15" s="10" t="str">
        <f t="shared" si="0"/>
        <v>Married</v>
      </c>
      <c r="G15" s="10">
        <v>4</v>
      </c>
      <c r="H15" s="10" t="s">
        <v>135</v>
      </c>
      <c r="I15" s="10">
        <v>2</v>
      </c>
      <c r="J15" s="10" t="s">
        <v>124</v>
      </c>
      <c r="K15" s="11">
        <v>7</v>
      </c>
      <c r="L15" s="11">
        <v>1</v>
      </c>
      <c r="M15" s="11">
        <v>0</v>
      </c>
      <c r="N15" s="11">
        <v>0</v>
      </c>
      <c r="O15" s="11">
        <v>0</v>
      </c>
      <c r="P15" s="11">
        <v>0</v>
      </c>
      <c r="Q15" s="11">
        <v>4</v>
      </c>
      <c r="R15" s="11">
        <v>15</v>
      </c>
      <c r="S15" s="11" t="s">
        <v>96</v>
      </c>
      <c r="T15" s="12" t="s">
        <v>97</v>
      </c>
      <c r="U15" s="13">
        <v>0.25</v>
      </c>
      <c r="V15" s="13">
        <v>0.66666666666666696</v>
      </c>
      <c r="W15" s="12" t="s">
        <v>103</v>
      </c>
      <c r="X15" s="12">
        <v>10</v>
      </c>
      <c r="Y15" s="12" t="s">
        <v>98</v>
      </c>
      <c r="Z15" s="12" t="s">
        <v>99</v>
      </c>
      <c r="AA15" s="12">
        <v>7.5</v>
      </c>
      <c r="AB15" s="12" t="s">
        <v>98</v>
      </c>
      <c r="AC15" s="12" t="s">
        <v>100</v>
      </c>
      <c r="AD15" s="12" t="s">
        <v>101</v>
      </c>
      <c r="AE15" s="14">
        <v>3</v>
      </c>
      <c r="AF15" s="14">
        <v>0</v>
      </c>
      <c r="AG15" s="14" t="s">
        <v>136</v>
      </c>
      <c r="AH15" s="14" t="s">
        <v>103</v>
      </c>
      <c r="AI15" s="14" t="s">
        <v>103</v>
      </c>
      <c r="AJ15" s="14" t="s">
        <v>113</v>
      </c>
      <c r="AK15" s="14" t="s">
        <v>103</v>
      </c>
      <c r="AL15" s="14" t="s">
        <v>3</v>
      </c>
      <c r="AM15" s="15" t="s">
        <v>105</v>
      </c>
      <c r="AN15" s="15" t="s">
        <v>137</v>
      </c>
      <c r="AO15" s="15" t="s">
        <v>103</v>
      </c>
      <c r="AP15" s="15" t="s">
        <v>3</v>
      </c>
      <c r="AQ15" s="15" t="s">
        <v>103</v>
      </c>
      <c r="AR15" s="15" t="s">
        <v>103</v>
      </c>
    </row>
    <row r="16" spans="1:44" x14ac:dyDescent="0.25">
      <c r="A16" s="29">
        <v>43749</v>
      </c>
      <c r="B16" s="29" t="s">
        <v>2</v>
      </c>
      <c r="C16" s="10" t="s">
        <v>111</v>
      </c>
      <c r="D16" s="10" t="s">
        <v>94</v>
      </c>
      <c r="E16" s="10">
        <v>1</v>
      </c>
      <c r="F16" s="10" t="str">
        <f t="shared" si="0"/>
        <v>Married</v>
      </c>
      <c r="G16" s="10">
        <v>4</v>
      </c>
      <c r="H16" s="10" t="s">
        <v>138</v>
      </c>
      <c r="I16" s="10">
        <v>4</v>
      </c>
      <c r="J16" s="10" t="s">
        <v>114</v>
      </c>
      <c r="K16" s="11">
        <v>2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3</v>
      </c>
      <c r="R16" s="11">
        <v>0</v>
      </c>
      <c r="S16" s="11" t="s">
        <v>96</v>
      </c>
      <c r="T16" s="12" t="s">
        <v>97</v>
      </c>
      <c r="U16" s="13">
        <v>0.20833333333333301</v>
      </c>
      <c r="V16" s="13">
        <v>0.66666666666666696</v>
      </c>
      <c r="W16" s="12" t="s">
        <v>3</v>
      </c>
      <c r="X16" s="12">
        <v>10</v>
      </c>
      <c r="Y16" s="12" t="s">
        <v>98</v>
      </c>
      <c r="Z16" s="12" t="s">
        <v>99</v>
      </c>
      <c r="AA16" s="12" t="s">
        <v>3</v>
      </c>
      <c r="AB16" s="12" t="s">
        <v>3</v>
      </c>
      <c r="AC16" s="12" t="s">
        <v>3</v>
      </c>
      <c r="AD16" s="12" t="s">
        <v>101</v>
      </c>
      <c r="AE16" s="14">
        <v>0</v>
      </c>
      <c r="AF16" s="14">
        <v>0</v>
      </c>
      <c r="AG16" s="14" t="s">
        <v>123</v>
      </c>
      <c r="AH16" s="14" t="s">
        <v>103</v>
      </c>
      <c r="AI16" s="14" t="s">
        <v>3</v>
      </c>
      <c r="AJ16" s="14" t="s">
        <v>113</v>
      </c>
      <c r="AK16" s="14" t="s">
        <v>103</v>
      </c>
      <c r="AL16" s="14" t="s">
        <v>3</v>
      </c>
      <c r="AM16" s="15" t="s">
        <v>105</v>
      </c>
      <c r="AN16" s="15" t="s">
        <v>106</v>
      </c>
      <c r="AO16" s="15" t="s">
        <v>103</v>
      </c>
      <c r="AP16" s="15" t="s">
        <v>3</v>
      </c>
      <c r="AQ16" s="15" t="s">
        <v>3</v>
      </c>
      <c r="AR16" s="15" t="s">
        <v>3</v>
      </c>
    </row>
    <row r="17" spans="1:44" x14ac:dyDescent="0.25">
      <c r="A17" s="29">
        <v>43749</v>
      </c>
      <c r="B17" s="29" t="s">
        <v>2</v>
      </c>
      <c r="C17" s="10" t="s">
        <v>93</v>
      </c>
      <c r="D17" s="10" t="s">
        <v>115</v>
      </c>
      <c r="E17" s="10">
        <v>1</v>
      </c>
      <c r="F17" s="10" t="str">
        <f t="shared" si="0"/>
        <v>Married</v>
      </c>
      <c r="G17" s="10">
        <v>4</v>
      </c>
      <c r="H17" s="10" t="s">
        <v>135</v>
      </c>
      <c r="I17" s="10">
        <v>4</v>
      </c>
      <c r="J17" s="10" t="s">
        <v>114</v>
      </c>
      <c r="K17" s="11">
        <v>5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3</v>
      </c>
      <c r="R17" s="11">
        <v>0</v>
      </c>
      <c r="S17" s="11" t="s">
        <v>96</v>
      </c>
      <c r="T17" s="12" t="s">
        <v>97</v>
      </c>
      <c r="U17" s="13">
        <v>0.25</v>
      </c>
      <c r="V17" s="13">
        <v>0.66666666666666696</v>
      </c>
      <c r="W17" s="12" t="s">
        <v>3</v>
      </c>
      <c r="X17" s="12">
        <v>10</v>
      </c>
      <c r="Y17" s="12" t="s">
        <v>98</v>
      </c>
      <c r="Z17" s="12" t="s">
        <v>99</v>
      </c>
      <c r="AA17" s="12">
        <v>5.5</v>
      </c>
      <c r="AB17" s="12" t="s">
        <v>98</v>
      </c>
      <c r="AC17" s="12" t="s">
        <v>100</v>
      </c>
      <c r="AD17" s="12" t="s">
        <v>101</v>
      </c>
      <c r="AE17" s="14">
        <v>0</v>
      </c>
      <c r="AF17" s="14">
        <v>0</v>
      </c>
      <c r="AG17" s="14" t="s">
        <v>102</v>
      </c>
      <c r="AH17" s="14" t="s">
        <v>103</v>
      </c>
      <c r="AI17" s="14" t="s">
        <v>3</v>
      </c>
      <c r="AJ17" s="14" t="s">
        <v>113</v>
      </c>
      <c r="AK17" s="14" t="s">
        <v>103</v>
      </c>
      <c r="AL17" s="14" t="s">
        <v>3</v>
      </c>
      <c r="AM17" s="15" t="s">
        <v>105</v>
      </c>
      <c r="AN17" s="15" t="s">
        <v>109</v>
      </c>
      <c r="AO17" s="15" t="s">
        <v>103</v>
      </c>
      <c r="AP17" s="15" t="s">
        <v>103</v>
      </c>
      <c r="AQ17" s="15" t="s">
        <v>3</v>
      </c>
      <c r="AR17" s="15" t="s">
        <v>3</v>
      </c>
    </row>
    <row r="18" spans="1:44" x14ac:dyDescent="0.25">
      <c r="A18" s="29">
        <v>43749</v>
      </c>
      <c r="B18" s="29" t="s">
        <v>2</v>
      </c>
      <c r="C18" s="22" t="s">
        <v>93</v>
      </c>
      <c r="D18" s="22" t="s">
        <v>115</v>
      </c>
      <c r="E18" s="22">
        <v>1</v>
      </c>
      <c r="F18" s="22" t="str">
        <f t="shared" si="0"/>
        <v>Married</v>
      </c>
      <c r="G18" s="22">
        <v>4</v>
      </c>
      <c r="H18" s="10" t="s">
        <v>135</v>
      </c>
      <c r="I18" s="22">
        <v>4</v>
      </c>
      <c r="J18" s="10" t="s">
        <v>114</v>
      </c>
      <c r="K18" s="11">
        <v>5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7</v>
      </c>
      <c r="S18" s="11" t="s">
        <v>96</v>
      </c>
      <c r="T18" s="12" t="s">
        <v>97</v>
      </c>
      <c r="U18" s="13">
        <v>0.20833333333333301</v>
      </c>
      <c r="V18" s="13">
        <v>0.66666666666666696</v>
      </c>
      <c r="W18" s="12" t="s">
        <v>3</v>
      </c>
      <c r="X18" s="12">
        <v>10</v>
      </c>
      <c r="Y18" s="12" t="s">
        <v>98</v>
      </c>
      <c r="Z18" s="12" t="s">
        <v>99</v>
      </c>
      <c r="AA18" s="12">
        <v>8</v>
      </c>
      <c r="AB18" s="12" t="s">
        <v>98</v>
      </c>
      <c r="AC18" s="12" t="s">
        <v>100</v>
      </c>
      <c r="AD18" s="12" t="s">
        <v>101</v>
      </c>
      <c r="AE18" s="14">
        <v>3</v>
      </c>
      <c r="AF18" s="14">
        <v>0</v>
      </c>
      <c r="AG18" s="14" t="s">
        <v>102</v>
      </c>
      <c r="AH18" s="14" t="s">
        <v>103</v>
      </c>
      <c r="AI18" s="14" t="s">
        <v>3</v>
      </c>
      <c r="AJ18" s="14" t="s">
        <v>113</v>
      </c>
      <c r="AK18" s="14" t="s">
        <v>103</v>
      </c>
      <c r="AL18" s="14" t="s">
        <v>3</v>
      </c>
      <c r="AM18" s="15" t="s">
        <v>105</v>
      </c>
      <c r="AN18" s="15" t="s">
        <v>109</v>
      </c>
      <c r="AO18" s="15" t="s">
        <v>103</v>
      </c>
      <c r="AP18" s="15" t="s">
        <v>103</v>
      </c>
      <c r="AQ18" s="15" t="s">
        <v>3</v>
      </c>
      <c r="AR18" s="15" t="s">
        <v>3</v>
      </c>
    </row>
    <row r="19" spans="1:44" x14ac:dyDescent="0.25">
      <c r="A19" s="29">
        <v>43749</v>
      </c>
      <c r="B19" s="29" t="s">
        <v>2</v>
      </c>
      <c r="C19" s="10" t="s">
        <v>111</v>
      </c>
      <c r="D19" s="10" t="s">
        <v>115</v>
      </c>
      <c r="E19" s="10">
        <v>1</v>
      </c>
      <c r="F19" s="10" t="str">
        <f t="shared" si="0"/>
        <v>Married</v>
      </c>
      <c r="G19" s="10">
        <v>4</v>
      </c>
      <c r="H19" s="10" t="s">
        <v>135</v>
      </c>
      <c r="I19" s="10">
        <v>5</v>
      </c>
      <c r="J19" s="10" t="str">
        <f>IF(I19=5,"Not working")</f>
        <v>Not working</v>
      </c>
      <c r="K19" s="11">
        <v>3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 t="s">
        <v>96</v>
      </c>
      <c r="T19" s="12" t="s">
        <v>97</v>
      </c>
      <c r="U19" s="13">
        <v>0.25</v>
      </c>
      <c r="V19" s="13">
        <v>0.70833333333333304</v>
      </c>
      <c r="W19" s="12" t="s">
        <v>3</v>
      </c>
      <c r="X19" s="12">
        <v>10</v>
      </c>
      <c r="Y19" s="12" t="s">
        <v>98</v>
      </c>
      <c r="Z19" s="12" t="s">
        <v>99</v>
      </c>
      <c r="AA19" s="12" t="s">
        <v>3</v>
      </c>
      <c r="AB19" s="12" t="s">
        <v>3</v>
      </c>
      <c r="AC19" s="12" t="s">
        <v>3</v>
      </c>
      <c r="AD19" s="12" t="s">
        <v>101</v>
      </c>
      <c r="AE19" s="14">
        <v>0</v>
      </c>
      <c r="AF19" s="14">
        <v>0</v>
      </c>
      <c r="AG19" s="14" t="s">
        <v>102</v>
      </c>
      <c r="AH19" s="14" t="s">
        <v>103</v>
      </c>
      <c r="AI19" s="14" t="s">
        <v>3</v>
      </c>
      <c r="AJ19" s="14" t="s">
        <v>113</v>
      </c>
      <c r="AK19" s="14" t="s">
        <v>103</v>
      </c>
      <c r="AL19" s="14" t="s">
        <v>3</v>
      </c>
      <c r="AM19" s="15" t="s">
        <v>105</v>
      </c>
      <c r="AN19" s="15" t="s">
        <v>106</v>
      </c>
      <c r="AO19" s="15" t="s">
        <v>103</v>
      </c>
      <c r="AP19" s="15" t="s">
        <v>3</v>
      </c>
      <c r="AQ19" s="15" t="s">
        <v>3</v>
      </c>
      <c r="AR19" s="15" t="s">
        <v>3</v>
      </c>
    </row>
    <row r="20" spans="1:44" x14ac:dyDescent="0.25">
      <c r="A20" s="29">
        <v>43749</v>
      </c>
      <c r="B20" s="29" t="s">
        <v>2</v>
      </c>
      <c r="C20" s="10" t="s">
        <v>111</v>
      </c>
      <c r="D20" s="10" t="s">
        <v>115</v>
      </c>
      <c r="E20" s="10">
        <v>1</v>
      </c>
      <c r="F20" s="10" t="str">
        <f t="shared" si="0"/>
        <v>Married</v>
      </c>
      <c r="G20" s="10">
        <v>2</v>
      </c>
      <c r="H20" s="10" t="str">
        <f>IF(G20=2,"Primary")</f>
        <v>Primary</v>
      </c>
      <c r="I20" s="10">
        <v>1</v>
      </c>
      <c r="J20" s="10" t="s">
        <v>95</v>
      </c>
      <c r="K20" s="11">
        <v>3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 t="s">
        <v>96</v>
      </c>
      <c r="T20" s="12" t="s">
        <v>97</v>
      </c>
      <c r="U20" s="13">
        <v>0.25</v>
      </c>
      <c r="V20" s="13">
        <v>0.66666666666666696</v>
      </c>
      <c r="W20" s="12" t="s">
        <v>3</v>
      </c>
      <c r="X20" s="12">
        <v>9</v>
      </c>
      <c r="Y20" s="12" t="s">
        <v>98</v>
      </c>
      <c r="Z20" s="12" t="s">
        <v>99</v>
      </c>
      <c r="AA20" s="12" t="s">
        <v>3</v>
      </c>
      <c r="AB20" s="12" t="s">
        <v>3</v>
      </c>
      <c r="AC20" s="12" t="s">
        <v>3</v>
      </c>
      <c r="AD20" s="12" t="s">
        <v>101</v>
      </c>
      <c r="AE20" s="14">
        <v>0</v>
      </c>
      <c r="AF20" s="14">
        <v>0</v>
      </c>
      <c r="AG20" s="14" t="s">
        <v>102</v>
      </c>
      <c r="AH20" s="14" t="s">
        <v>103</v>
      </c>
      <c r="AI20" s="14" t="s">
        <v>3</v>
      </c>
      <c r="AJ20" s="14" t="s">
        <v>18</v>
      </c>
      <c r="AK20" s="14" t="s">
        <v>3</v>
      </c>
      <c r="AL20" s="14" t="s">
        <v>103</v>
      </c>
      <c r="AM20" s="15" t="s">
        <v>105</v>
      </c>
      <c r="AN20" s="15" t="s">
        <v>120</v>
      </c>
      <c r="AO20" s="15" t="s">
        <v>103</v>
      </c>
      <c r="AP20" s="15" t="s">
        <v>3</v>
      </c>
      <c r="AQ20" s="15" t="s">
        <v>3</v>
      </c>
      <c r="AR20" s="15" t="s">
        <v>103</v>
      </c>
    </row>
    <row r="21" spans="1:44" x14ac:dyDescent="0.25">
      <c r="A21" s="29">
        <v>43749</v>
      </c>
      <c r="B21" s="29" t="s">
        <v>2</v>
      </c>
      <c r="C21" s="10" t="s">
        <v>111</v>
      </c>
      <c r="D21" s="10" t="s">
        <v>115</v>
      </c>
      <c r="E21" s="10">
        <v>1</v>
      </c>
      <c r="F21" s="10" t="str">
        <f t="shared" si="0"/>
        <v>Married</v>
      </c>
      <c r="G21" s="10">
        <v>2</v>
      </c>
      <c r="H21" s="10" t="str">
        <f>IF(G21=2,"Primary")</f>
        <v>Primary</v>
      </c>
      <c r="I21" s="10">
        <v>5</v>
      </c>
      <c r="J21" s="10" t="str">
        <f>IF(I21=5,"Not working")</f>
        <v>Not working</v>
      </c>
      <c r="K21" s="11">
        <v>3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4</v>
      </c>
      <c r="R21" s="11">
        <v>10</v>
      </c>
      <c r="S21" s="11" t="s">
        <v>96</v>
      </c>
      <c r="T21" s="12" t="s">
        <v>97</v>
      </c>
      <c r="U21" s="13">
        <v>0.25</v>
      </c>
      <c r="V21" s="13">
        <v>0.75</v>
      </c>
      <c r="W21" s="12" t="s">
        <v>3</v>
      </c>
      <c r="X21" s="12">
        <v>12</v>
      </c>
      <c r="Y21" s="12" t="s">
        <v>98</v>
      </c>
      <c r="Z21" s="12" t="s">
        <v>3</v>
      </c>
      <c r="AA21" s="12" t="s">
        <v>3</v>
      </c>
      <c r="AB21" s="12" t="s">
        <v>3</v>
      </c>
      <c r="AC21" s="12" t="s">
        <v>3</v>
      </c>
      <c r="AD21" s="12" t="s">
        <v>3</v>
      </c>
      <c r="AE21" s="14">
        <v>2</v>
      </c>
      <c r="AF21" s="14">
        <v>0</v>
      </c>
      <c r="AG21" s="14" t="s">
        <v>102</v>
      </c>
      <c r="AH21" s="14" t="s">
        <v>103</v>
      </c>
      <c r="AI21" s="14" t="s">
        <v>3</v>
      </c>
      <c r="AJ21" s="14" t="s">
        <v>18</v>
      </c>
      <c r="AK21" s="14" t="s">
        <v>3</v>
      </c>
      <c r="AL21" s="14" t="s">
        <v>103</v>
      </c>
      <c r="AM21" s="15" t="s">
        <v>105</v>
      </c>
      <c r="AN21" s="15" t="s">
        <v>120</v>
      </c>
      <c r="AO21" s="15" t="s">
        <v>103</v>
      </c>
      <c r="AP21" s="15" t="s">
        <v>3</v>
      </c>
      <c r="AQ21" s="15" t="s">
        <v>3</v>
      </c>
      <c r="AR21" s="15" t="s">
        <v>103</v>
      </c>
    </row>
    <row r="22" spans="1:44" x14ac:dyDescent="0.25">
      <c r="A22" s="29">
        <v>43749</v>
      </c>
      <c r="B22" s="29" t="s">
        <v>2</v>
      </c>
      <c r="C22" s="10" t="s">
        <v>111</v>
      </c>
      <c r="D22" s="10" t="s">
        <v>121</v>
      </c>
      <c r="E22" s="10">
        <v>2</v>
      </c>
      <c r="F22" s="10" t="s">
        <v>116</v>
      </c>
      <c r="G22" s="10">
        <v>2</v>
      </c>
      <c r="H22" s="10" t="str">
        <f>IF(G22=2,"Primary")</f>
        <v>Primary</v>
      </c>
      <c r="I22" s="10">
        <v>5</v>
      </c>
      <c r="J22" s="10" t="str">
        <f>IF(I22=5,"Not working")</f>
        <v>Not working</v>
      </c>
      <c r="K22" s="11">
        <v>2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1</v>
      </c>
      <c r="R22" s="11">
        <v>0</v>
      </c>
      <c r="S22" s="11" t="s">
        <v>96</v>
      </c>
      <c r="T22" s="12" t="s">
        <v>97</v>
      </c>
      <c r="U22" s="13">
        <v>0.25</v>
      </c>
      <c r="V22" s="13">
        <v>0.70833333333333304</v>
      </c>
      <c r="W22" s="12" t="s">
        <v>101</v>
      </c>
      <c r="X22" s="12">
        <v>11</v>
      </c>
      <c r="Y22" s="12" t="s">
        <v>98</v>
      </c>
      <c r="Z22" s="12" t="s">
        <v>3</v>
      </c>
      <c r="AA22" s="12" t="s">
        <v>3</v>
      </c>
      <c r="AB22" s="12" t="s">
        <v>3</v>
      </c>
      <c r="AC22" s="12" t="s">
        <v>3</v>
      </c>
      <c r="AD22" s="12" t="s">
        <v>101</v>
      </c>
      <c r="AE22" s="14" t="s">
        <v>3</v>
      </c>
      <c r="AF22" s="14" t="s">
        <v>3</v>
      </c>
      <c r="AG22" s="14" t="s">
        <v>112</v>
      </c>
      <c r="AH22" s="14" t="s">
        <v>103</v>
      </c>
      <c r="AI22" s="14" t="s">
        <v>103</v>
      </c>
      <c r="AJ22" s="14" t="s">
        <v>18</v>
      </c>
      <c r="AK22" s="14" t="s">
        <v>3</v>
      </c>
      <c r="AL22" s="14" t="s">
        <v>103</v>
      </c>
      <c r="AM22" s="15" t="s">
        <v>105</v>
      </c>
      <c r="AN22" s="15" t="s">
        <v>126</v>
      </c>
      <c r="AO22" s="15" t="s">
        <v>3</v>
      </c>
      <c r="AP22" s="15" t="s">
        <v>3</v>
      </c>
      <c r="AQ22" s="15" t="s">
        <v>103</v>
      </c>
      <c r="AR22" s="15" t="s">
        <v>3</v>
      </c>
    </row>
    <row r="23" spans="1:44" x14ac:dyDescent="0.25">
      <c r="A23" s="29">
        <v>43749</v>
      </c>
      <c r="B23" s="29" t="s">
        <v>2</v>
      </c>
      <c r="C23" s="10" t="s">
        <v>93</v>
      </c>
      <c r="D23" s="10" t="s">
        <v>121</v>
      </c>
      <c r="E23" s="10">
        <v>1</v>
      </c>
      <c r="F23" s="10" t="str">
        <f>IF(E23=1,"Married")</f>
        <v>Married</v>
      </c>
      <c r="G23" s="10">
        <v>2</v>
      </c>
      <c r="H23" s="10" t="str">
        <f>IF(G23=2,"Primary")</f>
        <v>Primary</v>
      </c>
      <c r="I23" s="10">
        <v>2</v>
      </c>
      <c r="J23" s="10" t="s">
        <v>124</v>
      </c>
      <c r="K23" s="11">
        <v>2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2</v>
      </c>
      <c r="S23" s="11" t="s">
        <v>96</v>
      </c>
      <c r="T23" s="12" t="s">
        <v>97</v>
      </c>
      <c r="U23" s="13">
        <v>0.25</v>
      </c>
      <c r="V23" s="13">
        <v>0.75</v>
      </c>
      <c r="W23" s="12" t="s">
        <v>3</v>
      </c>
      <c r="X23" s="12">
        <v>12</v>
      </c>
      <c r="Y23" s="12" t="s">
        <v>3</v>
      </c>
      <c r="Z23" s="12" t="s">
        <v>3</v>
      </c>
      <c r="AA23" s="12" t="s">
        <v>3</v>
      </c>
      <c r="AB23" s="12" t="s">
        <v>3</v>
      </c>
      <c r="AC23" s="12" t="s">
        <v>3</v>
      </c>
      <c r="AD23" s="12" t="s">
        <v>101</v>
      </c>
      <c r="AE23" s="14">
        <v>3</v>
      </c>
      <c r="AF23" s="14">
        <v>0</v>
      </c>
      <c r="AG23" s="14" t="s">
        <v>108</v>
      </c>
      <c r="AH23" s="14" t="s">
        <v>103</v>
      </c>
      <c r="AI23" s="14" t="s">
        <v>3</v>
      </c>
      <c r="AJ23" s="14" t="s">
        <v>18</v>
      </c>
      <c r="AK23" s="14" t="s">
        <v>3</v>
      </c>
      <c r="AL23" s="14" t="s">
        <v>103</v>
      </c>
      <c r="AM23" s="15" t="s">
        <v>105</v>
      </c>
      <c r="AN23" s="15" t="s">
        <v>106</v>
      </c>
      <c r="AO23" s="15" t="s">
        <v>103</v>
      </c>
      <c r="AP23" s="15" t="s">
        <v>3</v>
      </c>
      <c r="AQ23" s="15" t="s">
        <v>3</v>
      </c>
      <c r="AR23" s="15" t="s">
        <v>3</v>
      </c>
    </row>
    <row r="24" spans="1:44" x14ac:dyDescent="0.25">
      <c r="A24" s="29">
        <v>43749</v>
      </c>
      <c r="B24" s="29" t="s">
        <v>2</v>
      </c>
      <c r="C24" s="10" t="s">
        <v>111</v>
      </c>
      <c r="D24" s="10" t="s">
        <v>129</v>
      </c>
      <c r="E24" s="10">
        <v>3</v>
      </c>
      <c r="F24" s="10" t="s">
        <v>122</v>
      </c>
      <c r="G24" s="10">
        <v>2</v>
      </c>
      <c r="H24" s="10" t="str">
        <f>IF(G24=2,"Primary")</f>
        <v>Primary</v>
      </c>
      <c r="I24" s="10">
        <v>5</v>
      </c>
      <c r="J24" s="10" t="str">
        <f>IF(I24=5,"Not working")</f>
        <v>Not working</v>
      </c>
      <c r="K24" s="11">
        <v>3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 t="s">
        <v>96</v>
      </c>
      <c r="T24" s="12" t="s">
        <v>97</v>
      </c>
      <c r="U24" s="13">
        <v>0.25</v>
      </c>
      <c r="V24" s="13">
        <v>0.75</v>
      </c>
      <c r="W24" s="12" t="s">
        <v>103</v>
      </c>
      <c r="X24" s="12">
        <v>9</v>
      </c>
      <c r="Y24" s="12" t="s">
        <v>98</v>
      </c>
      <c r="Z24" s="12" t="s">
        <v>99</v>
      </c>
      <c r="AA24" s="12">
        <v>7.5</v>
      </c>
      <c r="AB24" s="12" t="s">
        <v>98</v>
      </c>
      <c r="AC24" s="12" t="s">
        <v>100</v>
      </c>
      <c r="AD24" s="12" t="s">
        <v>101</v>
      </c>
      <c r="AE24" s="14">
        <v>1</v>
      </c>
      <c r="AF24" s="14">
        <v>0</v>
      </c>
      <c r="AG24" s="14" t="s">
        <v>102</v>
      </c>
      <c r="AH24" s="14" t="s">
        <v>103</v>
      </c>
      <c r="AI24" s="14" t="s">
        <v>3</v>
      </c>
      <c r="AJ24" s="14" t="s">
        <v>18</v>
      </c>
      <c r="AK24" s="14" t="s">
        <v>3</v>
      </c>
      <c r="AL24" s="14" t="s">
        <v>103</v>
      </c>
      <c r="AM24" s="15" t="s">
        <v>105</v>
      </c>
      <c r="AN24" s="15" t="s">
        <v>131</v>
      </c>
      <c r="AO24" s="15" t="s">
        <v>3</v>
      </c>
      <c r="AP24" s="15" t="s">
        <v>3</v>
      </c>
      <c r="AQ24" s="15" t="s">
        <v>3</v>
      </c>
      <c r="AR24" s="15" t="s">
        <v>103</v>
      </c>
    </row>
    <row r="25" spans="1:44" x14ac:dyDescent="0.25">
      <c r="A25" s="29">
        <v>43749</v>
      </c>
      <c r="B25" s="29" t="s">
        <v>2</v>
      </c>
      <c r="C25" s="10" t="s">
        <v>111</v>
      </c>
      <c r="D25" s="10" t="s">
        <v>94</v>
      </c>
      <c r="E25" s="10">
        <v>2</v>
      </c>
      <c r="F25" s="10" t="s">
        <v>116</v>
      </c>
      <c r="G25" s="10">
        <v>4</v>
      </c>
      <c r="H25" s="10" t="s">
        <v>135</v>
      </c>
      <c r="I25" s="10">
        <v>2</v>
      </c>
      <c r="J25" s="10" t="s">
        <v>124</v>
      </c>
      <c r="K25" s="11">
        <v>2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1</v>
      </c>
      <c r="S25" s="11" t="s">
        <v>96</v>
      </c>
      <c r="T25" s="12" t="s">
        <v>3</v>
      </c>
      <c r="U25" s="13">
        <v>0.29166666666666702</v>
      </c>
      <c r="V25" s="13">
        <v>0.70833333333333304</v>
      </c>
      <c r="W25" s="12" t="s">
        <v>3</v>
      </c>
      <c r="X25" s="12">
        <v>9.5</v>
      </c>
      <c r="Y25" s="12" t="s">
        <v>98</v>
      </c>
      <c r="Z25" s="12" t="s">
        <v>99</v>
      </c>
      <c r="AA25" s="12">
        <v>6</v>
      </c>
      <c r="AB25" s="12" t="s">
        <v>98</v>
      </c>
      <c r="AC25" s="12" t="s">
        <v>100</v>
      </c>
      <c r="AD25" s="12" t="s">
        <v>101</v>
      </c>
      <c r="AE25" s="14">
        <v>2</v>
      </c>
      <c r="AF25" s="14">
        <v>1</v>
      </c>
      <c r="AG25" s="14" t="s">
        <v>112</v>
      </c>
      <c r="AH25" s="14" t="s">
        <v>103</v>
      </c>
      <c r="AI25" s="14" t="s">
        <v>103</v>
      </c>
      <c r="AJ25" s="14" t="s">
        <v>18</v>
      </c>
      <c r="AK25" s="14" t="s">
        <v>3</v>
      </c>
      <c r="AL25" s="14" t="s">
        <v>103</v>
      </c>
      <c r="AM25" s="15" t="s">
        <v>105</v>
      </c>
      <c r="AN25" s="15" t="s">
        <v>106</v>
      </c>
      <c r="AO25" s="15" t="s">
        <v>103</v>
      </c>
      <c r="AP25" s="15" t="s">
        <v>3</v>
      </c>
      <c r="AQ25" s="15" t="s">
        <v>3</v>
      </c>
      <c r="AR25" s="15" t="s">
        <v>3</v>
      </c>
    </row>
    <row r="26" spans="1:44" x14ac:dyDescent="0.25">
      <c r="A26" s="29">
        <v>43749</v>
      </c>
      <c r="B26" s="29" t="s">
        <v>2</v>
      </c>
      <c r="C26" s="10" t="s">
        <v>93</v>
      </c>
      <c r="D26" s="10" t="s">
        <v>94</v>
      </c>
      <c r="E26" s="10">
        <v>1</v>
      </c>
      <c r="F26" s="10" t="str">
        <f>IF(E26=1,"Married")</f>
        <v>Married</v>
      </c>
      <c r="G26" s="10">
        <v>2</v>
      </c>
      <c r="H26" s="10" t="str">
        <f t="shared" ref="H26:H41" si="2">IF(G26=2,"Primary")</f>
        <v>Primary</v>
      </c>
      <c r="I26" s="10">
        <v>1</v>
      </c>
      <c r="J26" s="10" t="s">
        <v>95</v>
      </c>
      <c r="K26" s="11">
        <v>7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9</v>
      </c>
      <c r="S26" s="11" t="s">
        <v>96</v>
      </c>
      <c r="T26" s="12" t="s">
        <v>97</v>
      </c>
      <c r="U26" s="13">
        <v>0.25</v>
      </c>
      <c r="V26" s="13">
        <v>0.70833333333333304</v>
      </c>
      <c r="W26" s="12" t="s">
        <v>3</v>
      </c>
      <c r="X26" s="12">
        <v>10</v>
      </c>
      <c r="Y26" s="12" t="s">
        <v>98</v>
      </c>
      <c r="Z26" s="12" t="s">
        <v>99</v>
      </c>
      <c r="AA26" s="12">
        <v>7.5</v>
      </c>
      <c r="AB26" s="12" t="s">
        <v>98</v>
      </c>
      <c r="AC26" s="12" t="s">
        <v>100</v>
      </c>
      <c r="AD26" s="12" t="s">
        <v>101</v>
      </c>
      <c r="AE26" s="14">
        <v>2</v>
      </c>
      <c r="AF26" s="14">
        <v>0</v>
      </c>
      <c r="AG26" s="14" t="s">
        <v>102</v>
      </c>
      <c r="AH26" s="14" t="s">
        <v>103</v>
      </c>
      <c r="AI26" s="14" t="s">
        <v>3</v>
      </c>
      <c r="AJ26" s="14" t="s">
        <v>104</v>
      </c>
      <c r="AK26" s="14" t="s">
        <v>103</v>
      </c>
      <c r="AL26" s="14" t="s">
        <v>103</v>
      </c>
      <c r="AM26" s="15" t="s">
        <v>105</v>
      </c>
      <c r="AN26" s="15" t="s">
        <v>106</v>
      </c>
      <c r="AO26" s="15" t="s">
        <v>103</v>
      </c>
      <c r="AP26" s="15" t="s">
        <v>3</v>
      </c>
      <c r="AQ26" s="15" t="s">
        <v>3</v>
      </c>
      <c r="AR26" s="15" t="s">
        <v>3</v>
      </c>
    </row>
    <row r="27" spans="1:44" x14ac:dyDescent="0.25">
      <c r="A27" s="29">
        <v>43749</v>
      </c>
      <c r="B27" s="29" t="s">
        <v>2</v>
      </c>
      <c r="C27" s="10" t="s">
        <v>93</v>
      </c>
      <c r="D27" s="10" t="s">
        <v>94</v>
      </c>
      <c r="E27" s="10">
        <v>1</v>
      </c>
      <c r="F27" s="10" t="str">
        <f>IF(E27=1,"Married")</f>
        <v>Married</v>
      </c>
      <c r="G27" s="10">
        <v>2</v>
      </c>
      <c r="H27" s="10" t="str">
        <f t="shared" si="2"/>
        <v>Primary</v>
      </c>
      <c r="I27" s="10">
        <v>1</v>
      </c>
      <c r="J27" s="10" t="s">
        <v>95</v>
      </c>
      <c r="K27" s="11">
        <v>7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3</v>
      </c>
      <c r="R27" s="11">
        <v>17</v>
      </c>
      <c r="S27" s="11" t="s">
        <v>96</v>
      </c>
      <c r="T27" s="12" t="s">
        <v>97</v>
      </c>
      <c r="U27" s="13">
        <v>0.25</v>
      </c>
      <c r="V27" s="13">
        <v>0.70833333333333304</v>
      </c>
      <c r="W27" s="12" t="s">
        <v>3</v>
      </c>
      <c r="X27" s="12">
        <v>10</v>
      </c>
      <c r="Y27" s="12" t="s">
        <v>98</v>
      </c>
      <c r="Z27" s="12" t="s">
        <v>99</v>
      </c>
      <c r="AA27" s="12">
        <v>7.5</v>
      </c>
      <c r="AB27" s="12" t="s">
        <v>98</v>
      </c>
      <c r="AC27" s="12" t="s">
        <v>100</v>
      </c>
      <c r="AD27" s="12" t="s">
        <v>107</v>
      </c>
      <c r="AE27" s="14">
        <v>5</v>
      </c>
      <c r="AF27" s="14">
        <v>0</v>
      </c>
      <c r="AG27" s="14" t="s">
        <v>108</v>
      </c>
      <c r="AH27" s="14" t="s">
        <v>103</v>
      </c>
      <c r="AI27" s="14" t="s">
        <v>3</v>
      </c>
      <c r="AJ27" s="14" t="s">
        <v>104</v>
      </c>
      <c r="AK27" s="14" t="s">
        <v>103</v>
      </c>
      <c r="AL27" s="14" t="s">
        <v>103</v>
      </c>
      <c r="AM27" s="15" t="s">
        <v>105</v>
      </c>
      <c r="AN27" s="15" t="s">
        <v>109</v>
      </c>
      <c r="AO27" s="15" t="s">
        <v>103</v>
      </c>
      <c r="AP27" s="15" t="s">
        <v>103</v>
      </c>
      <c r="AQ27" s="15" t="s">
        <v>3</v>
      </c>
      <c r="AR27" s="15" t="s">
        <v>3</v>
      </c>
    </row>
    <row r="28" spans="1:44" x14ac:dyDescent="0.25">
      <c r="A28" s="29">
        <v>43749</v>
      </c>
      <c r="B28" s="29" t="s">
        <v>2</v>
      </c>
      <c r="C28" s="10" t="s">
        <v>93</v>
      </c>
      <c r="D28" s="10" t="s">
        <v>94</v>
      </c>
      <c r="E28" s="10">
        <v>1</v>
      </c>
      <c r="F28" s="10" t="str">
        <f>IF(E28=1,"Married")</f>
        <v>Married</v>
      </c>
      <c r="G28" s="10">
        <v>2</v>
      </c>
      <c r="H28" s="10" t="str">
        <f t="shared" si="2"/>
        <v>Primary</v>
      </c>
      <c r="I28" s="10">
        <v>5</v>
      </c>
      <c r="J28" s="10" t="str">
        <f>IF(I28=5,"Not working")</f>
        <v>Not working</v>
      </c>
      <c r="K28" s="11">
        <v>3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 t="s">
        <v>96</v>
      </c>
      <c r="T28" s="12" t="s">
        <v>97</v>
      </c>
      <c r="U28" s="13">
        <v>0.25</v>
      </c>
      <c r="V28" s="13">
        <v>0.70833333333333304</v>
      </c>
      <c r="W28" s="12" t="s">
        <v>3</v>
      </c>
      <c r="X28" s="12">
        <v>10</v>
      </c>
      <c r="Y28" s="12" t="s">
        <v>98</v>
      </c>
      <c r="Z28" s="12" t="s">
        <v>99</v>
      </c>
      <c r="AA28" s="12">
        <v>7.5</v>
      </c>
      <c r="AB28" s="12" t="s">
        <v>98</v>
      </c>
      <c r="AC28" s="12" t="s">
        <v>100</v>
      </c>
      <c r="AD28" s="12" t="s">
        <v>101</v>
      </c>
      <c r="AE28" s="14">
        <v>1</v>
      </c>
      <c r="AF28" s="14">
        <v>0</v>
      </c>
      <c r="AG28" s="14" t="s">
        <v>102</v>
      </c>
      <c r="AH28" s="14" t="s">
        <v>103</v>
      </c>
      <c r="AI28" s="14" t="s">
        <v>3</v>
      </c>
      <c r="AJ28" s="14" t="s">
        <v>104</v>
      </c>
      <c r="AK28" s="14" t="s">
        <v>103</v>
      </c>
      <c r="AL28" s="14" t="s">
        <v>103</v>
      </c>
      <c r="AM28" s="15" t="s">
        <v>105</v>
      </c>
      <c r="AN28" s="15" t="s">
        <v>106</v>
      </c>
      <c r="AO28" s="15" t="s">
        <v>103</v>
      </c>
      <c r="AP28" s="15" t="s">
        <v>3</v>
      </c>
      <c r="AQ28" s="15" t="s">
        <v>3</v>
      </c>
      <c r="AR28" s="15" t="s">
        <v>3</v>
      </c>
    </row>
    <row r="29" spans="1:44" x14ac:dyDescent="0.25">
      <c r="A29" s="29">
        <v>43749</v>
      </c>
      <c r="B29" s="29" t="s">
        <v>2</v>
      </c>
      <c r="C29" s="10" t="s">
        <v>111</v>
      </c>
      <c r="D29" s="10" t="s">
        <v>94</v>
      </c>
      <c r="E29" s="10">
        <v>1</v>
      </c>
      <c r="F29" s="10" t="str">
        <f>IF(E29=1,"Married")</f>
        <v>Married</v>
      </c>
      <c r="G29" s="10">
        <v>2</v>
      </c>
      <c r="H29" s="10" t="str">
        <f t="shared" si="2"/>
        <v>Primary</v>
      </c>
      <c r="I29" s="10">
        <v>1</v>
      </c>
      <c r="J29" s="10" t="s">
        <v>95</v>
      </c>
      <c r="K29" s="11">
        <v>3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 t="s">
        <v>96</v>
      </c>
      <c r="T29" s="12" t="s">
        <v>97</v>
      </c>
      <c r="U29" s="13">
        <v>0.25</v>
      </c>
      <c r="V29" s="13">
        <v>0.70833333333333304</v>
      </c>
      <c r="W29" s="13" t="s">
        <v>3</v>
      </c>
      <c r="X29" s="12">
        <v>10</v>
      </c>
      <c r="Y29" s="12" t="s">
        <v>98</v>
      </c>
      <c r="Z29" s="12" t="s">
        <v>99</v>
      </c>
      <c r="AA29" s="12">
        <v>7.5</v>
      </c>
      <c r="AB29" s="12" t="s">
        <v>98</v>
      </c>
      <c r="AC29" s="12" t="s">
        <v>100</v>
      </c>
      <c r="AD29" s="12" t="s">
        <v>101</v>
      </c>
      <c r="AE29" s="14">
        <v>0</v>
      </c>
      <c r="AF29" s="14">
        <v>0</v>
      </c>
      <c r="AG29" s="14" t="s">
        <v>112</v>
      </c>
      <c r="AH29" s="14" t="s">
        <v>103</v>
      </c>
      <c r="AI29" s="14" t="s">
        <v>103</v>
      </c>
      <c r="AJ29" s="14" t="s">
        <v>104</v>
      </c>
      <c r="AK29" s="14" t="s">
        <v>103</v>
      </c>
      <c r="AL29" s="14" t="s">
        <v>103</v>
      </c>
      <c r="AM29" s="15" t="s">
        <v>105</v>
      </c>
      <c r="AN29" s="15" t="s">
        <v>106</v>
      </c>
      <c r="AO29" s="15" t="s">
        <v>103</v>
      </c>
      <c r="AP29" s="15" t="s">
        <v>3</v>
      </c>
      <c r="AQ29" s="15" t="s">
        <v>3</v>
      </c>
      <c r="AR29" s="15" t="s">
        <v>3</v>
      </c>
    </row>
    <row r="30" spans="1:44" x14ac:dyDescent="0.25">
      <c r="A30" s="29">
        <v>43749</v>
      </c>
      <c r="B30" s="29" t="s">
        <v>2</v>
      </c>
      <c r="C30" s="10" t="s">
        <v>111</v>
      </c>
      <c r="D30" s="10" t="s">
        <v>94</v>
      </c>
      <c r="E30" s="10">
        <v>1</v>
      </c>
      <c r="F30" s="10" t="str">
        <f>IF(E30=1,"Married")</f>
        <v>Married</v>
      </c>
      <c r="G30" s="10">
        <v>2</v>
      </c>
      <c r="H30" s="10" t="str">
        <f t="shared" si="2"/>
        <v>Primary</v>
      </c>
      <c r="I30" s="10">
        <v>4</v>
      </c>
      <c r="J30" s="10" t="s">
        <v>114</v>
      </c>
      <c r="K30" s="11">
        <v>1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 t="s">
        <v>96</v>
      </c>
      <c r="T30" s="12" t="s">
        <v>97</v>
      </c>
      <c r="U30" s="13">
        <v>0.25</v>
      </c>
      <c r="V30" s="13">
        <v>0.66666666666666696</v>
      </c>
      <c r="W30" s="12" t="s">
        <v>3</v>
      </c>
      <c r="X30" s="12">
        <v>10</v>
      </c>
      <c r="Y30" s="12" t="s">
        <v>98</v>
      </c>
      <c r="Z30" s="12" t="s">
        <v>99</v>
      </c>
      <c r="AA30" s="12" t="s">
        <v>3</v>
      </c>
      <c r="AB30" s="12" t="s">
        <v>3</v>
      </c>
      <c r="AC30" s="12" t="s">
        <v>3</v>
      </c>
      <c r="AD30" s="12" t="s">
        <v>101</v>
      </c>
      <c r="AE30" s="14">
        <v>0</v>
      </c>
      <c r="AF30" s="14">
        <v>0</v>
      </c>
      <c r="AG30" s="14" t="s">
        <v>102</v>
      </c>
      <c r="AH30" s="14" t="s">
        <v>103</v>
      </c>
      <c r="AI30" s="14" t="s">
        <v>3</v>
      </c>
      <c r="AJ30" s="14" t="s">
        <v>104</v>
      </c>
      <c r="AK30" s="14" t="s">
        <v>103</v>
      </c>
      <c r="AL30" s="14" t="s">
        <v>103</v>
      </c>
      <c r="AM30" s="15" t="s">
        <v>105</v>
      </c>
      <c r="AN30" s="15" t="s">
        <v>106</v>
      </c>
      <c r="AO30" s="15" t="s">
        <v>103</v>
      </c>
      <c r="AP30" s="15" t="s">
        <v>3</v>
      </c>
      <c r="AQ30" s="15" t="s">
        <v>3</v>
      </c>
      <c r="AR30" s="15" t="s">
        <v>3</v>
      </c>
    </row>
    <row r="31" spans="1:44" x14ac:dyDescent="0.25">
      <c r="A31" s="29">
        <v>43749</v>
      </c>
      <c r="B31" s="29" t="s">
        <v>2</v>
      </c>
      <c r="C31" s="10" t="s">
        <v>93</v>
      </c>
      <c r="D31" s="10" t="s">
        <v>115</v>
      </c>
      <c r="E31" s="10">
        <v>2</v>
      </c>
      <c r="F31" s="10" t="s">
        <v>116</v>
      </c>
      <c r="G31" s="10">
        <v>2</v>
      </c>
      <c r="H31" s="10" t="str">
        <f t="shared" si="2"/>
        <v>Primary</v>
      </c>
      <c r="I31" s="10">
        <v>5</v>
      </c>
      <c r="J31" s="10" t="str">
        <f>IF(I31=5,"Not working")</f>
        <v>Not working</v>
      </c>
      <c r="K31" s="11">
        <v>7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 t="s">
        <v>96</v>
      </c>
      <c r="T31" s="12" t="s">
        <v>97</v>
      </c>
      <c r="U31" s="13">
        <v>0.25</v>
      </c>
      <c r="V31" s="13">
        <v>0.70833333333333304</v>
      </c>
      <c r="W31" s="12" t="s">
        <v>3</v>
      </c>
      <c r="X31" s="12">
        <v>10</v>
      </c>
      <c r="Y31" s="12" t="s">
        <v>98</v>
      </c>
      <c r="Z31" s="12" t="s">
        <v>99</v>
      </c>
      <c r="AA31" s="12">
        <v>7.5</v>
      </c>
      <c r="AB31" s="12" t="s">
        <v>98</v>
      </c>
      <c r="AC31" s="12" t="s">
        <v>100</v>
      </c>
      <c r="AD31" s="12" t="s">
        <v>101</v>
      </c>
      <c r="AE31" s="14">
        <v>3</v>
      </c>
      <c r="AF31" s="14">
        <v>0</v>
      </c>
      <c r="AG31" s="14" t="s">
        <v>117</v>
      </c>
      <c r="AH31" s="14" t="s">
        <v>103</v>
      </c>
      <c r="AI31" s="14" t="s">
        <v>3</v>
      </c>
      <c r="AJ31" s="14" t="s">
        <v>104</v>
      </c>
      <c r="AK31" s="14" t="s">
        <v>103</v>
      </c>
      <c r="AL31" s="14" t="s">
        <v>103</v>
      </c>
      <c r="AM31" s="15" t="s">
        <v>105</v>
      </c>
      <c r="AN31" s="15" t="s">
        <v>106</v>
      </c>
      <c r="AO31" s="15" t="s">
        <v>103</v>
      </c>
      <c r="AP31" s="15" t="s">
        <v>3</v>
      </c>
      <c r="AQ31" s="15" t="s">
        <v>3</v>
      </c>
      <c r="AR31" s="15" t="s">
        <v>3</v>
      </c>
    </row>
    <row r="32" spans="1:44" ht="13" x14ac:dyDescent="0.3">
      <c r="A32" s="29">
        <v>43749</v>
      </c>
      <c r="B32" s="29" t="s">
        <v>2</v>
      </c>
      <c r="C32" s="16" t="s">
        <v>93</v>
      </c>
      <c r="D32" s="16" t="s">
        <v>115</v>
      </c>
      <c r="E32" s="16">
        <v>1</v>
      </c>
      <c r="F32" s="16" t="str">
        <f>IF(E32=1,"Married")</f>
        <v>Married</v>
      </c>
      <c r="G32" s="16">
        <v>2</v>
      </c>
      <c r="H32" s="10" t="str">
        <f t="shared" si="2"/>
        <v>Primary</v>
      </c>
      <c r="I32" s="16">
        <v>1</v>
      </c>
      <c r="J32" s="10" t="s">
        <v>95</v>
      </c>
      <c r="K32" s="17">
        <v>5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96</v>
      </c>
      <c r="T32" s="18" t="s">
        <v>97</v>
      </c>
      <c r="U32" s="19">
        <v>0.25</v>
      </c>
      <c r="V32" s="19">
        <v>0.70833333333333304</v>
      </c>
      <c r="W32" s="18" t="s">
        <v>3</v>
      </c>
      <c r="X32" s="18">
        <v>10</v>
      </c>
      <c r="Y32" s="18" t="s">
        <v>98</v>
      </c>
      <c r="Z32" s="18" t="s">
        <v>99</v>
      </c>
      <c r="AA32" s="18" t="s">
        <v>3</v>
      </c>
      <c r="AB32" s="18" t="s">
        <v>3</v>
      </c>
      <c r="AC32" s="18" t="s">
        <v>3</v>
      </c>
      <c r="AD32" s="18" t="s">
        <v>101</v>
      </c>
      <c r="AE32" s="20">
        <v>0</v>
      </c>
      <c r="AF32" s="20">
        <v>0</v>
      </c>
      <c r="AG32" s="20" t="s">
        <v>108</v>
      </c>
      <c r="AH32" s="20" t="s">
        <v>103</v>
      </c>
      <c r="AI32" s="20" t="s">
        <v>3</v>
      </c>
      <c r="AJ32" s="20" t="s">
        <v>104</v>
      </c>
      <c r="AK32" s="20" t="s">
        <v>103</v>
      </c>
      <c r="AL32" s="20" t="s">
        <v>103</v>
      </c>
      <c r="AM32" s="21" t="s">
        <v>105</v>
      </c>
      <c r="AN32" s="21" t="s">
        <v>109</v>
      </c>
      <c r="AO32" s="21" t="s">
        <v>103</v>
      </c>
      <c r="AP32" s="21" t="s">
        <v>103</v>
      </c>
      <c r="AQ32" s="21" t="s">
        <v>3</v>
      </c>
      <c r="AR32" s="21" t="s">
        <v>3</v>
      </c>
    </row>
    <row r="33" spans="1:44" x14ac:dyDescent="0.25">
      <c r="A33" s="29">
        <v>43749</v>
      </c>
      <c r="B33" s="29" t="s">
        <v>2</v>
      </c>
      <c r="C33" s="10" t="s">
        <v>111</v>
      </c>
      <c r="D33" s="10" t="s">
        <v>115</v>
      </c>
      <c r="E33" s="10">
        <v>1</v>
      </c>
      <c r="F33" s="10" t="str">
        <f>IF(E33=1,"Married")</f>
        <v>Married</v>
      </c>
      <c r="G33" s="10">
        <v>2</v>
      </c>
      <c r="H33" s="10" t="str">
        <f t="shared" si="2"/>
        <v>Primary</v>
      </c>
      <c r="I33" s="10">
        <v>5</v>
      </c>
      <c r="J33" s="10" t="str">
        <f>IF(I33=5,"Not working")</f>
        <v>Not working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 t="s">
        <v>3</v>
      </c>
      <c r="T33" s="12" t="s">
        <v>3</v>
      </c>
      <c r="U33" s="13">
        <v>0.25</v>
      </c>
      <c r="V33" s="13">
        <v>0.70833333333333304</v>
      </c>
      <c r="W33" s="12" t="s">
        <v>3</v>
      </c>
      <c r="X33" s="12">
        <v>10</v>
      </c>
      <c r="Y33" s="12" t="s">
        <v>98</v>
      </c>
      <c r="Z33" s="12" t="s">
        <v>99</v>
      </c>
      <c r="AA33" s="12" t="s">
        <v>3</v>
      </c>
      <c r="AB33" s="12" t="s">
        <v>3</v>
      </c>
      <c r="AC33" s="12" t="s">
        <v>3</v>
      </c>
      <c r="AD33" s="12" t="s">
        <v>3</v>
      </c>
      <c r="AE33" s="14" t="s">
        <v>3</v>
      </c>
      <c r="AF33" s="14" t="s">
        <v>3</v>
      </c>
      <c r="AG33" s="14" t="s">
        <v>102</v>
      </c>
      <c r="AH33" s="14" t="s">
        <v>103</v>
      </c>
      <c r="AI33" s="14" t="s">
        <v>3</v>
      </c>
      <c r="AJ33" s="14" t="s">
        <v>104</v>
      </c>
      <c r="AK33" s="14" t="s">
        <v>103</v>
      </c>
      <c r="AL33" s="14" t="s">
        <v>103</v>
      </c>
      <c r="AM33" s="15" t="s">
        <v>105</v>
      </c>
      <c r="AN33" s="15" t="s">
        <v>106</v>
      </c>
      <c r="AO33" s="15" t="s">
        <v>103</v>
      </c>
      <c r="AP33" s="15" t="s">
        <v>3</v>
      </c>
      <c r="AQ33" s="15" t="s">
        <v>3</v>
      </c>
      <c r="AR33" s="15" t="s">
        <v>3</v>
      </c>
    </row>
    <row r="34" spans="1:44" x14ac:dyDescent="0.25">
      <c r="A34" s="29">
        <v>43749</v>
      </c>
      <c r="B34" s="29" t="s">
        <v>2</v>
      </c>
      <c r="C34" s="10" t="s">
        <v>93</v>
      </c>
      <c r="D34" s="10" t="s">
        <v>121</v>
      </c>
      <c r="E34" s="10">
        <v>3</v>
      </c>
      <c r="F34" s="10" t="s">
        <v>122</v>
      </c>
      <c r="G34" s="10">
        <v>2</v>
      </c>
      <c r="H34" s="10" t="str">
        <f t="shared" si="2"/>
        <v>Primary</v>
      </c>
      <c r="I34" s="10">
        <v>1</v>
      </c>
      <c r="J34" s="10" t="s">
        <v>95</v>
      </c>
      <c r="K34" s="11">
        <v>6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5</v>
      </c>
      <c r="S34" s="11" t="s">
        <v>96</v>
      </c>
      <c r="T34" s="12" t="s">
        <v>97</v>
      </c>
      <c r="U34" s="13">
        <v>0.25</v>
      </c>
      <c r="V34" s="13">
        <v>0.70833333333333304</v>
      </c>
      <c r="W34" s="12" t="s">
        <v>3</v>
      </c>
      <c r="X34" s="12">
        <v>10</v>
      </c>
      <c r="Y34" s="12" t="s">
        <v>98</v>
      </c>
      <c r="Z34" s="12" t="s">
        <v>99</v>
      </c>
      <c r="AA34" s="12" t="s">
        <v>3</v>
      </c>
      <c r="AB34" s="12" t="s">
        <v>3</v>
      </c>
      <c r="AC34" s="12" t="s">
        <v>3</v>
      </c>
      <c r="AD34" s="12" t="s">
        <v>101</v>
      </c>
      <c r="AE34" s="14">
        <v>1</v>
      </c>
      <c r="AF34" s="14">
        <v>0</v>
      </c>
      <c r="AG34" s="14" t="s">
        <v>102</v>
      </c>
      <c r="AH34" s="14" t="s">
        <v>103</v>
      </c>
      <c r="AI34" s="14" t="s">
        <v>3</v>
      </c>
      <c r="AJ34" s="14" t="s">
        <v>104</v>
      </c>
      <c r="AK34" s="14" t="s">
        <v>103</v>
      </c>
      <c r="AL34" s="14" t="s">
        <v>103</v>
      </c>
      <c r="AM34" s="15" t="s">
        <v>105</v>
      </c>
      <c r="AN34" s="15" t="s">
        <v>106</v>
      </c>
      <c r="AO34" s="15" t="s">
        <v>103</v>
      </c>
      <c r="AP34" s="15" t="s">
        <v>3</v>
      </c>
      <c r="AQ34" s="15" t="s">
        <v>3</v>
      </c>
      <c r="AR34" s="15" t="s">
        <v>3</v>
      </c>
    </row>
    <row r="35" spans="1:44" x14ac:dyDescent="0.25">
      <c r="A35" s="29">
        <v>43749</v>
      </c>
      <c r="B35" s="29" t="s">
        <v>2</v>
      </c>
      <c r="C35" s="10" t="s">
        <v>93</v>
      </c>
      <c r="D35" s="10" t="s">
        <v>121</v>
      </c>
      <c r="E35" s="10">
        <v>2</v>
      </c>
      <c r="F35" s="10" t="s">
        <v>116</v>
      </c>
      <c r="G35" s="10">
        <v>2</v>
      </c>
      <c r="H35" s="10" t="str">
        <f t="shared" si="2"/>
        <v>Primary</v>
      </c>
      <c r="I35" s="10">
        <v>4</v>
      </c>
      <c r="J35" s="10" t="s">
        <v>114</v>
      </c>
      <c r="K35" s="11">
        <v>3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 t="s">
        <v>96</v>
      </c>
      <c r="T35" s="12" t="s">
        <v>97</v>
      </c>
      <c r="U35" s="13">
        <v>0.25</v>
      </c>
      <c r="V35" s="13">
        <v>0.70833333333333304</v>
      </c>
      <c r="W35" s="12" t="s">
        <v>3</v>
      </c>
      <c r="X35" s="12">
        <v>10</v>
      </c>
      <c r="Y35" s="12" t="s">
        <v>98</v>
      </c>
      <c r="Z35" s="12" t="s">
        <v>99</v>
      </c>
      <c r="AA35" s="12">
        <v>7.5</v>
      </c>
      <c r="AB35" s="12" t="s">
        <v>98</v>
      </c>
      <c r="AC35" s="12" t="s">
        <v>100</v>
      </c>
      <c r="AD35" s="12" t="s">
        <v>101</v>
      </c>
      <c r="AE35" s="14">
        <v>0</v>
      </c>
      <c r="AF35" s="14">
        <v>0</v>
      </c>
      <c r="AG35" s="14" t="s">
        <v>123</v>
      </c>
      <c r="AH35" s="14" t="s">
        <v>103</v>
      </c>
      <c r="AI35" s="14" t="s">
        <v>3</v>
      </c>
      <c r="AJ35" s="14" t="s">
        <v>104</v>
      </c>
      <c r="AK35" s="14" t="s">
        <v>103</v>
      </c>
      <c r="AL35" s="14" t="s">
        <v>103</v>
      </c>
      <c r="AM35" s="15" t="s">
        <v>105</v>
      </c>
      <c r="AN35" s="15" t="s">
        <v>106</v>
      </c>
      <c r="AO35" s="15" t="s">
        <v>103</v>
      </c>
      <c r="AP35" s="15" t="s">
        <v>3</v>
      </c>
      <c r="AQ35" s="15" t="s">
        <v>3</v>
      </c>
      <c r="AR35" s="15" t="s">
        <v>3</v>
      </c>
    </row>
    <row r="36" spans="1:44" x14ac:dyDescent="0.25">
      <c r="A36" s="29">
        <v>43749</v>
      </c>
      <c r="B36" s="29" t="s">
        <v>2</v>
      </c>
      <c r="C36" s="10" t="s">
        <v>111</v>
      </c>
      <c r="D36" s="10" t="s">
        <v>121</v>
      </c>
      <c r="E36" s="10">
        <v>2</v>
      </c>
      <c r="F36" s="10" t="s">
        <v>116</v>
      </c>
      <c r="G36" s="10">
        <v>2</v>
      </c>
      <c r="H36" s="10" t="str">
        <f t="shared" si="2"/>
        <v>Primary</v>
      </c>
      <c r="I36" s="10">
        <v>2</v>
      </c>
      <c r="J36" s="10" t="s">
        <v>124</v>
      </c>
      <c r="K36" s="11">
        <v>4</v>
      </c>
      <c r="L36" s="11">
        <v>0</v>
      </c>
      <c r="M36" s="11">
        <v>0</v>
      </c>
      <c r="N36" s="11">
        <v>7</v>
      </c>
      <c r="O36" s="11">
        <v>0</v>
      </c>
      <c r="P36" s="11">
        <v>0</v>
      </c>
      <c r="Q36" s="11">
        <v>0</v>
      </c>
      <c r="R36" s="11">
        <v>12</v>
      </c>
      <c r="S36" s="11" t="s">
        <v>96</v>
      </c>
      <c r="T36" s="12" t="s">
        <v>97</v>
      </c>
      <c r="U36" s="13">
        <v>0.25</v>
      </c>
      <c r="V36" s="13">
        <v>0.66666666666666696</v>
      </c>
      <c r="W36" s="12" t="s">
        <v>101</v>
      </c>
      <c r="X36" s="12">
        <v>10</v>
      </c>
      <c r="Y36" s="12" t="s">
        <v>98</v>
      </c>
      <c r="Z36" s="12" t="s">
        <v>3</v>
      </c>
      <c r="AA36" s="12" t="s">
        <v>3</v>
      </c>
      <c r="AB36" s="12" t="s">
        <v>3</v>
      </c>
      <c r="AC36" s="12" t="s">
        <v>3</v>
      </c>
      <c r="AD36" s="12" t="s">
        <v>101</v>
      </c>
      <c r="AE36" s="14">
        <v>2</v>
      </c>
      <c r="AF36" s="14">
        <v>0</v>
      </c>
      <c r="AG36" s="14" t="s">
        <v>102</v>
      </c>
      <c r="AH36" s="14" t="s">
        <v>103</v>
      </c>
      <c r="AI36" s="14" t="s">
        <v>3</v>
      </c>
      <c r="AJ36" s="14" t="s">
        <v>104</v>
      </c>
      <c r="AK36" s="14" t="s">
        <v>103</v>
      </c>
      <c r="AL36" s="14" t="s">
        <v>103</v>
      </c>
      <c r="AM36" s="15" t="s">
        <v>105</v>
      </c>
      <c r="AN36" s="15" t="s">
        <v>125</v>
      </c>
      <c r="AO36" s="15" t="s">
        <v>3</v>
      </c>
      <c r="AP36" s="15" t="s">
        <v>3</v>
      </c>
      <c r="AQ36" s="15" t="s">
        <v>3</v>
      </c>
      <c r="AR36" s="15" t="s">
        <v>103</v>
      </c>
    </row>
    <row r="37" spans="1:44" x14ac:dyDescent="0.25">
      <c r="A37" s="29">
        <v>43749</v>
      </c>
      <c r="B37" s="29" t="s">
        <v>2</v>
      </c>
      <c r="C37" s="10" t="s">
        <v>93</v>
      </c>
      <c r="D37" s="10" t="s">
        <v>121</v>
      </c>
      <c r="E37" s="10">
        <v>1</v>
      </c>
      <c r="F37" s="10" t="str">
        <f>IF(E37=1,"Married")</f>
        <v>Married</v>
      </c>
      <c r="G37" s="10">
        <v>2</v>
      </c>
      <c r="H37" s="10" t="str">
        <f t="shared" si="2"/>
        <v>Primary</v>
      </c>
      <c r="I37" s="10">
        <v>1</v>
      </c>
      <c r="J37" s="10" t="s">
        <v>95</v>
      </c>
      <c r="K37" s="11">
        <v>4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3</v>
      </c>
      <c r="R37" s="11">
        <v>8</v>
      </c>
      <c r="S37" s="11" t="s">
        <v>96</v>
      </c>
      <c r="T37" s="12" t="s">
        <v>97</v>
      </c>
      <c r="U37" s="13">
        <v>0.25</v>
      </c>
      <c r="V37" s="13">
        <v>0.70833333333333304</v>
      </c>
      <c r="W37" s="12" t="s">
        <v>3</v>
      </c>
      <c r="X37" s="12">
        <v>8</v>
      </c>
      <c r="Y37" s="12" t="s">
        <v>98</v>
      </c>
      <c r="Z37" s="12" t="s">
        <v>99</v>
      </c>
      <c r="AA37" s="12">
        <v>6</v>
      </c>
      <c r="AB37" s="12" t="s">
        <v>98</v>
      </c>
      <c r="AC37" s="12" t="s">
        <v>100</v>
      </c>
      <c r="AD37" s="12" t="s">
        <v>3</v>
      </c>
      <c r="AE37" s="14">
        <v>2</v>
      </c>
      <c r="AF37" s="14">
        <v>0</v>
      </c>
      <c r="AG37" s="14" t="s">
        <v>102</v>
      </c>
      <c r="AH37" s="14" t="s">
        <v>103</v>
      </c>
      <c r="AI37" s="14" t="s">
        <v>3</v>
      </c>
      <c r="AJ37" s="14" t="s">
        <v>104</v>
      </c>
      <c r="AK37" s="14" t="s">
        <v>103</v>
      </c>
      <c r="AL37" s="14" t="s">
        <v>103</v>
      </c>
      <c r="AM37" s="15" t="s">
        <v>105</v>
      </c>
      <c r="AN37" s="15" t="s">
        <v>109</v>
      </c>
      <c r="AO37" s="15" t="s">
        <v>103</v>
      </c>
      <c r="AP37" s="15" t="s">
        <v>103</v>
      </c>
      <c r="AQ37" s="15" t="s">
        <v>3</v>
      </c>
      <c r="AR37" s="15" t="s">
        <v>3</v>
      </c>
    </row>
    <row r="38" spans="1:44" x14ac:dyDescent="0.25">
      <c r="A38" s="29">
        <v>43749</v>
      </c>
      <c r="B38" s="29" t="s">
        <v>2</v>
      </c>
      <c r="C38" s="10" t="s">
        <v>93</v>
      </c>
      <c r="D38" s="10" t="s">
        <v>121</v>
      </c>
      <c r="E38" s="10">
        <v>1</v>
      </c>
      <c r="F38" s="10" t="str">
        <f>IF(E38=1,"Married")</f>
        <v>Married</v>
      </c>
      <c r="G38" s="10">
        <v>2</v>
      </c>
      <c r="H38" s="10" t="str">
        <f t="shared" si="2"/>
        <v>Primary</v>
      </c>
      <c r="I38" s="10">
        <v>3</v>
      </c>
      <c r="J38" s="10" t="s">
        <v>127</v>
      </c>
      <c r="K38" s="11">
        <v>3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 t="s">
        <v>96</v>
      </c>
      <c r="T38" s="12" t="s">
        <v>97</v>
      </c>
      <c r="U38" s="13">
        <v>0.25</v>
      </c>
      <c r="V38" s="13">
        <v>0.70833333333333304</v>
      </c>
      <c r="W38" s="12" t="s">
        <v>3</v>
      </c>
      <c r="X38" s="12">
        <v>9.5</v>
      </c>
      <c r="Y38" s="12" t="s">
        <v>98</v>
      </c>
      <c r="Z38" s="12" t="s">
        <v>99</v>
      </c>
      <c r="AA38" s="12">
        <v>7.5</v>
      </c>
      <c r="AB38" s="12" t="s">
        <v>98</v>
      </c>
      <c r="AC38" s="12" t="s">
        <v>100</v>
      </c>
      <c r="AD38" s="12" t="s">
        <v>101</v>
      </c>
      <c r="AE38" s="14">
        <v>0</v>
      </c>
      <c r="AF38" s="14">
        <v>0</v>
      </c>
      <c r="AG38" s="14" t="s">
        <v>128</v>
      </c>
      <c r="AH38" s="14" t="s">
        <v>103</v>
      </c>
      <c r="AI38" s="14" t="s">
        <v>103</v>
      </c>
      <c r="AJ38" s="14" t="s">
        <v>104</v>
      </c>
      <c r="AK38" s="14" t="s">
        <v>103</v>
      </c>
      <c r="AL38" s="14" t="s">
        <v>103</v>
      </c>
      <c r="AM38" s="15" t="s">
        <v>105</v>
      </c>
      <c r="AN38" s="15" t="s">
        <v>106</v>
      </c>
      <c r="AO38" s="15" t="s">
        <v>103</v>
      </c>
      <c r="AP38" s="15" t="s">
        <v>3</v>
      </c>
      <c r="AQ38" s="15" t="s">
        <v>3</v>
      </c>
      <c r="AR38" s="15" t="s">
        <v>3</v>
      </c>
    </row>
    <row r="39" spans="1:44" x14ac:dyDescent="0.25">
      <c r="A39" s="29">
        <v>43749</v>
      </c>
      <c r="B39" s="29" t="s">
        <v>2</v>
      </c>
      <c r="C39" s="10" t="s">
        <v>111</v>
      </c>
      <c r="D39" s="10" t="s">
        <v>121</v>
      </c>
      <c r="E39" s="10">
        <v>1</v>
      </c>
      <c r="F39" s="10" t="str">
        <f>IF(E39=1,"Married")</f>
        <v>Married</v>
      </c>
      <c r="G39" s="10">
        <v>2</v>
      </c>
      <c r="H39" s="10" t="str">
        <f t="shared" si="2"/>
        <v>Primary</v>
      </c>
      <c r="I39" s="10">
        <v>5</v>
      </c>
      <c r="J39" s="10" t="str">
        <f>IF(I39=5,"Not working")</f>
        <v>Not working</v>
      </c>
      <c r="K39" s="11">
        <v>1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3</v>
      </c>
      <c r="S39" s="11" t="s">
        <v>96</v>
      </c>
      <c r="T39" s="12" t="s">
        <v>97</v>
      </c>
      <c r="U39" s="13">
        <v>0.25</v>
      </c>
      <c r="V39" s="13">
        <v>0.70833333333333304</v>
      </c>
      <c r="W39" s="12" t="s">
        <v>3</v>
      </c>
      <c r="X39" s="12">
        <v>10</v>
      </c>
      <c r="Y39" s="12" t="s">
        <v>98</v>
      </c>
      <c r="Z39" s="12" t="s">
        <v>99</v>
      </c>
      <c r="AA39" s="12" t="s">
        <v>3</v>
      </c>
      <c r="AB39" s="12" t="s">
        <v>3</v>
      </c>
      <c r="AC39" s="12" t="s">
        <v>3</v>
      </c>
      <c r="AD39" s="12" t="s">
        <v>101</v>
      </c>
      <c r="AE39" s="14">
        <v>2</v>
      </c>
      <c r="AF39" s="14">
        <v>0</v>
      </c>
      <c r="AG39" s="14" t="s">
        <v>112</v>
      </c>
      <c r="AH39" s="14" t="s">
        <v>103</v>
      </c>
      <c r="AI39" s="14" t="s">
        <v>103</v>
      </c>
      <c r="AJ39" s="14" t="s">
        <v>104</v>
      </c>
      <c r="AK39" s="14" t="s">
        <v>103</v>
      </c>
      <c r="AL39" s="14" t="s">
        <v>103</v>
      </c>
      <c r="AM39" s="15" t="s">
        <v>105</v>
      </c>
      <c r="AN39" s="15" t="s">
        <v>109</v>
      </c>
      <c r="AO39" s="15" t="s">
        <v>103</v>
      </c>
      <c r="AP39" s="15" t="s">
        <v>103</v>
      </c>
      <c r="AQ39" s="15" t="s">
        <v>3</v>
      </c>
      <c r="AR39" s="15" t="s">
        <v>3</v>
      </c>
    </row>
    <row r="40" spans="1:44" x14ac:dyDescent="0.25">
      <c r="A40" s="29">
        <v>43749</v>
      </c>
      <c r="B40" s="29" t="s">
        <v>2</v>
      </c>
      <c r="C40" s="10" t="s">
        <v>93</v>
      </c>
      <c r="D40" s="10" t="s">
        <v>129</v>
      </c>
      <c r="E40" s="10">
        <v>2</v>
      </c>
      <c r="F40" s="10" t="s">
        <v>116</v>
      </c>
      <c r="G40" s="10">
        <v>2</v>
      </c>
      <c r="H40" s="10" t="str">
        <f t="shared" si="2"/>
        <v>Primary</v>
      </c>
      <c r="I40" s="10">
        <v>5</v>
      </c>
      <c r="J40" s="10" t="str">
        <f>IF(I40=5,"Not working")</f>
        <v>Not working</v>
      </c>
      <c r="K40" s="11">
        <v>5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9</v>
      </c>
      <c r="S40" s="11" t="s">
        <v>96</v>
      </c>
      <c r="T40" s="12" t="s">
        <v>97</v>
      </c>
      <c r="U40" s="13">
        <v>0.25</v>
      </c>
      <c r="V40" s="13">
        <v>0.70833333333333304</v>
      </c>
      <c r="W40" s="12" t="s">
        <v>3</v>
      </c>
      <c r="X40" s="12">
        <v>10</v>
      </c>
      <c r="Y40" s="12" t="s">
        <v>98</v>
      </c>
      <c r="Z40" s="12" t="s">
        <v>99</v>
      </c>
      <c r="AA40" s="12">
        <v>8</v>
      </c>
      <c r="AB40" s="12" t="s">
        <v>98</v>
      </c>
      <c r="AC40" s="12" t="s">
        <v>100</v>
      </c>
      <c r="AD40" s="12" t="s">
        <v>101</v>
      </c>
      <c r="AE40" s="14">
        <v>2</v>
      </c>
      <c r="AF40" s="14">
        <v>0</v>
      </c>
      <c r="AG40" s="14" t="s">
        <v>112</v>
      </c>
      <c r="AH40" s="14" t="s">
        <v>103</v>
      </c>
      <c r="AI40" s="14" t="s">
        <v>103</v>
      </c>
      <c r="AJ40" s="14" t="s">
        <v>104</v>
      </c>
      <c r="AK40" s="14" t="s">
        <v>103</v>
      </c>
      <c r="AL40" s="14" t="s">
        <v>103</v>
      </c>
      <c r="AM40" s="15" t="s">
        <v>130</v>
      </c>
      <c r="AN40" s="15" t="s">
        <v>106</v>
      </c>
      <c r="AO40" s="15" t="s">
        <v>103</v>
      </c>
      <c r="AP40" s="15" t="s">
        <v>3</v>
      </c>
      <c r="AQ40" s="15" t="s">
        <v>3</v>
      </c>
      <c r="AR40" s="15" t="s">
        <v>3</v>
      </c>
    </row>
    <row r="41" spans="1:44" x14ac:dyDescent="0.25">
      <c r="A41" s="29">
        <v>43749</v>
      </c>
      <c r="B41" s="29" t="s">
        <v>2</v>
      </c>
      <c r="C41" s="10" t="s">
        <v>111</v>
      </c>
      <c r="D41" s="10" t="s">
        <v>129</v>
      </c>
      <c r="E41" s="10">
        <v>3</v>
      </c>
      <c r="F41" s="10" t="s">
        <v>122</v>
      </c>
      <c r="G41" s="10">
        <v>2</v>
      </c>
      <c r="H41" s="10" t="str">
        <f t="shared" si="2"/>
        <v>Primary</v>
      </c>
      <c r="I41" s="10">
        <v>5</v>
      </c>
      <c r="J41" s="10" t="str">
        <f>IF(I41=5,"Not working")</f>
        <v>Not working</v>
      </c>
      <c r="K41" s="11">
        <v>6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 t="s">
        <v>96</v>
      </c>
      <c r="T41" s="12" t="s">
        <v>97</v>
      </c>
      <c r="U41" s="13">
        <v>0.25</v>
      </c>
      <c r="V41" s="13">
        <v>0.75</v>
      </c>
      <c r="W41" s="13" t="s">
        <v>101</v>
      </c>
      <c r="X41" s="12">
        <v>12</v>
      </c>
      <c r="Y41" s="12" t="s">
        <v>98</v>
      </c>
      <c r="Z41" s="12" t="s">
        <v>3</v>
      </c>
      <c r="AA41" s="12" t="s">
        <v>3</v>
      </c>
      <c r="AB41" s="12" t="s">
        <v>3</v>
      </c>
      <c r="AC41" s="12" t="s">
        <v>3</v>
      </c>
      <c r="AD41" s="12" t="s">
        <v>101</v>
      </c>
      <c r="AE41" s="14">
        <v>1</v>
      </c>
      <c r="AF41" s="14">
        <v>0</v>
      </c>
      <c r="AG41" s="14" t="s">
        <v>123</v>
      </c>
      <c r="AH41" s="14" t="s">
        <v>103</v>
      </c>
      <c r="AI41" s="14" t="s">
        <v>3</v>
      </c>
      <c r="AJ41" s="14" t="s">
        <v>104</v>
      </c>
      <c r="AK41" s="14" t="s">
        <v>103</v>
      </c>
      <c r="AL41" s="14" t="s">
        <v>103</v>
      </c>
      <c r="AM41" s="15" t="s">
        <v>130</v>
      </c>
      <c r="AN41" s="15" t="s">
        <v>109</v>
      </c>
      <c r="AO41" s="15" t="s">
        <v>103</v>
      </c>
      <c r="AP41" s="15" t="s">
        <v>103</v>
      </c>
      <c r="AQ41" s="15" t="s">
        <v>3</v>
      </c>
      <c r="AR41" s="15" t="s">
        <v>3</v>
      </c>
    </row>
    <row r="42" spans="1:44" x14ac:dyDescent="0.25">
      <c r="A42" s="29">
        <v>43749</v>
      </c>
      <c r="B42" s="29" t="s">
        <v>2</v>
      </c>
      <c r="C42" s="10" t="s">
        <v>93</v>
      </c>
      <c r="D42" s="10" t="s">
        <v>94</v>
      </c>
      <c r="E42" s="10">
        <v>1</v>
      </c>
      <c r="F42" s="10" t="str">
        <f>IF(E42=1,"Married")</f>
        <v>Married</v>
      </c>
      <c r="G42" s="10">
        <v>3</v>
      </c>
      <c r="H42" s="10" t="s">
        <v>132</v>
      </c>
      <c r="I42" s="10">
        <v>1</v>
      </c>
      <c r="J42" s="10" t="s">
        <v>95</v>
      </c>
      <c r="K42" s="11">
        <v>1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 t="s">
        <v>96</v>
      </c>
      <c r="T42" s="12" t="s">
        <v>97</v>
      </c>
      <c r="U42" s="13">
        <v>0.25</v>
      </c>
      <c r="V42" s="13">
        <v>0.66666666666666696</v>
      </c>
      <c r="W42" s="12" t="s">
        <v>3</v>
      </c>
      <c r="X42" s="12">
        <v>9.5</v>
      </c>
      <c r="Y42" s="12" t="s">
        <v>98</v>
      </c>
      <c r="Z42" s="12" t="s">
        <v>99</v>
      </c>
      <c r="AA42" s="12" t="s">
        <v>3</v>
      </c>
      <c r="AB42" s="12" t="s">
        <v>3</v>
      </c>
      <c r="AC42" s="12" t="s">
        <v>3</v>
      </c>
      <c r="AD42" s="12" t="s">
        <v>101</v>
      </c>
      <c r="AE42" s="14">
        <v>0</v>
      </c>
      <c r="AF42" s="14">
        <v>0</v>
      </c>
      <c r="AG42" s="14" t="s">
        <v>102</v>
      </c>
      <c r="AH42" s="14" t="s">
        <v>103</v>
      </c>
      <c r="AI42" s="14" t="s">
        <v>3</v>
      </c>
      <c r="AJ42" s="14" t="s">
        <v>104</v>
      </c>
      <c r="AK42" s="14" t="s">
        <v>103</v>
      </c>
      <c r="AL42" s="14" t="s">
        <v>103</v>
      </c>
      <c r="AM42" s="15" t="s">
        <v>105</v>
      </c>
      <c r="AN42" s="15" t="s">
        <v>106</v>
      </c>
      <c r="AO42" s="15" t="s">
        <v>103</v>
      </c>
      <c r="AP42" s="15" t="s">
        <v>3</v>
      </c>
      <c r="AQ42" s="15" t="s">
        <v>3</v>
      </c>
      <c r="AR42" s="15" t="s">
        <v>3</v>
      </c>
    </row>
    <row r="43" spans="1:44" x14ac:dyDescent="0.25">
      <c r="A43" s="29">
        <v>43749</v>
      </c>
      <c r="B43" s="29" t="s">
        <v>2</v>
      </c>
      <c r="C43" s="10" t="s">
        <v>111</v>
      </c>
      <c r="D43" s="10" t="s">
        <v>115</v>
      </c>
      <c r="E43" s="10">
        <v>1</v>
      </c>
      <c r="F43" s="10" t="str">
        <f>IF(E43=1,"Married")</f>
        <v>Married</v>
      </c>
      <c r="G43" s="10">
        <v>3</v>
      </c>
      <c r="H43" s="10" t="s">
        <v>132</v>
      </c>
      <c r="I43" s="10">
        <v>1</v>
      </c>
      <c r="J43" s="10" t="s">
        <v>95</v>
      </c>
      <c r="K43" s="11">
        <v>3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12</v>
      </c>
      <c r="S43" s="11" t="s">
        <v>96</v>
      </c>
      <c r="T43" s="12" t="s">
        <v>97</v>
      </c>
      <c r="U43" s="13">
        <v>0.29166666666666702</v>
      </c>
      <c r="V43" s="13">
        <v>0.70833333333333304</v>
      </c>
      <c r="W43" s="12" t="s">
        <v>3</v>
      </c>
      <c r="X43" s="12">
        <v>9</v>
      </c>
      <c r="Y43" s="12" t="s">
        <v>98</v>
      </c>
      <c r="Z43" s="12" t="s">
        <v>99</v>
      </c>
      <c r="AA43" s="12">
        <v>8</v>
      </c>
      <c r="AB43" s="12" t="s">
        <v>98</v>
      </c>
      <c r="AC43" s="12" t="s">
        <v>100</v>
      </c>
      <c r="AD43" s="12" t="s">
        <v>101</v>
      </c>
      <c r="AE43" s="14">
        <v>0</v>
      </c>
      <c r="AF43" s="14">
        <v>0</v>
      </c>
      <c r="AG43" s="14" t="s">
        <v>123</v>
      </c>
      <c r="AH43" s="14" t="s">
        <v>103</v>
      </c>
      <c r="AI43" s="14" t="s">
        <v>3</v>
      </c>
      <c r="AJ43" s="14" t="s">
        <v>104</v>
      </c>
      <c r="AK43" s="14" t="s">
        <v>103</v>
      </c>
      <c r="AL43" s="14" t="s">
        <v>103</v>
      </c>
      <c r="AM43" s="15" t="s">
        <v>130</v>
      </c>
      <c r="AN43" s="15" t="s">
        <v>106</v>
      </c>
      <c r="AO43" s="15" t="s">
        <v>103</v>
      </c>
      <c r="AP43" s="15" t="s">
        <v>3</v>
      </c>
      <c r="AQ43" s="15" t="s">
        <v>3</v>
      </c>
      <c r="AR43" s="15" t="s">
        <v>3</v>
      </c>
    </row>
    <row r="44" spans="1:44" x14ac:dyDescent="0.25">
      <c r="A44" s="29">
        <v>43749</v>
      </c>
      <c r="B44" s="29" t="s">
        <v>2</v>
      </c>
      <c r="C44" s="10" t="s">
        <v>93</v>
      </c>
      <c r="D44" s="10" t="s">
        <v>121</v>
      </c>
      <c r="E44" s="10">
        <v>3</v>
      </c>
      <c r="F44" s="10" t="s">
        <v>122</v>
      </c>
      <c r="G44" s="10">
        <v>3</v>
      </c>
      <c r="H44" s="10" t="s">
        <v>132</v>
      </c>
      <c r="I44" s="10">
        <v>1</v>
      </c>
      <c r="J44" s="10" t="s">
        <v>95</v>
      </c>
      <c r="K44" s="11">
        <v>3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5</v>
      </c>
      <c r="S44" s="11" t="s">
        <v>96</v>
      </c>
      <c r="T44" s="12" t="s">
        <v>97</v>
      </c>
      <c r="U44" s="13">
        <v>0.25</v>
      </c>
      <c r="V44" s="13">
        <v>0.70833333333333304</v>
      </c>
      <c r="W44" s="12" t="s">
        <v>3</v>
      </c>
      <c r="X44" s="12">
        <v>8.5</v>
      </c>
      <c r="Y44" s="12" t="s">
        <v>98</v>
      </c>
      <c r="Z44" s="12" t="s">
        <v>99</v>
      </c>
      <c r="AA44" s="12">
        <v>6</v>
      </c>
      <c r="AB44" s="12" t="s">
        <v>98</v>
      </c>
      <c r="AC44" s="12" t="s">
        <v>100</v>
      </c>
      <c r="AD44" s="12" t="s">
        <v>3</v>
      </c>
      <c r="AE44" s="14">
        <v>2</v>
      </c>
      <c r="AF44" s="14">
        <v>0</v>
      </c>
      <c r="AG44" s="14" t="s">
        <v>102</v>
      </c>
      <c r="AH44" s="14" t="s">
        <v>103</v>
      </c>
      <c r="AI44" s="14" t="s">
        <v>3</v>
      </c>
      <c r="AJ44" s="14" t="s">
        <v>104</v>
      </c>
      <c r="AK44" s="14" t="s">
        <v>103</v>
      </c>
      <c r="AL44" s="14" t="s">
        <v>103</v>
      </c>
      <c r="AM44" s="15" t="s">
        <v>105</v>
      </c>
      <c r="AN44" s="15" t="s">
        <v>109</v>
      </c>
      <c r="AO44" s="15" t="s">
        <v>103</v>
      </c>
      <c r="AP44" s="15" t="s">
        <v>103</v>
      </c>
      <c r="AQ44" s="15" t="s">
        <v>3</v>
      </c>
      <c r="AR44" s="15" t="s">
        <v>3</v>
      </c>
    </row>
    <row r="45" spans="1:44" x14ac:dyDescent="0.25">
      <c r="A45" s="29">
        <v>43749</v>
      </c>
      <c r="B45" s="29" t="s">
        <v>2</v>
      </c>
      <c r="C45" s="10" t="s">
        <v>93</v>
      </c>
      <c r="D45" s="10" t="s">
        <v>121</v>
      </c>
      <c r="E45" s="10">
        <v>1</v>
      </c>
      <c r="F45" s="10" t="str">
        <f>IF(E45=1,"Married")</f>
        <v>Married</v>
      </c>
      <c r="G45" s="10">
        <v>3</v>
      </c>
      <c r="H45" s="10" t="s">
        <v>132</v>
      </c>
      <c r="I45" s="10">
        <v>1</v>
      </c>
      <c r="J45" s="10" t="s">
        <v>95</v>
      </c>
      <c r="K45" s="11">
        <v>10</v>
      </c>
      <c r="L45" s="11">
        <v>0</v>
      </c>
      <c r="M45" s="11">
        <v>0</v>
      </c>
      <c r="N45" s="11">
        <v>0</v>
      </c>
      <c r="O45" s="11">
        <v>6</v>
      </c>
      <c r="P45" s="11">
        <v>0</v>
      </c>
      <c r="Q45" s="11">
        <v>0</v>
      </c>
      <c r="R45" s="11">
        <v>12</v>
      </c>
      <c r="S45" s="11" t="s">
        <v>96</v>
      </c>
      <c r="T45" s="12" t="s">
        <v>97</v>
      </c>
      <c r="U45" s="13">
        <v>0.20833333333333301</v>
      </c>
      <c r="V45" s="13">
        <v>0.66666666666666696</v>
      </c>
      <c r="W45" s="12" t="s">
        <v>3</v>
      </c>
      <c r="X45" s="12">
        <v>10</v>
      </c>
      <c r="Y45" s="12" t="s">
        <v>98</v>
      </c>
      <c r="Z45" s="12" t="s">
        <v>99</v>
      </c>
      <c r="AA45" s="12">
        <v>7.5</v>
      </c>
      <c r="AB45" s="12" t="s">
        <v>98</v>
      </c>
      <c r="AC45" s="12" t="s">
        <v>100</v>
      </c>
      <c r="AD45" s="12" t="s">
        <v>101</v>
      </c>
      <c r="AE45" s="14">
        <v>2</v>
      </c>
      <c r="AF45" s="14">
        <v>0</v>
      </c>
      <c r="AG45" s="14" t="s">
        <v>112</v>
      </c>
      <c r="AH45" s="14" t="s">
        <v>103</v>
      </c>
      <c r="AI45" s="14" t="s">
        <v>103</v>
      </c>
      <c r="AJ45" s="14" t="s">
        <v>104</v>
      </c>
      <c r="AK45" s="14" t="s">
        <v>103</v>
      </c>
      <c r="AL45" s="14" t="s">
        <v>103</v>
      </c>
      <c r="AM45" s="15" t="s">
        <v>105</v>
      </c>
      <c r="AN45" s="15" t="s">
        <v>109</v>
      </c>
      <c r="AO45" s="15" t="s">
        <v>103</v>
      </c>
      <c r="AP45" s="15" t="s">
        <v>103</v>
      </c>
      <c r="AQ45" s="15" t="s">
        <v>3</v>
      </c>
      <c r="AR45" s="15" t="s">
        <v>3</v>
      </c>
    </row>
    <row r="46" spans="1:44" x14ac:dyDescent="0.25">
      <c r="A46" s="29">
        <v>43749</v>
      </c>
      <c r="B46" s="29" t="s">
        <v>2</v>
      </c>
      <c r="C46" s="10" t="s">
        <v>93</v>
      </c>
      <c r="D46" s="10" t="s">
        <v>94</v>
      </c>
      <c r="E46" s="10">
        <v>1</v>
      </c>
      <c r="F46" s="10" t="str">
        <f>IF(E46=1,"Married")</f>
        <v>Married</v>
      </c>
      <c r="G46" s="10">
        <v>4</v>
      </c>
      <c r="H46" s="10" t="s">
        <v>135</v>
      </c>
      <c r="I46" s="10">
        <v>2</v>
      </c>
      <c r="J46" s="10" t="s">
        <v>124</v>
      </c>
      <c r="K46" s="11">
        <v>2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 t="s">
        <v>96</v>
      </c>
      <c r="T46" s="12" t="s">
        <v>97</v>
      </c>
      <c r="U46" s="13">
        <v>0.25</v>
      </c>
      <c r="V46" s="13">
        <v>0.70833333333333304</v>
      </c>
      <c r="W46" s="12" t="s">
        <v>3</v>
      </c>
      <c r="X46" s="12">
        <v>10</v>
      </c>
      <c r="Y46" s="12" t="s">
        <v>98</v>
      </c>
      <c r="Z46" s="12" t="s">
        <v>99</v>
      </c>
      <c r="AA46" s="12" t="s">
        <v>3</v>
      </c>
      <c r="AB46" s="12" t="s">
        <v>3</v>
      </c>
      <c r="AC46" s="12" t="s">
        <v>3</v>
      </c>
      <c r="AD46" s="12" t="s">
        <v>101</v>
      </c>
      <c r="AE46" s="14">
        <v>0</v>
      </c>
      <c r="AF46" s="14">
        <v>0</v>
      </c>
      <c r="AG46" s="14" t="s">
        <v>102</v>
      </c>
      <c r="AH46" s="14" t="s">
        <v>103</v>
      </c>
      <c r="AI46" s="14" t="s">
        <v>3</v>
      </c>
      <c r="AJ46" s="14" t="s">
        <v>104</v>
      </c>
      <c r="AK46" s="14" t="s">
        <v>103</v>
      </c>
      <c r="AL46" s="14" t="s">
        <v>103</v>
      </c>
      <c r="AM46" s="15" t="s">
        <v>105</v>
      </c>
      <c r="AN46" s="15" t="s">
        <v>106</v>
      </c>
      <c r="AO46" s="15" t="s">
        <v>103</v>
      </c>
      <c r="AP46" s="15" t="s">
        <v>3</v>
      </c>
      <c r="AQ46" s="15" t="s">
        <v>3</v>
      </c>
      <c r="AR46" s="15" t="s">
        <v>3</v>
      </c>
    </row>
    <row r="47" spans="1:44" x14ac:dyDescent="0.25">
      <c r="A47" s="29">
        <v>43749</v>
      </c>
      <c r="B47" s="29" t="s">
        <v>2</v>
      </c>
      <c r="C47" s="10" t="s">
        <v>93</v>
      </c>
      <c r="D47" s="10" t="s">
        <v>115</v>
      </c>
      <c r="E47" s="10">
        <v>1</v>
      </c>
      <c r="F47" s="10" t="str">
        <f>IF(E47=1,"Married")</f>
        <v>Married</v>
      </c>
      <c r="G47" s="10">
        <v>4</v>
      </c>
      <c r="H47" s="10" t="s">
        <v>135</v>
      </c>
      <c r="I47" s="10">
        <v>2</v>
      </c>
      <c r="J47" s="10" t="s">
        <v>124</v>
      </c>
      <c r="K47" s="11">
        <v>5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10</v>
      </c>
      <c r="S47" s="11" t="s">
        <v>96</v>
      </c>
      <c r="T47" s="12" t="s">
        <v>97</v>
      </c>
      <c r="U47" s="13">
        <v>0.25</v>
      </c>
      <c r="V47" s="13">
        <v>0.70833333333333304</v>
      </c>
      <c r="W47" s="12" t="s">
        <v>3</v>
      </c>
      <c r="X47" s="12">
        <v>10</v>
      </c>
      <c r="Y47" s="12" t="s">
        <v>98</v>
      </c>
      <c r="Z47" s="12" t="s">
        <v>99</v>
      </c>
      <c r="AA47" s="12" t="s">
        <v>3</v>
      </c>
      <c r="AB47" s="12" t="s">
        <v>3</v>
      </c>
      <c r="AC47" s="12" t="s">
        <v>3</v>
      </c>
      <c r="AD47" s="12" t="s">
        <v>101</v>
      </c>
      <c r="AE47" s="14">
        <v>0</v>
      </c>
      <c r="AF47" s="14">
        <v>0</v>
      </c>
      <c r="AG47" s="14" t="s">
        <v>102</v>
      </c>
      <c r="AH47" s="14" t="s">
        <v>103</v>
      </c>
      <c r="AI47" s="14" t="s">
        <v>3</v>
      </c>
      <c r="AJ47" s="14" t="s">
        <v>104</v>
      </c>
      <c r="AK47" s="14" t="s">
        <v>103</v>
      </c>
      <c r="AL47" s="14" t="s">
        <v>103</v>
      </c>
      <c r="AM47" s="15" t="s">
        <v>105</v>
      </c>
      <c r="AN47" s="15" t="s">
        <v>106</v>
      </c>
      <c r="AO47" s="15" t="s">
        <v>103</v>
      </c>
      <c r="AP47" s="15" t="s">
        <v>3</v>
      </c>
      <c r="AQ47" s="15" t="s">
        <v>3</v>
      </c>
      <c r="AR47" s="15" t="s">
        <v>3</v>
      </c>
    </row>
    <row r="48" spans="1:44" x14ac:dyDescent="0.25">
      <c r="A48" s="29">
        <v>43749</v>
      </c>
      <c r="B48" s="29" t="s">
        <v>2</v>
      </c>
      <c r="C48" s="10" t="s">
        <v>93</v>
      </c>
      <c r="D48" s="10" t="s">
        <v>115</v>
      </c>
      <c r="E48" s="10">
        <v>1</v>
      </c>
      <c r="F48" s="10" t="str">
        <f>IF(E48=1,"Married")</f>
        <v>Married</v>
      </c>
      <c r="G48" s="10">
        <v>4</v>
      </c>
      <c r="H48" s="10" t="s">
        <v>135</v>
      </c>
      <c r="I48" s="10">
        <v>1</v>
      </c>
      <c r="J48" s="10" t="s">
        <v>95</v>
      </c>
      <c r="K48" s="11">
        <v>2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9</v>
      </c>
      <c r="R48" s="11">
        <v>5</v>
      </c>
      <c r="S48" s="11" t="s">
        <v>96</v>
      </c>
      <c r="T48" s="12" t="s">
        <v>97</v>
      </c>
      <c r="U48" s="12" t="s">
        <v>3</v>
      </c>
      <c r="V48" s="12" t="s">
        <v>3</v>
      </c>
      <c r="W48" s="12" t="s">
        <v>3</v>
      </c>
      <c r="X48" s="12">
        <v>9</v>
      </c>
      <c r="Y48" s="12" t="s">
        <v>98</v>
      </c>
      <c r="Z48" s="12" t="s">
        <v>99</v>
      </c>
      <c r="AA48" s="12">
        <v>6</v>
      </c>
      <c r="AB48" s="12" t="s">
        <v>98</v>
      </c>
      <c r="AC48" s="12" t="s">
        <v>100</v>
      </c>
      <c r="AD48" s="12" t="s">
        <v>101</v>
      </c>
      <c r="AE48" s="14">
        <v>1</v>
      </c>
      <c r="AF48" s="14">
        <v>0</v>
      </c>
      <c r="AG48" s="14" t="s">
        <v>139</v>
      </c>
      <c r="AH48" s="14" t="s">
        <v>103</v>
      </c>
      <c r="AI48" s="14" t="s">
        <v>3</v>
      </c>
      <c r="AJ48" s="14" t="s">
        <v>140</v>
      </c>
      <c r="AK48" s="14" t="s">
        <v>103</v>
      </c>
      <c r="AL48" s="14" t="s">
        <v>103</v>
      </c>
      <c r="AM48" s="15" t="s">
        <v>3</v>
      </c>
      <c r="AN48" s="15" t="s">
        <v>106</v>
      </c>
      <c r="AO48" s="15" t="s">
        <v>103</v>
      </c>
      <c r="AP48" s="15" t="s">
        <v>3</v>
      </c>
      <c r="AQ48" s="15" t="s">
        <v>3</v>
      </c>
      <c r="AR48" s="15" t="s">
        <v>3</v>
      </c>
    </row>
    <row r="49" spans="1:44" x14ac:dyDescent="0.25">
      <c r="A49" s="29">
        <v>43749</v>
      </c>
      <c r="B49" s="29" t="s">
        <v>2</v>
      </c>
      <c r="C49" s="10" t="s">
        <v>111</v>
      </c>
      <c r="D49" s="10" t="s">
        <v>115</v>
      </c>
      <c r="E49" s="10">
        <v>1</v>
      </c>
      <c r="F49" s="10" t="str">
        <f>IF(E49=1,"Married")</f>
        <v>Married</v>
      </c>
      <c r="G49" s="10">
        <v>4</v>
      </c>
      <c r="H49" s="10" t="s">
        <v>138</v>
      </c>
      <c r="I49" s="10">
        <v>4</v>
      </c>
      <c r="J49" s="10" t="s">
        <v>114</v>
      </c>
      <c r="K49" s="11">
        <v>2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 t="s">
        <v>96</v>
      </c>
      <c r="T49" s="12" t="s">
        <v>97</v>
      </c>
      <c r="U49" s="13">
        <v>0.25</v>
      </c>
      <c r="V49" s="13">
        <v>0.70833333333333304</v>
      </c>
      <c r="W49" s="12" t="s">
        <v>3</v>
      </c>
      <c r="X49" s="12">
        <v>9.5</v>
      </c>
      <c r="Y49" s="12" t="s">
        <v>98</v>
      </c>
      <c r="Z49" s="12" t="s">
        <v>99</v>
      </c>
      <c r="AA49" s="12" t="s">
        <v>3</v>
      </c>
      <c r="AB49" s="12" t="s">
        <v>3</v>
      </c>
      <c r="AC49" s="12" t="s">
        <v>3</v>
      </c>
      <c r="AD49" s="12" t="s">
        <v>101</v>
      </c>
      <c r="AE49" s="14">
        <v>0</v>
      </c>
      <c r="AF49" s="14">
        <v>0</v>
      </c>
      <c r="AG49" s="14" t="s">
        <v>102</v>
      </c>
      <c r="AH49" s="14" t="s">
        <v>103</v>
      </c>
      <c r="AI49" s="14" t="s">
        <v>3</v>
      </c>
      <c r="AJ49" s="14" t="s">
        <v>104</v>
      </c>
      <c r="AK49" s="14" t="s">
        <v>103</v>
      </c>
      <c r="AL49" s="14" t="s">
        <v>103</v>
      </c>
      <c r="AM49" s="15" t="s">
        <v>105</v>
      </c>
      <c r="AN49" s="15" t="s">
        <v>106</v>
      </c>
      <c r="AO49" s="15" t="s">
        <v>103</v>
      </c>
      <c r="AP49" s="15" t="s">
        <v>3</v>
      </c>
      <c r="AQ49" s="15" t="s">
        <v>3</v>
      </c>
      <c r="AR49" s="15" t="s">
        <v>3</v>
      </c>
    </row>
    <row r="51" spans="1:44" x14ac:dyDescent="0.25">
      <c r="U51" s="23"/>
      <c r="AA51" s="12"/>
    </row>
    <row r="52" spans="1:44" x14ac:dyDescent="0.25">
      <c r="AA52" s="12"/>
    </row>
    <row r="55" spans="1:44" ht="13" x14ac:dyDescent="0.3">
      <c r="Y55" s="1"/>
      <c r="Z55" s="24"/>
      <c r="AO55" s="26"/>
    </row>
    <row r="56" spans="1:44" ht="13" x14ac:dyDescent="0.3">
      <c r="I56" s="2"/>
      <c r="AH56" s="25"/>
      <c r="AP56" s="1"/>
      <c r="AQ56" s="1"/>
    </row>
    <row r="57" spans="1:44" x14ac:dyDescent="0.25">
      <c r="O57" s="2"/>
      <c r="AH57" s="25"/>
      <c r="AO57" s="27"/>
      <c r="AQ57" s="25"/>
    </row>
    <row r="58" spans="1:44" x14ac:dyDescent="0.25">
      <c r="AQ58" s="25"/>
    </row>
    <row r="59" spans="1:44" x14ac:dyDescent="0.25">
      <c r="AQ59" s="25"/>
    </row>
    <row r="60" spans="1:44" x14ac:dyDescent="0.25">
      <c r="AQ60" s="25"/>
    </row>
    <row r="61" spans="1:44" x14ac:dyDescent="0.25">
      <c r="AQ61" s="25"/>
    </row>
    <row r="66" spans="10:18" ht="13" x14ac:dyDescent="0.3">
      <c r="K66" s="24"/>
      <c r="L66" s="24"/>
      <c r="M66" s="24"/>
      <c r="N66" s="24"/>
      <c r="O66" s="24"/>
      <c r="P66" s="24"/>
      <c r="Q66" s="24"/>
      <c r="R66" s="24"/>
    </row>
    <row r="67" spans="10:18" x14ac:dyDescent="0.25">
      <c r="J67" s="9"/>
      <c r="K67" s="25"/>
      <c r="L67" s="25"/>
      <c r="M67" s="25"/>
      <c r="N67" s="25"/>
      <c r="O67" s="25"/>
      <c r="P67" s="25"/>
      <c r="Q67" s="25"/>
      <c r="R67" s="25"/>
    </row>
    <row r="68" spans="10:18" x14ac:dyDescent="0.25">
      <c r="J68" s="9"/>
      <c r="K68" s="25"/>
      <c r="L68" s="25"/>
      <c r="M68" s="25"/>
      <c r="N68" s="25"/>
      <c r="O68" s="25"/>
      <c r="P68" s="25"/>
      <c r="Q68" s="25"/>
      <c r="R68" s="25"/>
    </row>
  </sheetData>
  <sortState xmlns:xlrd2="http://schemas.microsoft.com/office/spreadsheetml/2017/richdata2" ref="C2:AR49">
    <sortCondition ref="AH2"/>
  </sortState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zoomScale="115" zoomScaleNormal="115" workbookViewId="0">
      <selection activeCell="G9" sqref="G9"/>
    </sheetView>
  </sheetViews>
  <sheetFormatPr defaultRowHeight="12.5" x14ac:dyDescent="0.25"/>
  <cols>
    <col min="1" max="1" width="16.6328125" customWidth="1"/>
    <col min="2" max="2" width="5.54296875" customWidth="1"/>
    <col min="3" max="3" width="26.36328125" customWidth="1"/>
    <col min="4" max="4" width="5.54296875" customWidth="1"/>
    <col min="5" max="5" width="19" customWidth="1"/>
    <col min="6" max="6" width="5.54296875" customWidth="1"/>
    <col min="7" max="7" width="11.54296875"/>
    <col min="8" max="8" width="5.54296875" customWidth="1"/>
    <col min="9" max="9" width="5.6328125" bestFit="1" customWidth="1"/>
    <col min="10" max="1025" width="11.54296875"/>
  </cols>
  <sheetData>
    <row r="1" spans="1:12" ht="13" x14ac:dyDescent="0.3">
      <c r="A1" s="31" t="s">
        <v>4</v>
      </c>
      <c r="B1" s="31"/>
      <c r="C1" s="31" t="s">
        <v>5</v>
      </c>
      <c r="D1" s="31"/>
      <c r="E1" s="31" t="s">
        <v>6</v>
      </c>
      <c r="F1" s="31"/>
      <c r="G1" s="31" t="s">
        <v>7</v>
      </c>
      <c r="H1" s="31"/>
      <c r="I1" s="31"/>
      <c r="J1" s="32" t="s">
        <v>159</v>
      </c>
      <c r="K1" s="32"/>
      <c r="L1" s="32"/>
    </row>
    <row r="2" spans="1:12" ht="13" x14ac:dyDescent="0.3">
      <c r="A2" s="1" t="s">
        <v>8</v>
      </c>
      <c r="B2" s="1" t="s">
        <v>9</v>
      </c>
      <c r="C2" s="1" t="s">
        <v>160</v>
      </c>
      <c r="D2" s="1" t="s">
        <v>9</v>
      </c>
      <c r="E2" s="1" t="s">
        <v>8</v>
      </c>
      <c r="F2" s="1" t="s">
        <v>9</v>
      </c>
      <c r="G2" s="1" t="s">
        <v>10</v>
      </c>
      <c r="H2" s="1" t="s">
        <v>9</v>
      </c>
      <c r="I2" s="1" t="s">
        <v>157</v>
      </c>
      <c r="J2" s="1" t="s">
        <v>151</v>
      </c>
      <c r="K2" s="1" t="s">
        <v>9</v>
      </c>
      <c r="L2" s="1" t="s">
        <v>157</v>
      </c>
    </row>
    <row r="3" spans="1:12" x14ac:dyDescent="0.25">
      <c r="A3" t="s">
        <v>11</v>
      </c>
      <c r="B3">
        <v>1</v>
      </c>
      <c r="C3" t="s">
        <v>12</v>
      </c>
      <c r="D3">
        <v>13</v>
      </c>
      <c r="E3" t="s">
        <v>15</v>
      </c>
      <c r="F3">
        <v>3</v>
      </c>
      <c r="G3" t="s">
        <v>13</v>
      </c>
      <c r="H3">
        <v>25</v>
      </c>
      <c r="I3" s="28">
        <f>H3/48*100</f>
        <v>52.083333333333336</v>
      </c>
      <c r="J3" t="s">
        <v>5</v>
      </c>
      <c r="K3">
        <v>45</v>
      </c>
      <c r="L3" s="25">
        <f>45/48*100</f>
        <v>93.75</v>
      </c>
    </row>
    <row r="4" spans="1:12" x14ac:dyDescent="0.25">
      <c r="C4" t="s">
        <v>14</v>
      </c>
      <c r="D4">
        <v>5</v>
      </c>
      <c r="G4" t="s">
        <v>18</v>
      </c>
      <c r="H4">
        <v>18</v>
      </c>
      <c r="I4" s="28">
        <f>H4/48*100</f>
        <v>37.5</v>
      </c>
      <c r="J4" t="s">
        <v>6</v>
      </c>
      <c r="K4">
        <v>3</v>
      </c>
      <c r="L4" s="25">
        <f>3/48*100</f>
        <v>6.25</v>
      </c>
    </row>
    <row r="5" spans="1:12" x14ac:dyDescent="0.25">
      <c r="C5" t="s">
        <v>17</v>
      </c>
      <c r="D5">
        <v>3</v>
      </c>
      <c r="G5" t="s">
        <v>16</v>
      </c>
      <c r="H5">
        <v>13</v>
      </c>
      <c r="I5" s="28">
        <f>H5/48*100</f>
        <v>27.083333333333332</v>
      </c>
      <c r="J5" t="s">
        <v>4</v>
      </c>
      <c r="K5">
        <v>1</v>
      </c>
      <c r="L5" s="25">
        <f>1/48*100</f>
        <v>2.083333333333333</v>
      </c>
    </row>
    <row r="6" spans="1:12" x14ac:dyDescent="0.25">
      <c r="C6" t="s">
        <v>19</v>
      </c>
      <c r="D6">
        <v>1</v>
      </c>
      <c r="G6" t="s">
        <v>21</v>
      </c>
      <c r="H6">
        <v>12</v>
      </c>
      <c r="I6" s="28">
        <f>H6/48*100</f>
        <v>25</v>
      </c>
    </row>
    <row r="7" spans="1:12" x14ac:dyDescent="0.25">
      <c r="C7" t="s">
        <v>20</v>
      </c>
      <c r="D7">
        <v>9</v>
      </c>
      <c r="G7" s="2" t="s">
        <v>5</v>
      </c>
      <c r="H7">
        <v>2</v>
      </c>
      <c r="I7" s="28">
        <f>H7/48*100</f>
        <v>4.1666666666666661</v>
      </c>
    </row>
    <row r="8" spans="1:12" x14ac:dyDescent="0.25">
      <c r="C8" t="s">
        <v>22</v>
      </c>
      <c r="D8">
        <v>1</v>
      </c>
    </row>
    <row r="9" spans="1:12" x14ac:dyDescent="0.25">
      <c r="C9" t="s">
        <v>23</v>
      </c>
      <c r="D9">
        <v>11</v>
      </c>
    </row>
    <row r="10" spans="1:12" x14ac:dyDescent="0.25">
      <c r="C10" t="s">
        <v>24</v>
      </c>
      <c r="D10">
        <v>1</v>
      </c>
    </row>
    <row r="11" spans="1:12" x14ac:dyDescent="0.25">
      <c r="C11" t="s">
        <v>25</v>
      </c>
      <c r="D11">
        <v>1</v>
      </c>
    </row>
    <row r="12" spans="1:12" x14ac:dyDescent="0.25">
      <c r="C12" t="s">
        <v>26</v>
      </c>
      <c r="D12">
        <v>1</v>
      </c>
    </row>
    <row r="13" spans="1:12" x14ac:dyDescent="0.25">
      <c r="C13" t="s">
        <v>27</v>
      </c>
      <c r="D13">
        <v>2</v>
      </c>
    </row>
    <row r="14" spans="1:12" x14ac:dyDescent="0.25">
      <c r="C14" t="s">
        <v>12</v>
      </c>
      <c r="D14">
        <f>SUM(D3:D7)</f>
        <v>31</v>
      </c>
    </row>
    <row r="15" spans="1:12" x14ac:dyDescent="0.25">
      <c r="C15" t="s">
        <v>154</v>
      </c>
      <c r="D15">
        <v>14</v>
      </c>
    </row>
    <row r="16" spans="1:12" x14ac:dyDescent="0.25">
      <c r="C16" t="s">
        <v>28</v>
      </c>
      <c r="D16">
        <f>SUM(D8,D10,D11,D7,D6,D4)</f>
        <v>18</v>
      </c>
    </row>
    <row r="17" spans="3:4" x14ac:dyDescent="0.25">
      <c r="C17" t="s">
        <v>29</v>
      </c>
      <c r="D17">
        <v>3</v>
      </c>
    </row>
    <row r="18" spans="3:4" x14ac:dyDescent="0.25">
      <c r="C18" t="s">
        <v>155</v>
      </c>
      <c r="D18">
        <f>SUM(D4,D6,D7)</f>
        <v>15</v>
      </c>
    </row>
    <row r="19" spans="3:4" x14ac:dyDescent="0.25">
      <c r="C19" t="s">
        <v>156</v>
      </c>
      <c r="D19">
        <f>SUM(D5)</f>
        <v>3</v>
      </c>
    </row>
  </sheetData>
  <mergeCells count="5">
    <mergeCell ref="A1:B1"/>
    <mergeCell ref="C1:D1"/>
    <mergeCell ref="E1:F1"/>
    <mergeCell ref="G1:I1"/>
    <mergeCell ref="J1:L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8717-6FCF-4ADE-9A27-4CAECF180990}">
  <dimension ref="A1:F37"/>
  <sheetViews>
    <sheetView topLeftCell="A7" workbookViewId="0">
      <selection activeCell="H14" sqref="H14"/>
    </sheetView>
  </sheetViews>
  <sheetFormatPr defaultRowHeight="12.5" x14ac:dyDescent="0.25"/>
  <cols>
    <col min="1" max="1" width="10" bestFit="1" customWidth="1"/>
    <col min="2" max="2" width="10.36328125" bestFit="1" customWidth="1"/>
    <col min="3" max="3" width="10.1796875" bestFit="1" customWidth="1"/>
    <col min="4" max="4" width="7.453125" bestFit="1" customWidth="1"/>
    <col min="5" max="5" width="10.6328125" bestFit="1" customWidth="1"/>
  </cols>
  <sheetData>
    <row r="1" spans="1:6" ht="13" x14ac:dyDescent="0.3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</row>
    <row r="2" spans="1:6" s="2" customFormat="1" ht="14.5" x14ac:dyDescent="0.35">
      <c r="A2" s="30" t="s">
        <v>167</v>
      </c>
      <c r="B2" s="30" t="s">
        <v>168</v>
      </c>
      <c r="C2" s="30" t="s">
        <v>169</v>
      </c>
      <c r="D2" s="30" t="s">
        <v>170</v>
      </c>
      <c r="E2" s="30">
        <v>1</v>
      </c>
      <c r="F2" s="30">
        <v>2.083333333333333</v>
      </c>
    </row>
    <row r="3" spans="1:6" s="2" customFormat="1" ht="14.5" x14ac:dyDescent="0.35">
      <c r="A3" s="30" t="s">
        <v>167</v>
      </c>
      <c r="B3" s="30" t="s">
        <v>168</v>
      </c>
      <c r="C3" s="30" t="s">
        <v>171</v>
      </c>
      <c r="D3" s="30" t="s">
        <v>172</v>
      </c>
      <c r="E3" s="30">
        <v>24</v>
      </c>
      <c r="F3" s="30">
        <v>50</v>
      </c>
    </row>
    <row r="4" spans="1:6" s="2" customFormat="1" x14ac:dyDescent="0.25">
      <c r="A4" s="2" t="s">
        <v>173</v>
      </c>
      <c r="B4" s="2" t="s">
        <v>174</v>
      </c>
      <c r="C4" s="2" t="s">
        <v>175</v>
      </c>
      <c r="D4" s="2" t="s">
        <v>170</v>
      </c>
      <c r="E4" s="2">
        <v>16</v>
      </c>
      <c r="F4" s="2">
        <v>33.333333333333329</v>
      </c>
    </row>
    <row r="5" spans="1:6" s="2" customFormat="1" x14ac:dyDescent="0.25">
      <c r="A5" s="2" t="s">
        <v>173</v>
      </c>
      <c r="B5" s="2" t="s">
        <v>174</v>
      </c>
      <c r="C5" s="2" t="s">
        <v>171</v>
      </c>
      <c r="D5" s="2" t="s">
        <v>172</v>
      </c>
      <c r="E5" s="2">
        <v>7</v>
      </c>
      <c r="F5" s="2">
        <v>14.583333333333334</v>
      </c>
    </row>
    <row r="6" spans="1:6" s="2" customFormat="1" x14ac:dyDescent="0.25">
      <c r="A6" s="2" t="s">
        <v>176</v>
      </c>
      <c r="B6" s="2" t="s">
        <v>177</v>
      </c>
      <c r="D6" s="2" t="s">
        <v>170</v>
      </c>
    </row>
    <row r="7" spans="1:6" s="2" customFormat="1" x14ac:dyDescent="0.25">
      <c r="A7" s="2" t="s">
        <v>176</v>
      </c>
      <c r="B7" s="2" t="s">
        <v>177</v>
      </c>
      <c r="C7" s="2" t="s">
        <v>171</v>
      </c>
      <c r="D7" s="2" t="s">
        <v>172</v>
      </c>
      <c r="E7" s="2">
        <v>19</v>
      </c>
      <c r="F7" s="2">
        <v>39.583333333333329</v>
      </c>
    </row>
    <row r="8" spans="1:6" s="2" customFormat="1" x14ac:dyDescent="0.25">
      <c r="A8" s="2" t="s">
        <v>178</v>
      </c>
      <c r="B8" s="2" t="s">
        <v>174</v>
      </c>
      <c r="C8" s="2" t="s">
        <v>171</v>
      </c>
      <c r="D8" s="2" t="s">
        <v>170</v>
      </c>
      <c r="E8" s="2">
        <v>14</v>
      </c>
      <c r="F8" s="2">
        <v>29.166666666666668</v>
      </c>
    </row>
    <row r="9" spans="1:6" s="2" customFormat="1" x14ac:dyDescent="0.25">
      <c r="A9" s="2" t="s">
        <v>178</v>
      </c>
      <c r="B9" s="2" t="s">
        <v>174</v>
      </c>
      <c r="C9" s="2" t="s">
        <v>169</v>
      </c>
      <c r="D9" s="2" t="s">
        <v>172</v>
      </c>
      <c r="E9" s="2">
        <v>27</v>
      </c>
      <c r="F9" s="2">
        <v>56.25</v>
      </c>
    </row>
    <row r="10" spans="1:6" s="2" customFormat="1" x14ac:dyDescent="0.25">
      <c r="A10" s="2" t="s">
        <v>179</v>
      </c>
      <c r="B10" s="2" t="s">
        <v>180</v>
      </c>
      <c r="C10" s="2" t="s">
        <v>171</v>
      </c>
      <c r="D10" s="2" t="s">
        <v>170</v>
      </c>
      <c r="E10" s="2">
        <v>14</v>
      </c>
      <c r="F10" s="2">
        <v>29.166666666666668</v>
      </c>
    </row>
    <row r="11" spans="1:6" s="2" customFormat="1" x14ac:dyDescent="0.25">
      <c r="A11" s="2" t="s">
        <v>179</v>
      </c>
      <c r="B11" s="2" t="s">
        <v>180</v>
      </c>
      <c r="C11" s="2" t="s">
        <v>175</v>
      </c>
      <c r="D11" s="2" t="s">
        <v>172</v>
      </c>
      <c r="E11" s="2">
        <v>6</v>
      </c>
      <c r="F11" s="2">
        <v>12.5</v>
      </c>
    </row>
    <row r="12" spans="1:6" s="2" customFormat="1" x14ac:dyDescent="0.25">
      <c r="A12" s="2" t="s">
        <v>181</v>
      </c>
      <c r="B12" s="2" t="s">
        <v>174</v>
      </c>
      <c r="C12" s="2" t="s">
        <v>169</v>
      </c>
      <c r="D12" s="2" t="s">
        <v>170</v>
      </c>
      <c r="E12" s="2">
        <v>16</v>
      </c>
      <c r="F12" s="2">
        <v>33.333333333333329</v>
      </c>
    </row>
    <row r="13" spans="1:6" s="2" customFormat="1" x14ac:dyDescent="0.25">
      <c r="A13" s="2" t="s">
        <v>181</v>
      </c>
      <c r="B13" s="2" t="s">
        <v>174</v>
      </c>
      <c r="C13" s="2" t="s">
        <v>169</v>
      </c>
      <c r="D13" s="2" t="s">
        <v>172</v>
      </c>
      <c r="E13" s="2">
        <v>20</v>
      </c>
      <c r="F13" s="2">
        <v>41.666666666666671</v>
      </c>
    </row>
    <row r="14" spans="1:6" s="2" customFormat="1" x14ac:dyDescent="0.25">
      <c r="A14" s="2" t="s">
        <v>182</v>
      </c>
      <c r="B14" s="2" t="s">
        <v>177</v>
      </c>
      <c r="C14" s="2" t="s">
        <v>169</v>
      </c>
      <c r="D14" s="2" t="s">
        <v>170</v>
      </c>
      <c r="E14" s="2">
        <v>7</v>
      </c>
      <c r="F14" s="2">
        <v>14.583333333333334</v>
      </c>
    </row>
    <row r="15" spans="1:6" s="2" customFormat="1" x14ac:dyDescent="0.25">
      <c r="A15" s="2" t="s">
        <v>182</v>
      </c>
      <c r="B15" s="2" t="s">
        <v>177</v>
      </c>
      <c r="C15" s="2" t="s">
        <v>171</v>
      </c>
      <c r="D15" s="2" t="s">
        <v>172</v>
      </c>
      <c r="E15" s="2">
        <v>36</v>
      </c>
      <c r="F15" s="2">
        <v>75</v>
      </c>
    </row>
    <row r="16" spans="1:6" s="2" customFormat="1" x14ac:dyDescent="0.25">
      <c r="A16" s="2" t="s">
        <v>183</v>
      </c>
      <c r="B16" s="2" t="s">
        <v>184</v>
      </c>
      <c r="C16" s="2" t="s">
        <v>175</v>
      </c>
      <c r="D16" s="2" t="s">
        <v>170</v>
      </c>
      <c r="E16" s="2">
        <v>20</v>
      </c>
      <c r="F16" s="2">
        <v>41.666666666666671</v>
      </c>
    </row>
    <row r="17" spans="1:6" s="2" customFormat="1" x14ac:dyDescent="0.25">
      <c r="A17" s="2" t="s">
        <v>183</v>
      </c>
      <c r="B17" s="2" t="s">
        <v>184</v>
      </c>
      <c r="C17" s="2" t="s">
        <v>171</v>
      </c>
      <c r="D17" s="2" t="s">
        <v>172</v>
      </c>
      <c r="E17" s="2">
        <v>24</v>
      </c>
      <c r="F17" s="2">
        <v>50</v>
      </c>
    </row>
    <row r="18" spans="1:6" s="2" customFormat="1" x14ac:dyDescent="0.25">
      <c r="A18" s="2" t="s">
        <v>185</v>
      </c>
      <c r="B18" s="2" t="s">
        <v>174</v>
      </c>
      <c r="C18" s="2" t="s">
        <v>171</v>
      </c>
      <c r="D18" s="2" t="s">
        <v>170</v>
      </c>
      <c r="E18" s="2">
        <v>7</v>
      </c>
      <c r="F18" s="2">
        <v>14.583333333333334</v>
      </c>
    </row>
    <row r="19" spans="1:6" s="2" customFormat="1" x14ac:dyDescent="0.25">
      <c r="A19" s="2" t="s">
        <v>185</v>
      </c>
      <c r="B19" s="2" t="s">
        <v>174</v>
      </c>
      <c r="D19" s="2" t="s">
        <v>172</v>
      </c>
    </row>
    <row r="20" spans="1:6" s="2" customFormat="1" x14ac:dyDescent="0.25">
      <c r="A20" s="2" t="s">
        <v>186</v>
      </c>
      <c r="B20" s="2" t="s">
        <v>174</v>
      </c>
      <c r="C20" s="2" t="s">
        <v>171</v>
      </c>
      <c r="D20" s="2" t="s">
        <v>170</v>
      </c>
      <c r="E20" s="2">
        <v>25</v>
      </c>
      <c r="F20" s="2">
        <v>52.083333333333336</v>
      </c>
    </row>
    <row r="21" spans="1:6" s="2" customFormat="1" x14ac:dyDescent="0.25">
      <c r="A21" s="2" t="s">
        <v>186</v>
      </c>
      <c r="B21" s="2" t="s">
        <v>174</v>
      </c>
      <c r="C21" s="2" t="s">
        <v>175</v>
      </c>
      <c r="D21" s="2" t="s">
        <v>172</v>
      </c>
      <c r="E21" s="2">
        <v>11</v>
      </c>
      <c r="F21" s="2">
        <v>22.916666666666664</v>
      </c>
    </row>
    <row r="22" spans="1:6" s="2" customFormat="1" x14ac:dyDescent="0.25">
      <c r="A22" s="2" t="s">
        <v>187</v>
      </c>
      <c r="B22" s="2" t="s">
        <v>180</v>
      </c>
      <c r="C22" s="2" t="s">
        <v>175</v>
      </c>
      <c r="D22" s="2" t="s">
        <v>170</v>
      </c>
      <c r="E22" s="2">
        <v>12</v>
      </c>
      <c r="F22" s="2">
        <v>25</v>
      </c>
    </row>
    <row r="23" spans="1:6" s="2" customFormat="1" x14ac:dyDescent="0.25">
      <c r="A23" s="2" t="s">
        <v>187</v>
      </c>
      <c r="B23" s="2" t="s">
        <v>180</v>
      </c>
      <c r="C23" s="2" t="s">
        <v>171</v>
      </c>
      <c r="D23" s="2" t="s">
        <v>172</v>
      </c>
      <c r="E23" s="2">
        <v>2</v>
      </c>
      <c r="F23" s="2">
        <v>4.1666666666666661</v>
      </c>
    </row>
    <row r="24" spans="1:6" s="2" customFormat="1" x14ac:dyDescent="0.25">
      <c r="A24" s="2" t="s">
        <v>188</v>
      </c>
      <c r="B24" s="2" t="s">
        <v>174</v>
      </c>
      <c r="C24" s="2" t="s">
        <v>175</v>
      </c>
      <c r="D24" s="2" t="s">
        <v>170</v>
      </c>
      <c r="E24" s="2">
        <v>19</v>
      </c>
      <c r="F24" s="2">
        <v>39.583333333333329</v>
      </c>
    </row>
    <row r="25" spans="1:6" s="2" customFormat="1" x14ac:dyDescent="0.25">
      <c r="A25" s="2" t="s">
        <v>188</v>
      </c>
      <c r="B25" s="2" t="s">
        <v>174</v>
      </c>
      <c r="C25" s="2" t="s">
        <v>175</v>
      </c>
      <c r="D25" s="2" t="s">
        <v>172</v>
      </c>
      <c r="E25" s="2">
        <v>5</v>
      </c>
      <c r="F25" s="2">
        <v>10.416666666666668</v>
      </c>
    </row>
    <row r="26" spans="1:6" s="2" customFormat="1" x14ac:dyDescent="0.25">
      <c r="A26" s="2" t="s">
        <v>189</v>
      </c>
      <c r="B26" s="2" t="s">
        <v>174</v>
      </c>
      <c r="C26" s="2" t="s">
        <v>171</v>
      </c>
      <c r="D26" s="2" t="s">
        <v>170</v>
      </c>
      <c r="E26" s="2">
        <v>46</v>
      </c>
      <c r="F26" s="2">
        <v>95.833333333333343</v>
      </c>
    </row>
    <row r="27" spans="1:6" s="2" customFormat="1" x14ac:dyDescent="0.25">
      <c r="A27" s="2" t="s">
        <v>189</v>
      </c>
      <c r="B27" s="2" t="s">
        <v>174</v>
      </c>
      <c r="C27" s="2" t="s">
        <v>175</v>
      </c>
      <c r="D27" s="2" t="s">
        <v>172</v>
      </c>
      <c r="E27" s="2">
        <v>20</v>
      </c>
      <c r="F27" s="2">
        <v>41.666666666666671</v>
      </c>
    </row>
    <row r="28" spans="1:6" s="2" customFormat="1" x14ac:dyDescent="0.25">
      <c r="A28" s="2" t="s">
        <v>190</v>
      </c>
      <c r="B28" s="2" t="s">
        <v>180</v>
      </c>
      <c r="C28" s="2" t="s">
        <v>169</v>
      </c>
      <c r="D28" s="2" t="s">
        <v>170</v>
      </c>
      <c r="E28" s="2">
        <v>21</v>
      </c>
      <c r="F28" s="2">
        <v>43.75</v>
      </c>
    </row>
    <row r="29" spans="1:6" s="2" customFormat="1" x14ac:dyDescent="0.25">
      <c r="A29" s="2" t="s">
        <v>190</v>
      </c>
      <c r="B29" s="2" t="s">
        <v>180</v>
      </c>
      <c r="C29" s="2" t="s">
        <v>171</v>
      </c>
      <c r="D29" s="2" t="s">
        <v>172</v>
      </c>
      <c r="E29" s="2">
        <v>1</v>
      </c>
      <c r="F29" s="2">
        <v>2.083333333333333</v>
      </c>
    </row>
    <row r="30" spans="1:6" s="2" customFormat="1" x14ac:dyDescent="0.25">
      <c r="A30" s="2" t="s">
        <v>191</v>
      </c>
      <c r="B30" s="2" t="s">
        <v>174</v>
      </c>
      <c r="C30" s="2" t="s">
        <v>175</v>
      </c>
      <c r="D30" s="2" t="s">
        <v>170</v>
      </c>
      <c r="E30" s="2">
        <v>16</v>
      </c>
      <c r="F30" s="2">
        <v>33.333333333333329</v>
      </c>
    </row>
    <row r="31" spans="1:6" s="2" customFormat="1" x14ac:dyDescent="0.25">
      <c r="A31" s="2" t="s">
        <v>191</v>
      </c>
      <c r="B31" s="2" t="s">
        <v>174</v>
      </c>
      <c r="C31" s="2" t="s">
        <v>169</v>
      </c>
      <c r="D31" s="2" t="s">
        <v>172</v>
      </c>
      <c r="E31" s="2">
        <v>10</v>
      </c>
      <c r="F31" s="2">
        <v>20.833333333333336</v>
      </c>
    </row>
    <row r="32" spans="1:6" s="2" customFormat="1" x14ac:dyDescent="0.25">
      <c r="A32" s="2" t="s">
        <v>192</v>
      </c>
      <c r="B32" s="2" t="s">
        <v>177</v>
      </c>
      <c r="C32" s="2" t="s">
        <v>169</v>
      </c>
      <c r="D32" s="2" t="s">
        <v>170</v>
      </c>
      <c r="E32" s="2">
        <v>3</v>
      </c>
      <c r="F32" s="2">
        <v>6.25</v>
      </c>
    </row>
    <row r="33" spans="1:6" s="2" customFormat="1" x14ac:dyDescent="0.25">
      <c r="A33" s="2" t="s">
        <v>192</v>
      </c>
      <c r="B33" s="2" t="s">
        <v>177</v>
      </c>
      <c r="C33" s="2" t="s">
        <v>171</v>
      </c>
      <c r="D33" s="2" t="s">
        <v>172</v>
      </c>
      <c r="E33" s="2">
        <v>10</v>
      </c>
      <c r="F33" s="2">
        <v>20.833333333333336</v>
      </c>
    </row>
    <row r="34" spans="1:6" s="2" customFormat="1" x14ac:dyDescent="0.25">
      <c r="A34" s="2" t="s">
        <v>193</v>
      </c>
      <c r="B34" s="2" t="s">
        <v>174</v>
      </c>
      <c r="C34" s="2" t="s">
        <v>171</v>
      </c>
      <c r="D34" s="2" t="s">
        <v>170</v>
      </c>
      <c r="E34" s="2">
        <v>23</v>
      </c>
      <c r="F34" s="2">
        <v>47.916666666666671</v>
      </c>
    </row>
    <row r="35" spans="1:6" s="2" customFormat="1" x14ac:dyDescent="0.25">
      <c r="A35" s="2" t="s">
        <v>193</v>
      </c>
      <c r="B35" s="2" t="s">
        <v>174</v>
      </c>
      <c r="C35" s="2" t="s">
        <v>175</v>
      </c>
      <c r="D35" s="2" t="s">
        <v>172</v>
      </c>
      <c r="E35" s="2">
        <v>3</v>
      </c>
      <c r="F35" s="2">
        <v>6.25</v>
      </c>
    </row>
    <row r="36" spans="1:6" s="2" customFormat="1" x14ac:dyDescent="0.25">
      <c r="A36" s="2" t="s">
        <v>194</v>
      </c>
      <c r="B36" s="2" t="s">
        <v>174</v>
      </c>
      <c r="C36" s="2" t="s">
        <v>175</v>
      </c>
      <c r="D36" s="2" t="s">
        <v>170</v>
      </c>
      <c r="E36" s="2">
        <v>9</v>
      </c>
      <c r="F36" s="2">
        <v>18.75</v>
      </c>
    </row>
    <row r="37" spans="1:6" s="2" customFormat="1" x14ac:dyDescent="0.25">
      <c r="A37" s="2" t="s">
        <v>194</v>
      </c>
      <c r="B37" s="2" t="s">
        <v>174</v>
      </c>
      <c r="C37" s="2" t="s">
        <v>169</v>
      </c>
      <c r="D37" s="2" t="s">
        <v>172</v>
      </c>
      <c r="E37" s="2">
        <v>11</v>
      </c>
      <c r="F37" s="2">
        <v>22.916666666666664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zoomScale="130" zoomScaleNormal="130" workbookViewId="0">
      <selection sqref="A1:J12"/>
    </sheetView>
  </sheetViews>
  <sheetFormatPr defaultRowHeight="12.5" x14ac:dyDescent="0.25"/>
  <cols>
    <col min="1" max="7" width="11.54296875"/>
    <col min="8" max="8" width="17" bestFit="1" customWidth="1"/>
    <col min="9" max="9" width="5" bestFit="1" customWidth="1"/>
    <col min="10" max="10" width="5.54296875" bestFit="1" customWidth="1"/>
    <col min="11" max="1025" width="11.54296875"/>
  </cols>
  <sheetData>
    <row r="1" spans="1:11" ht="13" x14ac:dyDescent="0.25">
      <c r="A1" s="31" t="s">
        <v>30</v>
      </c>
      <c r="B1" s="31"/>
      <c r="C1" s="31"/>
      <c r="D1" s="31"/>
      <c r="E1" s="31" t="s">
        <v>31</v>
      </c>
      <c r="F1" s="31"/>
      <c r="G1" s="31"/>
      <c r="H1" s="31" t="s">
        <v>32</v>
      </c>
      <c r="I1" s="31"/>
      <c r="J1" s="31"/>
      <c r="K1" s="3"/>
    </row>
    <row r="2" spans="1:11" ht="13" x14ac:dyDescent="0.3">
      <c r="A2" s="1" t="s">
        <v>33</v>
      </c>
      <c r="B2" s="1" t="s">
        <v>34</v>
      </c>
      <c r="C2" s="1" t="s">
        <v>35</v>
      </c>
      <c r="D2" s="1" t="s">
        <v>9</v>
      </c>
      <c r="E2" s="1" t="s">
        <v>33</v>
      </c>
      <c r="F2" s="1" t="s">
        <v>36</v>
      </c>
      <c r="G2" s="1" t="s">
        <v>9</v>
      </c>
      <c r="H2" s="1" t="s">
        <v>158</v>
      </c>
      <c r="I2" s="1" t="s">
        <v>9</v>
      </c>
      <c r="J2" s="1" t="s">
        <v>157</v>
      </c>
    </row>
    <row r="3" spans="1:11" x14ac:dyDescent="0.25">
      <c r="A3" t="s">
        <v>37</v>
      </c>
      <c r="B3" t="s">
        <v>38</v>
      </c>
      <c r="C3" t="s">
        <v>39</v>
      </c>
      <c r="D3">
        <v>5</v>
      </c>
      <c r="E3" t="s">
        <v>40</v>
      </c>
      <c r="F3" t="s">
        <v>41</v>
      </c>
      <c r="G3">
        <v>3</v>
      </c>
      <c r="H3" s="2" t="s">
        <v>152</v>
      </c>
      <c r="I3" s="2">
        <v>1</v>
      </c>
      <c r="J3" s="28">
        <f>I3/48*100</f>
        <v>2.083333333333333</v>
      </c>
    </row>
    <row r="4" spans="1:11" x14ac:dyDescent="0.25">
      <c r="A4" t="s">
        <v>42</v>
      </c>
      <c r="B4" t="s">
        <v>38</v>
      </c>
      <c r="D4">
        <v>1</v>
      </c>
      <c r="E4" t="s">
        <v>43</v>
      </c>
      <c r="G4">
        <v>45</v>
      </c>
      <c r="H4" s="2" t="s">
        <v>44</v>
      </c>
      <c r="I4" s="2">
        <v>3</v>
      </c>
      <c r="J4" s="28">
        <f t="shared" ref="J4:J11" si="0">I4/48*100</f>
        <v>6.25</v>
      </c>
    </row>
    <row r="5" spans="1:11" x14ac:dyDescent="0.25">
      <c r="H5" s="2" t="s">
        <v>45</v>
      </c>
      <c r="I5" s="2">
        <v>5</v>
      </c>
      <c r="J5" s="28">
        <f t="shared" si="0"/>
        <v>10.416666666666668</v>
      </c>
    </row>
    <row r="6" spans="1:11" x14ac:dyDescent="0.25">
      <c r="H6" s="2" t="s">
        <v>46</v>
      </c>
      <c r="I6" s="2">
        <v>1</v>
      </c>
      <c r="J6" s="28">
        <f t="shared" si="0"/>
        <v>2.083333333333333</v>
      </c>
    </row>
    <row r="7" spans="1:11" x14ac:dyDescent="0.25">
      <c r="H7" s="2" t="s">
        <v>47</v>
      </c>
      <c r="I7" s="2">
        <v>1</v>
      </c>
      <c r="J7" s="28">
        <f t="shared" si="0"/>
        <v>2.083333333333333</v>
      </c>
    </row>
    <row r="8" spans="1:11" x14ac:dyDescent="0.25">
      <c r="H8" s="2" t="s">
        <v>153</v>
      </c>
      <c r="I8" s="2">
        <v>1</v>
      </c>
      <c r="J8" s="28">
        <f t="shared" si="0"/>
        <v>2.083333333333333</v>
      </c>
    </row>
    <row r="9" spans="1:11" x14ac:dyDescent="0.25">
      <c r="H9" t="s">
        <v>48</v>
      </c>
      <c r="I9">
        <v>1</v>
      </c>
      <c r="J9" s="28">
        <f t="shared" si="0"/>
        <v>2.083333333333333</v>
      </c>
    </row>
    <row r="10" spans="1:11" x14ac:dyDescent="0.25">
      <c r="H10" t="s">
        <v>49</v>
      </c>
      <c r="I10">
        <v>1</v>
      </c>
      <c r="J10" s="28">
        <f t="shared" si="0"/>
        <v>2.083333333333333</v>
      </c>
    </row>
    <row r="11" spans="1:11" x14ac:dyDescent="0.25">
      <c r="H11" s="2" t="s">
        <v>50</v>
      </c>
      <c r="I11" s="2">
        <v>1</v>
      </c>
      <c r="J11" s="28">
        <f t="shared" si="0"/>
        <v>2.083333333333333</v>
      </c>
    </row>
    <row r="12" spans="1:11" x14ac:dyDescent="0.25">
      <c r="H12" s="2" t="s">
        <v>51</v>
      </c>
      <c r="I12" s="2"/>
      <c r="J12" s="2">
        <v>36</v>
      </c>
    </row>
  </sheetData>
  <mergeCells count="3">
    <mergeCell ref="A1:D1"/>
    <mergeCell ref="E1:G1"/>
    <mergeCell ref="H1:J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"/>
  <sheetViews>
    <sheetView zoomScale="175" zoomScaleNormal="175" workbookViewId="0">
      <selection activeCell="D8" sqref="D8"/>
    </sheetView>
  </sheetViews>
  <sheetFormatPr defaultRowHeight="12.5" x14ac:dyDescent="0.25"/>
  <cols>
    <col min="1" max="1025" width="11.54296875"/>
  </cols>
  <sheetData>
    <row r="1" spans="1:8" x14ac:dyDescent="0.25">
      <c r="A1" t="s">
        <v>53</v>
      </c>
      <c r="C1" t="s">
        <v>141</v>
      </c>
      <c r="E1" t="s">
        <v>57</v>
      </c>
      <c r="G1" t="s">
        <v>59</v>
      </c>
    </row>
    <row r="2" spans="1:8" x14ac:dyDescent="0.25">
      <c r="A2">
        <v>1</v>
      </c>
      <c r="B2" t="s">
        <v>134</v>
      </c>
      <c r="C2">
        <v>1</v>
      </c>
      <c r="D2" t="s">
        <v>142</v>
      </c>
      <c r="E2">
        <v>1</v>
      </c>
      <c r="F2" t="s">
        <v>143</v>
      </c>
      <c r="G2">
        <v>1</v>
      </c>
      <c r="H2" t="s">
        <v>95</v>
      </c>
    </row>
    <row r="3" spans="1:8" x14ac:dyDescent="0.25">
      <c r="A3">
        <v>2</v>
      </c>
      <c r="B3" t="s">
        <v>94</v>
      </c>
      <c r="C3">
        <v>2</v>
      </c>
      <c r="D3" t="s">
        <v>116</v>
      </c>
      <c r="E3">
        <v>2</v>
      </c>
      <c r="F3" t="s">
        <v>144</v>
      </c>
      <c r="G3">
        <v>2</v>
      </c>
      <c r="H3" t="s">
        <v>124</v>
      </c>
    </row>
    <row r="4" spans="1:8" x14ac:dyDescent="0.25">
      <c r="A4">
        <v>3</v>
      </c>
      <c r="B4" t="s">
        <v>115</v>
      </c>
      <c r="C4">
        <v>3</v>
      </c>
      <c r="D4" t="s">
        <v>122</v>
      </c>
      <c r="E4">
        <v>3</v>
      </c>
      <c r="F4" t="s">
        <v>132</v>
      </c>
      <c r="G4">
        <v>3</v>
      </c>
      <c r="H4" t="s">
        <v>127</v>
      </c>
    </row>
    <row r="5" spans="1:8" x14ac:dyDescent="0.25">
      <c r="A5">
        <v>4</v>
      </c>
      <c r="B5" t="s">
        <v>121</v>
      </c>
      <c r="C5">
        <v>4</v>
      </c>
      <c r="D5" t="s">
        <v>145</v>
      </c>
      <c r="E5">
        <v>4</v>
      </c>
      <c r="F5" t="s">
        <v>146</v>
      </c>
      <c r="G5">
        <v>4</v>
      </c>
      <c r="H5" t="s">
        <v>114</v>
      </c>
    </row>
    <row r="6" spans="1:8" x14ac:dyDescent="0.25">
      <c r="A6">
        <v>5</v>
      </c>
      <c r="B6" t="s">
        <v>129</v>
      </c>
      <c r="C6">
        <v>5</v>
      </c>
      <c r="D6" t="s">
        <v>147</v>
      </c>
      <c r="E6">
        <v>4</v>
      </c>
      <c r="F6" t="s">
        <v>138</v>
      </c>
      <c r="G6">
        <v>5</v>
      </c>
      <c r="H6" t="s">
        <v>148</v>
      </c>
    </row>
    <row r="7" spans="1:8" x14ac:dyDescent="0.25">
      <c r="E7">
        <v>5</v>
      </c>
      <c r="F7" t="s">
        <v>149</v>
      </c>
      <c r="G7" s="2">
        <v>6</v>
      </c>
      <c r="H7" t="s">
        <v>147</v>
      </c>
    </row>
    <row r="8" spans="1:8" x14ac:dyDescent="0.25">
      <c r="E8">
        <v>6</v>
      </c>
      <c r="F8" t="s">
        <v>150</v>
      </c>
    </row>
    <row r="9" spans="1:8" x14ac:dyDescent="0.25">
      <c r="E9">
        <v>7</v>
      </c>
      <c r="F9" t="s">
        <v>147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Individual data</vt:lpstr>
      <vt:lpstr>Disease data</vt:lpstr>
      <vt:lpstr>PlantAvailability</vt:lpstr>
      <vt:lpstr>Other plant info</vt:lpstr>
      <vt:lpstr>Metric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Paul Airs</cp:lastModifiedBy>
  <cp:revision>22</cp:revision>
  <dcterms:created xsi:type="dcterms:W3CDTF">2019-10-23T17:29:18Z</dcterms:created>
  <dcterms:modified xsi:type="dcterms:W3CDTF">2022-06-21T17:50:02Z</dcterms:modified>
  <dc:language>en-GB</dc:language>
</cp:coreProperties>
</file>