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name="NombreIntervalo1">'Hoja 1'!$A$3:$A$7</definedName>
  </definedNames>
  <calcPr/>
</workbook>
</file>

<file path=xl/sharedStrings.xml><?xml version="1.0" encoding="utf-8"?>
<sst xmlns="http://schemas.openxmlformats.org/spreadsheetml/2006/main" count="116" uniqueCount="67">
  <si>
    <t>Daily Scrum</t>
  </si>
  <si>
    <t>Día 1</t>
  </si>
  <si>
    <t>Equipo</t>
  </si>
  <si>
    <t>Haciendo</t>
  </si>
  <si>
    <t>Problema</t>
  </si>
  <si>
    <t>Solución</t>
  </si>
  <si>
    <t>Día 2</t>
  </si>
  <si>
    <t>Día 3</t>
  </si>
  <si>
    <t>Día 4</t>
  </si>
  <si>
    <t>Javier</t>
  </si>
  <si>
    <t>Todos codifican y disenan el circuito, aprendiendo a dividirnos las tareas y en que es mas capaz cada uno</t>
  </si>
  <si>
    <t>Documentan</t>
  </si>
  <si>
    <t>Codifica y documenta</t>
  </si>
  <si>
    <t>Ashley</t>
  </si>
  <si>
    <t>Diseña y documenta</t>
  </si>
  <si>
    <t>Yixuan Chen</t>
  </si>
  <si>
    <t>Diseñan y codifican</t>
  </si>
  <si>
    <t>Jia Shun Wu</t>
  </si>
  <si>
    <t>Yilun Jiang</t>
  </si>
  <si>
    <t>Historia de Usuario</t>
  </si>
  <si>
    <t>Tareas requeridas</t>
  </si>
  <si>
    <t>Estimación de tiempo (Puntos de Historia)</t>
  </si>
  <si>
    <t>Estimación tiempo total</t>
  </si>
  <si>
    <t>01_Medida de Humedad</t>
  </si>
  <si>
    <t>01_T1 Estudiar el sensor</t>
  </si>
  <si>
    <t>01_T2 Estudiar del Convertidor ADS1115</t>
  </si>
  <si>
    <t>01_T3 Diseñar el circuito</t>
  </si>
  <si>
    <t>01_T4 Codificar el programa</t>
  </si>
  <si>
    <t>01_T5 Testear el programa</t>
  </si>
  <si>
    <t>01_T5 Documentar</t>
  </si>
  <si>
    <t>02_Medida de Salinidad</t>
  </si>
  <si>
    <t>02_T1 Estudiar el sensor</t>
  </si>
  <si>
    <t>02_T2 Estudiar el Convertidor ADS1115</t>
  </si>
  <si>
    <t>02_T3 Diseñar el circuito</t>
  </si>
  <si>
    <t>02_T4 Codificar el programa</t>
  </si>
  <si>
    <t>02_T5 Testear el programa</t>
  </si>
  <si>
    <t>02_T6 Documentar</t>
  </si>
  <si>
    <t>03_Medida de Temperatura</t>
  </si>
  <si>
    <t>03_T1 Estudiar el sensor</t>
  </si>
  <si>
    <t>03_T2 Estudiar el Convertidor ADS1115</t>
  </si>
  <si>
    <t>03_T3 Diseñar el circuito</t>
  </si>
  <si>
    <t>03_T4 Codificar el programa</t>
  </si>
  <si>
    <t>03_T5 Testear el programa</t>
  </si>
  <si>
    <t>03_T6 Documentar</t>
  </si>
  <si>
    <t>04_Integrar las funcionalidades</t>
  </si>
  <si>
    <t>04_T1 Montar el circuito final y revisar los circuitos de cada miembro para elegir el que mejor funciona</t>
  </si>
  <si>
    <t>04_T2 Codificar el programa completo</t>
  </si>
  <si>
    <t>04_T3 Testear el programa completo</t>
  </si>
  <si>
    <t>04_T4 Documentar programa final</t>
  </si>
  <si>
    <t>Días</t>
  </si>
  <si>
    <t>Puntos restantes</t>
  </si>
  <si>
    <t>Sprint 1</t>
  </si>
  <si>
    <t>Miembros del equipo (Puntos de Historia)</t>
  </si>
  <si>
    <t>Tareas que hacen los Miembros del equipo</t>
  </si>
  <si>
    <t>Javier Camarena</t>
  </si>
  <si>
    <t>Ashley S. F. Pattrick</t>
  </si>
  <si>
    <t>Renato Cordeiro</t>
  </si>
  <si>
    <t>Total</t>
  </si>
  <si>
    <t>Acumulado</t>
  </si>
  <si>
    <t>Ashley Pattrick</t>
  </si>
  <si>
    <t>01_T1 Estudiar el sensor, 01_T2 Estudiar del Convertidor ADS1115, 01_T3 Diseñar el circuito, 01_T4 Codificar el programa, 01_T5 Testear el programa</t>
  </si>
  <si>
    <t>02_T2 Estudiar el Convertidor ADS1115, 01_T5 Documentar, 02_T6 Documentar</t>
  </si>
  <si>
    <t>02_T2 Estudiar el Convertidor ADS1115, 02_T6 Documentar</t>
  </si>
  <si>
    <t>02_T2 Estudiar el Convertidor ADS1115, 02_T3 Diseñar el circuito, 02_T4 Codificar el programa, 02_T5 Testear el programa</t>
  </si>
  <si>
    <t>04_T4 Documentar programa final, 04_T2 Codificar el programa completo</t>
  </si>
  <si>
    <t>04_T4 Documentar programa final, 04_T3 Testear el programa completo</t>
  </si>
  <si>
    <t>Ptos de Historia por miembro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</si>
</sst>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#,##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2.0"/>
      <color rgb="FF000000"/>
      <name val="Calibri"/>
    </font>
    <font>
      <b/>
      <sz val="12.0"/>
      <color rgb="FFFF0000"/>
      <name val="Calibri"/>
    </font>
    <font>
      <b/>
      <sz val="8.0"/>
      <color rgb="FF000000"/>
      <name val="Calibri"/>
    </font>
    <font>
      <b/>
      <sz val="8.0"/>
      <color theme="1"/>
      <name val="Calibri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sz val="8.0"/>
      <color rgb="FF000000"/>
      <name val="Docs-Calibri"/>
    </font>
    <font>
      <b/>
      <sz val="8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3B3838"/>
        <bgColor rgb="FF3B3838"/>
      </patternFill>
    </fill>
    <fill>
      <patternFill patternType="solid">
        <fgColor rgb="FFFFF2CC"/>
        <bgColor rgb="FFFFF2CC"/>
      </patternFill>
    </fill>
    <fill>
      <patternFill patternType="solid">
        <fgColor rgb="FFE2F0D9"/>
        <bgColor rgb="FFE2F0D9"/>
      </patternFill>
    </fill>
    <fill>
      <patternFill patternType="solid">
        <fgColor rgb="FFDAE3F3"/>
        <bgColor rgb="FFDAE3F3"/>
      </patternFill>
    </fill>
    <fill>
      <patternFill patternType="solid">
        <fgColor rgb="FFFBE5D6"/>
        <bgColor rgb="FFFBE5D6"/>
      </patternFill>
    </fill>
    <fill>
      <patternFill patternType="solid">
        <fgColor rgb="FFD0CECE"/>
        <bgColor rgb="FFD0CECE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4" fillId="0" fontId="1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2" fontId="3" numFmtId="0" xfId="0" applyAlignment="1" applyBorder="1" applyFill="1" applyFont="1">
      <alignment horizontal="center" readingOrder="0"/>
    </xf>
    <xf borderId="10" fillId="2" fontId="3" numFmtId="0" xfId="0" applyAlignment="1" applyBorder="1" applyFont="1">
      <alignment horizontal="center" readingOrder="0"/>
    </xf>
    <xf borderId="11" fillId="2" fontId="3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bottom"/>
    </xf>
    <xf borderId="4" fillId="0" fontId="5" numFmtId="0" xfId="0" applyAlignment="1" applyBorder="1" applyFont="1">
      <alignment horizontal="center" readingOrder="0"/>
    </xf>
    <xf borderId="13" fillId="0" fontId="5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5" fillId="0" fontId="5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 vertical="bottom"/>
    </xf>
    <xf borderId="18" fillId="0" fontId="6" numFmtId="0" xfId="0" applyAlignment="1" applyBorder="1" applyFont="1">
      <alignment horizontal="center"/>
    </xf>
    <xf borderId="19" fillId="0" fontId="6" numFmtId="0" xfId="0" applyAlignment="1" applyBorder="1" applyFont="1">
      <alignment vertical="bottom"/>
    </xf>
    <xf borderId="19" fillId="0" fontId="6" numFmtId="0" xfId="0" applyAlignment="1" applyBorder="1" applyFont="1">
      <alignment horizontal="center" vertical="bottom"/>
    </xf>
    <xf borderId="20" fillId="0" fontId="2" numFmtId="0" xfId="0" applyBorder="1" applyFont="1"/>
    <xf borderId="19" fillId="0" fontId="6" numFmtId="0" xfId="0" applyAlignment="1" applyBorder="1" applyFont="1">
      <alignment vertical="bottom"/>
    </xf>
    <xf borderId="19" fillId="0" fontId="6" numFmtId="0" xfId="0" applyAlignment="1" applyBorder="1" applyFont="1">
      <alignment horizontal="center" vertical="bottom"/>
    </xf>
    <xf borderId="21" fillId="0" fontId="2" numFmtId="0" xfId="0" applyBorder="1" applyFont="1"/>
    <xf borderId="14" fillId="0" fontId="4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left" readingOrder="0" vertical="bottom"/>
    </xf>
    <xf borderId="22" fillId="0" fontId="2" numFmtId="0" xfId="0" applyBorder="1" applyFont="1"/>
    <xf borderId="4" fillId="0" fontId="5" numFmtId="0" xfId="0" applyAlignment="1" applyBorder="1" applyFont="1">
      <alignment horizontal="center" readingOrder="0" vertical="center"/>
    </xf>
    <xf borderId="23" fillId="3" fontId="7" numFmtId="164" xfId="0" applyAlignment="1" applyBorder="1" applyFill="1" applyFont="1" applyNumberFormat="1">
      <alignment horizontal="center" vertical="bottom"/>
    </xf>
    <xf borderId="3" fillId="0" fontId="8" numFmtId="3" xfId="0" applyAlignment="1" applyBorder="1" applyFont="1" applyNumberFormat="1">
      <alignment horizontal="center" readingOrder="0"/>
    </xf>
    <xf borderId="16" fillId="3" fontId="7" numFmtId="164" xfId="0" applyAlignment="1" applyBorder="1" applyFont="1" applyNumberFormat="1">
      <alignment horizontal="center" vertical="bottom"/>
    </xf>
    <xf borderId="19" fillId="0" fontId="8" numFmtId="0" xfId="0" applyAlignment="1" applyBorder="1" applyFont="1">
      <alignment horizontal="center" readingOrder="0"/>
    </xf>
    <xf borderId="16" fillId="3" fontId="7" numFmtId="165" xfId="0" applyAlignment="1" applyBorder="1" applyFont="1" applyNumberFormat="1">
      <alignment horizontal="center" vertical="bottom"/>
    </xf>
    <xf borderId="22" fillId="3" fontId="7" numFmtId="165" xfId="0" applyAlignment="1" applyBorder="1" applyFont="1" applyNumberFormat="1">
      <alignment horizontal="center" vertical="bottom"/>
    </xf>
    <xf borderId="14" fillId="3" fontId="7" numFmtId="165" xfId="0" applyAlignment="1" applyBorder="1" applyFont="1" applyNumberFormat="1">
      <alignment horizontal="center" vertical="bottom"/>
    </xf>
    <xf borderId="4" fillId="0" fontId="8" numFmtId="0" xfId="0" applyAlignment="1" applyBorder="1" applyFont="1">
      <alignment horizontal="center" readingOrder="0"/>
    </xf>
    <xf borderId="24" fillId="3" fontId="7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 vertical="bottom"/>
    </xf>
    <xf borderId="25" fillId="3" fontId="7" numFmtId="0" xfId="0" applyAlignment="1" applyBorder="1" applyFont="1">
      <alignment horizontal="center"/>
    </xf>
    <xf borderId="4" fillId="5" fontId="5" numFmtId="0" xfId="0" applyAlignment="1" applyBorder="1" applyFill="1" applyFont="1">
      <alignment horizontal="center" vertical="bottom"/>
    </xf>
    <xf borderId="4" fillId="6" fontId="5" numFmtId="0" xfId="0" applyAlignment="1" applyBorder="1" applyFill="1" applyFont="1">
      <alignment horizontal="center" readingOrder="0" vertical="bottom"/>
    </xf>
    <xf borderId="4" fillId="7" fontId="5" numFmtId="0" xfId="0" applyAlignment="1" applyBorder="1" applyFill="1" applyFont="1">
      <alignment horizontal="center" vertical="bottom"/>
    </xf>
    <xf borderId="4" fillId="8" fontId="5" numFmtId="0" xfId="0" applyAlignment="1" applyBorder="1" applyFill="1" applyFont="1">
      <alignment horizontal="center" vertical="bottom"/>
    </xf>
    <xf borderId="5" fillId="5" fontId="5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26" fillId="3" fontId="7" numFmtId="164" xfId="0" applyAlignment="1" applyBorder="1" applyFont="1" applyNumberFormat="1">
      <alignment horizontal="center"/>
    </xf>
    <xf borderId="4" fillId="5" fontId="9" numFmtId="166" xfId="0" applyAlignment="1" applyBorder="1" applyFont="1" applyNumberFormat="1">
      <alignment horizontal="center" readingOrder="0" vertical="center"/>
    </xf>
    <xf borderId="4" fillId="6" fontId="8" numFmtId="166" xfId="0" applyAlignment="1" applyBorder="1" applyFont="1" applyNumberFormat="1">
      <alignment horizontal="center" readingOrder="0" vertical="center"/>
    </xf>
    <xf borderId="4" fillId="7" fontId="8" numFmtId="166" xfId="0" applyAlignment="1" applyBorder="1" applyFont="1" applyNumberFormat="1">
      <alignment horizontal="center" vertical="center"/>
    </xf>
    <xf borderId="1" fillId="8" fontId="8" numFmtId="166" xfId="0" applyAlignment="1" applyBorder="1" applyFont="1" applyNumberFormat="1">
      <alignment horizontal="center" readingOrder="0" vertical="center"/>
    </xf>
    <xf borderId="4" fillId="5" fontId="10" numFmtId="166" xfId="0" applyAlignment="1" applyBorder="1" applyFont="1" applyNumberFormat="1">
      <alignment horizontal="center" readingOrder="0"/>
    </xf>
    <xf borderId="3" fillId="6" fontId="8" numFmtId="166" xfId="0" applyAlignment="1" applyBorder="1" applyFont="1" applyNumberForma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vertical="center"/>
    </xf>
    <xf borderId="4" fillId="6" fontId="8" numFmtId="0" xfId="0" applyAlignment="1" applyBorder="1" applyFont="1">
      <alignment horizontal="center" vertical="center"/>
    </xf>
    <xf borderId="4" fillId="7" fontId="8" numFmtId="0" xfId="0" applyAlignment="1" applyBorder="1" applyFont="1">
      <alignment horizontal="center" vertical="center"/>
    </xf>
    <xf borderId="4" fillId="8" fontId="8" numFmtId="0" xfId="0" applyAlignment="1" applyBorder="1" applyFont="1">
      <alignment horizontal="center" vertical="center"/>
    </xf>
    <xf borderId="4" fillId="5" fontId="9" numFmtId="0" xfId="0" applyAlignment="1" applyBorder="1" applyFont="1">
      <alignment horizontal="center" vertical="center"/>
    </xf>
    <xf borderId="4" fillId="0" fontId="9" numFmtId="166" xfId="0" applyAlignment="1" applyBorder="1" applyFont="1" applyNumberFormat="1">
      <alignment horizontal="center" vertical="center"/>
    </xf>
    <xf borderId="27" fillId="3" fontId="7" numFmtId="164" xfId="0" applyAlignment="1" applyBorder="1" applyFont="1" applyNumberFormat="1">
      <alignment horizontal="center"/>
    </xf>
    <xf borderId="4" fillId="5" fontId="8" numFmtId="0" xfId="0" applyAlignment="1" applyBorder="1" applyFont="1">
      <alignment horizontal="center" vertical="center"/>
    </xf>
    <xf borderId="4" fillId="6" fontId="9" numFmtId="0" xfId="0" applyAlignment="1" applyBorder="1" applyFont="1">
      <alignment horizontal="center" vertical="center"/>
    </xf>
    <xf borderId="4" fillId="7" fontId="9" numFmtId="0" xfId="0" applyAlignment="1" applyBorder="1" applyFont="1">
      <alignment horizontal="center" vertical="center"/>
    </xf>
    <xf borderId="4" fillId="8" fontId="8" numFmtId="0" xfId="0" applyAlignment="1" applyBorder="1" applyFont="1">
      <alignment horizontal="center" vertical="center"/>
    </xf>
    <xf borderId="7" fillId="5" fontId="9" numFmtId="0" xfId="0" applyAlignment="1" applyBorder="1" applyFont="1">
      <alignment horizontal="center" vertical="center"/>
    </xf>
    <xf borderId="4" fillId="6" fontId="8" numFmtId="0" xfId="0" applyAlignment="1" applyBorder="1" applyFont="1">
      <alignment horizontal="center" vertical="center"/>
    </xf>
    <xf borderId="28" fillId="3" fontId="7" numFmtId="164" xfId="0" applyAlignment="1" applyBorder="1" applyFont="1" applyNumberFormat="1">
      <alignment horizontal="center"/>
    </xf>
    <xf borderId="4" fillId="8" fontId="9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readingOrder="0" vertical="center"/>
    </xf>
    <xf borderId="4" fillId="6" fontId="8" numFmtId="0" xfId="0" applyAlignment="1" applyBorder="1" applyFont="1">
      <alignment horizontal="center" readingOrder="0" vertical="center"/>
    </xf>
    <xf borderId="4" fillId="8" fontId="8" numFmtId="0" xfId="0" applyAlignment="1" applyBorder="1" applyFont="1">
      <alignment horizontal="center" readingOrder="0" vertical="center"/>
    </xf>
    <xf borderId="4" fillId="5" fontId="9" numFmtId="0" xfId="0" applyAlignment="1" applyBorder="1" applyFont="1">
      <alignment horizontal="center" readingOrder="0" vertical="center"/>
    </xf>
    <xf borderId="28" fillId="3" fontId="7" numFmtId="165" xfId="0" applyAlignment="1" applyBorder="1" applyFont="1" applyNumberFormat="1">
      <alignment horizontal="center"/>
    </xf>
    <xf borderId="25" fillId="3" fontId="7" numFmtId="165" xfId="0" applyAlignment="1" applyBorder="1" applyFont="1" applyNumberFormat="1">
      <alignment horizontal="center"/>
    </xf>
    <xf borderId="29" fillId="3" fontId="7" numFmtId="165" xfId="0" applyAlignment="1" applyBorder="1" applyFont="1" applyNumberFormat="1">
      <alignment horizontal="center"/>
    </xf>
    <xf borderId="6" fillId="5" fontId="8" numFmtId="0" xfId="0" applyAlignment="1" applyBorder="1" applyFont="1">
      <alignment horizontal="center" readingOrder="0" vertical="center"/>
    </xf>
    <xf borderId="6" fillId="6" fontId="8" numFmtId="0" xfId="0" applyAlignment="1" applyBorder="1" applyFont="1">
      <alignment horizontal="center" readingOrder="0" vertical="center"/>
    </xf>
    <xf borderId="6" fillId="7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30" fillId="5" fontId="9" numFmtId="0" xfId="0" applyAlignment="1" applyBorder="1" applyFont="1">
      <alignment horizontal="center" vertical="center"/>
    </xf>
    <xf borderId="31" fillId="6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6" fillId="8" fontId="8" numFmtId="0" xfId="0" applyAlignment="1" applyBorder="1" applyFont="1">
      <alignment horizontal="center" readingOrder="0" vertical="center"/>
    </xf>
    <xf borderId="30" fillId="5" fontId="9" numFmtId="0" xfId="0" applyAlignment="1" applyBorder="1" applyFont="1">
      <alignment horizontal="center" readingOrder="0" vertical="center"/>
    </xf>
    <xf borderId="32" fillId="3" fontId="7" numFmtId="165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 vertical="center"/>
    </xf>
    <xf borderId="5" fillId="5" fontId="8" numFmtId="0" xfId="0" applyAlignment="1" applyBorder="1" applyFont="1">
      <alignment horizontal="center" readingOrder="0" vertical="center"/>
    </xf>
    <xf borderId="5" fillId="6" fontId="8" numFmtId="0" xfId="0" applyAlignment="1" applyBorder="1" applyFont="1">
      <alignment horizontal="center" readingOrder="0" vertical="center"/>
    </xf>
    <xf borderId="5" fillId="7" fontId="8" numFmtId="0" xfId="0" applyAlignment="1" applyBorder="1" applyFont="1">
      <alignment horizontal="center" vertical="center"/>
    </xf>
    <xf borderId="5" fillId="8" fontId="8" numFmtId="0" xfId="0" applyAlignment="1" applyBorder="1" applyFont="1">
      <alignment horizontal="center" vertical="center"/>
    </xf>
    <xf borderId="5" fillId="5" fontId="9" numFmtId="0" xfId="0" applyAlignment="1" applyBorder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bottom"/>
    </xf>
    <xf borderId="0" fillId="0" fontId="11" numFmtId="166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'Hoja 1'!$B$74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'Hoja 1'!$A$75:$A$104</c:f>
            </c:strRef>
          </c:cat>
          <c:val>
            <c:numRef>
              <c:f>'Hoja 1'!$B$75:$B$104</c:f>
              <c:numCache/>
            </c:numRef>
          </c:val>
        </c:ser>
        <c:axId val="1146801179"/>
        <c:axId val="1800178395"/>
      </c:areaChart>
      <c:catAx>
        <c:axId val="1146801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178395"/>
      </c:catAx>
      <c:valAx>
        <c:axId val="1800178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 restantes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801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83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44.0"/>
    <col customWidth="1" min="3" max="3" width="35.88"/>
    <col customWidth="1" min="4" max="4" width="20.88"/>
    <col customWidth="1" min="9" max="9" width="7.25"/>
    <col customWidth="1" min="10" max="11" width="81.5"/>
    <col customWidth="1" min="12" max="12" width="14.25"/>
    <col customWidth="1" min="13" max="15" width="81.5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G2" s="5" t="s">
        <v>6</v>
      </c>
      <c r="H2" s="6" t="s">
        <v>2</v>
      </c>
      <c r="I2" s="6" t="s">
        <v>3</v>
      </c>
      <c r="J2" s="6" t="s">
        <v>4</v>
      </c>
      <c r="K2" s="6" t="s">
        <v>5</v>
      </c>
      <c r="M2" s="5" t="s">
        <v>7</v>
      </c>
      <c r="N2" s="6" t="s">
        <v>2</v>
      </c>
      <c r="O2" s="6" t="s">
        <v>3</v>
      </c>
      <c r="P2" s="6" t="s">
        <v>4</v>
      </c>
      <c r="Q2" s="6" t="s">
        <v>5</v>
      </c>
      <c r="S2" s="5" t="s">
        <v>8</v>
      </c>
      <c r="T2" s="6" t="s">
        <v>2</v>
      </c>
      <c r="U2" s="6" t="s">
        <v>3</v>
      </c>
      <c r="V2" s="6" t="s">
        <v>4</v>
      </c>
      <c r="W2" s="6" t="s">
        <v>5</v>
      </c>
      <c r="X2" s="7"/>
    </row>
    <row r="3">
      <c r="A3" s="8">
        <v>1.0</v>
      </c>
      <c r="B3" s="6" t="s">
        <v>9</v>
      </c>
      <c r="C3" s="9" t="s">
        <v>10</v>
      </c>
      <c r="D3" s="10"/>
      <c r="E3" s="10"/>
      <c r="G3" s="8">
        <v>2.0</v>
      </c>
      <c r="H3" s="6" t="s">
        <v>9</v>
      </c>
      <c r="I3" s="9" t="s">
        <v>11</v>
      </c>
      <c r="J3" s="10"/>
      <c r="K3" s="10"/>
      <c r="M3" s="8">
        <v>3.0</v>
      </c>
      <c r="N3" s="6" t="s">
        <v>9</v>
      </c>
      <c r="O3" s="9" t="s">
        <v>11</v>
      </c>
      <c r="P3" s="10"/>
      <c r="Q3" s="10"/>
      <c r="S3" s="8">
        <v>4.0</v>
      </c>
      <c r="T3" s="6" t="s">
        <v>9</v>
      </c>
      <c r="U3" s="6" t="s">
        <v>12</v>
      </c>
      <c r="V3" s="10"/>
      <c r="W3" s="10"/>
    </row>
    <row r="4">
      <c r="A4" s="11"/>
      <c r="B4" s="6" t="s">
        <v>13</v>
      </c>
      <c r="C4" s="11"/>
      <c r="D4" s="10"/>
      <c r="E4" s="10"/>
      <c r="G4" s="11"/>
      <c r="H4" s="6" t="s">
        <v>13</v>
      </c>
      <c r="I4" s="12"/>
      <c r="J4" s="10"/>
      <c r="K4" s="10"/>
      <c r="M4" s="11"/>
      <c r="N4" s="6" t="s">
        <v>13</v>
      </c>
      <c r="O4" s="12"/>
      <c r="P4" s="10"/>
      <c r="Q4" s="10"/>
      <c r="S4" s="11"/>
      <c r="T4" s="6" t="s">
        <v>13</v>
      </c>
      <c r="U4" s="6" t="s">
        <v>14</v>
      </c>
      <c r="V4" s="10"/>
      <c r="W4" s="10"/>
    </row>
    <row r="5">
      <c r="A5" s="11"/>
      <c r="B5" s="6" t="s">
        <v>15</v>
      </c>
      <c r="C5" s="11"/>
      <c r="D5" s="10"/>
      <c r="E5" s="10"/>
      <c r="G5" s="11"/>
      <c r="H5" s="6" t="s">
        <v>15</v>
      </c>
      <c r="I5" s="9" t="s">
        <v>16</v>
      </c>
      <c r="J5" s="10"/>
      <c r="K5" s="10"/>
      <c r="M5" s="11"/>
      <c r="N5" s="6" t="s">
        <v>15</v>
      </c>
      <c r="O5" s="9" t="s">
        <v>16</v>
      </c>
      <c r="P5" s="10"/>
      <c r="Q5" s="10"/>
      <c r="S5" s="11"/>
      <c r="T5" s="6" t="s">
        <v>15</v>
      </c>
      <c r="U5" s="10"/>
      <c r="V5" s="10"/>
      <c r="W5" s="10"/>
    </row>
    <row r="6">
      <c r="A6" s="11"/>
      <c r="B6" s="6" t="s">
        <v>17</v>
      </c>
      <c r="C6" s="11"/>
      <c r="D6" s="10"/>
      <c r="E6" s="10"/>
      <c r="G6" s="11"/>
      <c r="H6" s="6" t="s">
        <v>17</v>
      </c>
      <c r="I6" s="11"/>
      <c r="J6" s="10"/>
      <c r="K6" s="10"/>
      <c r="M6" s="11"/>
      <c r="N6" s="6" t="s">
        <v>17</v>
      </c>
      <c r="O6" s="11"/>
      <c r="P6" s="10"/>
      <c r="Q6" s="10"/>
      <c r="S6" s="11"/>
      <c r="T6" s="6" t="s">
        <v>17</v>
      </c>
      <c r="U6" s="10"/>
      <c r="V6" s="10"/>
      <c r="W6" s="10"/>
    </row>
    <row r="7">
      <c r="A7" s="11"/>
      <c r="B7" s="6" t="s">
        <v>18</v>
      </c>
      <c r="C7" s="12"/>
      <c r="D7" s="10"/>
      <c r="E7" s="10"/>
      <c r="G7" s="12"/>
      <c r="H7" s="6" t="s">
        <v>18</v>
      </c>
      <c r="I7" s="12"/>
      <c r="J7" s="10"/>
      <c r="K7" s="10"/>
      <c r="M7" s="11"/>
      <c r="N7" s="6" t="s">
        <v>18</v>
      </c>
      <c r="O7" s="12"/>
      <c r="P7" s="10"/>
      <c r="Q7" s="10"/>
      <c r="S7" s="12"/>
      <c r="T7" s="6" t="s">
        <v>18</v>
      </c>
      <c r="U7" s="10"/>
      <c r="V7" s="10"/>
      <c r="W7" s="10"/>
    </row>
    <row r="8">
      <c r="A8" s="13"/>
    </row>
    <row r="9">
      <c r="A9" s="14"/>
    </row>
    <row r="10">
      <c r="L10" s="14"/>
    </row>
    <row r="11">
      <c r="L11" s="14"/>
    </row>
    <row r="12">
      <c r="L12" s="14"/>
    </row>
    <row r="13">
      <c r="A13" s="15" t="s">
        <v>19</v>
      </c>
      <c r="B13" s="16" t="s">
        <v>20</v>
      </c>
      <c r="C13" s="16" t="s">
        <v>21</v>
      </c>
      <c r="D13" s="17" t="s">
        <v>22</v>
      </c>
    </row>
    <row r="14">
      <c r="A14" s="18" t="s">
        <v>23</v>
      </c>
      <c r="B14" s="19" t="s">
        <v>24</v>
      </c>
      <c r="C14" s="20">
        <v>3.0</v>
      </c>
      <c r="D14" s="21">
        <v>28.0</v>
      </c>
    </row>
    <row r="15">
      <c r="A15" s="22"/>
      <c r="B15" s="19" t="s">
        <v>25</v>
      </c>
      <c r="C15" s="20">
        <v>3.0</v>
      </c>
      <c r="D15" s="23"/>
    </row>
    <row r="16">
      <c r="A16" s="22"/>
      <c r="B16" s="19" t="s">
        <v>26</v>
      </c>
      <c r="C16" s="20">
        <v>7.0</v>
      </c>
      <c r="D16" s="23"/>
    </row>
    <row r="17">
      <c r="A17" s="22"/>
      <c r="B17" s="19" t="s">
        <v>27</v>
      </c>
      <c r="C17" s="20">
        <v>7.0</v>
      </c>
      <c r="D17" s="23"/>
    </row>
    <row r="18">
      <c r="A18" s="22"/>
      <c r="B18" s="19" t="s">
        <v>28</v>
      </c>
      <c r="C18" s="20">
        <v>3.0</v>
      </c>
      <c r="D18" s="23"/>
    </row>
    <row r="19">
      <c r="A19" s="24"/>
      <c r="B19" s="19" t="s">
        <v>29</v>
      </c>
      <c r="C19" s="20">
        <v>5.0</v>
      </c>
      <c r="D19" s="25"/>
    </row>
    <row r="20">
      <c r="A20" s="18" t="s">
        <v>30</v>
      </c>
      <c r="B20" s="19" t="s">
        <v>31</v>
      </c>
      <c r="C20" s="20">
        <v>3.0</v>
      </c>
      <c r="D20" s="26">
        <v>28.0</v>
      </c>
    </row>
    <row r="21">
      <c r="A21" s="22"/>
      <c r="B21" s="19" t="s">
        <v>32</v>
      </c>
      <c r="C21" s="20">
        <v>3.0</v>
      </c>
      <c r="D21" s="11"/>
    </row>
    <row r="22">
      <c r="A22" s="22"/>
      <c r="B22" s="19" t="s">
        <v>33</v>
      </c>
      <c r="C22" s="20">
        <v>7.0</v>
      </c>
      <c r="D22" s="11"/>
    </row>
    <row r="23">
      <c r="A23" s="22"/>
      <c r="B23" s="19" t="s">
        <v>34</v>
      </c>
      <c r="C23" s="20">
        <v>7.0</v>
      </c>
      <c r="D23" s="11"/>
    </row>
    <row r="24">
      <c r="A24" s="22"/>
      <c r="B24" s="19" t="s">
        <v>35</v>
      </c>
      <c r="C24" s="20">
        <v>3.0</v>
      </c>
      <c r="D24" s="11"/>
    </row>
    <row r="25">
      <c r="A25" s="24"/>
      <c r="B25" s="19" t="s">
        <v>36</v>
      </c>
      <c r="C25" s="20">
        <v>5.0</v>
      </c>
      <c r="D25" s="12"/>
    </row>
    <row r="26">
      <c r="A26" s="27" t="s">
        <v>37</v>
      </c>
      <c r="B26" s="28" t="s">
        <v>38</v>
      </c>
      <c r="C26" s="29">
        <v>3.0</v>
      </c>
      <c r="D26" s="30">
        <v>28.0</v>
      </c>
    </row>
    <row r="27">
      <c r="A27" s="22"/>
      <c r="B27" s="31" t="s">
        <v>39</v>
      </c>
      <c r="C27" s="32">
        <v>3.0</v>
      </c>
      <c r="D27" s="33"/>
    </row>
    <row r="28">
      <c r="A28" s="22"/>
      <c r="B28" s="31" t="s">
        <v>40</v>
      </c>
      <c r="C28" s="32">
        <v>7.0</v>
      </c>
      <c r="D28" s="33"/>
    </row>
    <row r="29">
      <c r="A29" s="22"/>
      <c r="B29" s="31" t="s">
        <v>41</v>
      </c>
      <c r="C29" s="32">
        <v>7.0</v>
      </c>
      <c r="D29" s="33"/>
    </row>
    <row r="30">
      <c r="A30" s="22"/>
      <c r="B30" s="31" t="s">
        <v>42</v>
      </c>
      <c r="C30" s="32">
        <v>3.0</v>
      </c>
      <c r="D30" s="33"/>
    </row>
    <row r="31">
      <c r="A31" s="24"/>
      <c r="B31" s="34" t="s">
        <v>43</v>
      </c>
      <c r="C31" s="35">
        <v>5.0</v>
      </c>
      <c r="D31" s="36"/>
    </row>
    <row r="32">
      <c r="A32" s="37" t="s">
        <v>44</v>
      </c>
      <c r="B32" s="38" t="s">
        <v>45</v>
      </c>
      <c r="C32" s="20">
        <v>6.0</v>
      </c>
      <c r="D32" s="26">
        <v>21.0</v>
      </c>
    </row>
    <row r="33">
      <c r="A33" s="22"/>
      <c r="B33" s="19" t="s">
        <v>46</v>
      </c>
      <c r="C33" s="20">
        <v>7.0</v>
      </c>
      <c r="D33" s="11"/>
    </row>
    <row r="34">
      <c r="A34" s="22"/>
      <c r="B34" s="19" t="s">
        <v>47</v>
      </c>
      <c r="C34" s="20">
        <v>3.0</v>
      </c>
      <c r="D34" s="11"/>
    </row>
    <row r="35">
      <c r="A35" s="39"/>
      <c r="B35" s="19" t="s">
        <v>48</v>
      </c>
      <c r="C35" s="20">
        <v>5.0</v>
      </c>
      <c r="D35" s="12"/>
    </row>
    <row r="36">
      <c r="D36" s="40">
        <f>SUM(D14:D35)</f>
        <v>105</v>
      </c>
    </row>
    <row r="74">
      <c r="A74" s="7" t="s">
        <v>49</v>
      </c>
      <c r="B74" s="7" t="s">
        <v>50</v>
      </c>
    </row>
    <row r="75">
      <c r="A75" s="41">
        <v>44120.0</v>
      </c>
      <c r="B75" s="42">
        <v>77.0</v>
      </c>
    </row>
    <row r="76">
      <c r="A76" s="41">
        <v>44121.0</v>
      </c>
      <c r="B76" s="42">
        <v>77.0</v>
      </c>
    </row>
    <row r="77">
      <c r="A77" s="41">
        <v>44122.0</v>
      </c>
      <c r="B77" s="42">
        <v>77.0</v>
      </c>
    </row>
    <row r="78">
      <c r="A78" s="41">
        <v>44123.0</v>
      </c>
      <c r="B78" s="42">
        <f>77-23</f>
        <v>54</v>
      </c>
    </row>
    <row r="79">
      <c r="A79" s="43">
        <v>44124.0</v>
      </c>
      <c r="B79" s="44">
        <v>54.0</v>
      </c>
    </row>
    <row r="80">
      <c r="A80" s="43">
        <v>44125.0</v>
      </c>
      <c r="B80" s="44">
        <v>54.0</v>
      </c>
    </row>
    <row r="81">
      <c r="A81" s="43">
        <v>44126.0</v>
      </c>
      <c r="B81" s="44">
        <v>54.0</v>
      </c>
    </row>
    <row r="82">
      <c r="A82" s="43">
        <v>44127.0</v>
      </c>
      <c r="B82" s="44">
        <v>54.0</v>
      </c>
    </row>
    <row r="83">
      <c r="A83" s="43">
        <v>44128.0</v>
      </c>
      <c r="B83" s="44">
        <f>54-3</f>
        <v>51</v>
      </c>
    </row>
    <row r="84">
      <c r="A84" s="43">
        <v>44129.0</v>
      </c>
      <c r="B84" s="44">
        <f t="shared" ref="B84:B103" si="1">51-30</f>
        <v>21</v>
      </c>
    </row>
    <row r="85">
      <c r="A85" s="43">
        <v>44130.0</v>
      </c>
      <c r="B85" s="44">
        <f t="shared" si="1"/>
        <v>21</v>
      </c>
    </row>
    <row r="86">
      <c r="A86" s="43">
        <v>44131.0</v>
      </c>
      <c r="B86" s="44">
        <f t="shared" si="1"/>
        <v>21</v>
      </c>
    </row>
    <row r="87">
      <c r="A87" s="43">
        <v>44132.0</v>
      </c>
      <c r="B87" s="44">
        <f t="shared" si="1"/>
        <v>21</v>
      </c>
    </row>
    <row r="88">
      <c r="A88" s="43">
        <v>44133.0</v>
      </c>
      <c r="B88" s="44">
        <f t="shared" si="1"/>
        <v>21</v>
      </c>
    </row>
    <row r="89">
      <c r="A89" s="43">
        <v>44134.0</v>
      </c>
      <c r="B89" s="44">
        <f t="shared" si="1"/>
        <v>21</v>
      </c>
    </row>
    <row r="90">
      <c r="A90" s="43">
        <v>44135.0</v>
      </c>
      <c r="B90" s="44">
        <f t="shared" si="1"/>
        <v>21</v>
      </c>
    </row>
    <row r="91">
      <c r="A91" s="45">
        <v>44136.0</v>
      </c>
      <c r="B91" s="44">
        <f t="shared" si="1"/>
        <v>21</v>
      </c>
    </row>
    <row r="92">
      <c r="A92" s="45">
        <v>44137.0</v>
      </c>
      <c r="B92" s="44">
        <f t="shared" si="1"/>
        <v>21</v>
      </c>
    </row>
    <row r="93">
      <c r="A93" s="45">
        <v>44138.0</v>
      </c>
      <c r="B93" s="44">
        <f t="shared" si="1"/>
        <v>21</v>
      </c>
    </row>
    <row r="94">
      <c r="A94" s="45">
        <v>44139.0</v>
      </c>
      <c r="B94" s="44">
        <f t="shared" si="1"/>
        <v>21</v>
      </c>
    </row>
    <row r="95">
      <c r="A95" s="45">
        <v>44140.0</v>
      </c>
      <c r="B95" s="44">
        <f t="shared" si="1"/>
        <v>21</v>
      </c>
    </row>
    <row r="96">
      <c r="A96" s="45">
        <v>44141.0</v>
      </c>
      <c r="B96" s="44">
        <f t="shared" si="1"/>
        <v>21</v>
      </c>
    </row>
    <row r="97">
      <c r="A97" s="45">
        <v>44142.0</v>
      </c>
      <c r="B97" s="44">
        <f t="shared" si="1"/>
        <v>21</v>
      </c>
    </row>
    <row r="98">
      <c r="A98" s="46">
        <v>44143.0</v>
      </c>
      <c r="B98" s="44">
        <f t="shared" si="1"/>
        <v>21</v>
      </c>
    </row>
    <row r="99">
      <c r="A99" s="46">
        <v>44144.0</v>
      </c>
      <c r="B99" s="44">
        <f t="shared" si="1"/>
        <v>21</v>
      </c>
    </row>
    <row r="100">
      <c r="A100" s="46">
        <v>44145.0</v>
      </c>
      <c r="B100" s="44">
        <f t="shared" si="1"/>
        <v>21</v>
      </c>
    </row>
    <row r="101">
      <c r="A101" s="46">
        <v>44146.0</v>
      </c>
      <c r="B101" s="44">
        <f t="shared" si="1"/>
        <v>21</v>
      </c>
    </row>
    <row r="102">
      <c r="A102" s="46">
        <v>44147.0</v>
      </c>
      <c r="B102" s="44">
        <f t="shared" si="1"/>
        <v>21</v>
      </c>
    </row>
    <row r="103">
      <c r="A103" s="46">
        <v>44148.0</v>
      </c>
      <c r="B103" s="44">
        <f t="shared" si="1"/>
        <v>21</v>
      </c>
    </row>
    <row r="104">
      <c r="A104" s="47">
        <v>44149.0</v>
      </c>
      <c r="B104" s="48">
        <v>0.0</v>
      </c>
    </row>
    <row r="109">
      <c r="A109" s="49" t="s">
        <v>51</v>
      </c>
      <c r="B109" s="50" t="s">
        <v>52</v>
      </c>
      <c r="C109" s="2"/>
      <c r="D109" s="2"/>
      <c r="E109" s="2"/>
      <c r="F109" s="2"/>
      <c r="G109" s="2"/>
      <c r="H109" s="2"/>
      <c r="I109" s="3"/>
      <c r="J109" s="50" t="s">
        <v>53</v>
      </c>
      <c r="K109" s="2"/>
      <c r="L109" s="2"/>
      <c r="M109" s="2"/>
      <c r="N109" s="2"/>
      <c r="O109" s="3"/>
    </row>
    <row r="110">
      <c r="A110" s="51" t="s">
        <v>49</v>
      </c>
      <c r="B110" s="52" t="s">
        <v>54</v>
      </c>
      <c r="C110" s="53" t="s">
        <v>55</v>
      </c>
      <c r="D110" s="54" t="s">
        <v>56</v>
      </c>
      <c r="E110" s="55" t="s">
        <v>15</v>
      </c>
      <c r="F110" s="56" t="s">
        <v>18</v>
      </c>
      <c r="G110" s="57" t="s">
        <v>17</v>
      </c>
      <c r="H110" s="58" t="s">
        <v>57</v>
      </c>
      <c r="I110" s="58" t="s">
        <v>58</v>
      </c>
      <c r="J110" s="52" t="s">
        <v>54</v>
      </c>
      <c r="K110" s="53" t="s">
        <v>59</v>
      </c>
      <c r="L110" s="54" t="s">
        <v>56</v>
      </c>
      <c r="M110" s="55" t="s">
        <v>15</v>
      </c>
      <c r="N110" s="52" t="s">
        <v>18</v>
      </c>
      <c r="O110" s="57" t="s">
        <v>17</v>
      </c>
    </row>
    <row r="111">
      <c r="A111" s="59">
        <v>44120.0</v>
      </c>
      <c r="B111" s="60"/>
      <c r="C111" s="61"/>
      <c r="D111" s="62"/>
      <c r="E111" s="63"/>
      <c r="F111" s="64"/>
      <c r="G111" s="65"/>
      <c r="H111" s="66">
        <v>0.0</v>
      </c>
      <c r="I111" s="67"/>
      <c r="J111" s="68"/>
      <c r="K111" s="69"/>
      <c r="L111" s="70"/>
      <c r="M111" s="71"/>
      <c r="N111" s="72"/>
      <c r="O111" s="69"/>
    </row>
    <row r="112">
      <c r="A112" s="59">
        <v>44121.0</v>
      </c>
      <c r="B112" s="60"/>
      <c r="C112" s="61"/>
      <c r="D112" s="62"/>
      <c r="E112" s="63"/>
      <c r="F112" s="64"/>
      <c r="G112" s="65"/>
      <c r="H112" s="66">
        <v>0.0</v>
      </c>
      <c r="I112" s="67"/>
      <c r="J112" s="68"/>
      <c r="K112" s="69"/>
      <c r="L112" s="70"/>
      <c r="M112" s="71"/>
      <c r="N112" s="72"/>
      <c r="O112" s="69"/>
    </row>
    <row r="113">
      <c r="A113" s="59">
        <v>44122.0</v>
      </c>
      <c r="B113" s="60"/>
      <c r="C113" s="61"/>
      <c r="D113" s="62"/>
      <c r="E113" s="63"/>
      <c r="F113" s="64"/>
      <c r="G113" s="65"/>
      <c r="H113" s="66">
        <v>0.0</v>
      </c>
      <c r="I113" s="67"/>
      <c r="J113" s="68"/>
      <c r="K113" s="69"/>
      <c r="L113" s="70"/>
      <c r="M113" s="71"/>
      <c r="N113" s="72"/>
      <c r="O113" s="69"/>
    </row>
    <row r="114">
      <c r="A114" s="59">
        <v>44123.0</v>
      </c>
      <c r="B114" s="60">
        <v>4.6</v>
      </c>
      <c r="C114" s="61">
        <v>4.6</v>
      </c>
      <c r="D114" s="62"/>
      <c r="E114" s="63">
        <v>4.6</v>
      </c>
      <c r="F114" s="64">
        <v>4.6</v>
      </c>
      <c r="G114" s="65">
        <v>4.6</v>
      </c>
      <c r="H114" s="73">
        <f t="shared" ref="H114:H132" si="2">SUM(B114,C114,E114,F114,G114,)</f>
        <v>23</v>
      </c>
      <c r="I114" s="67"/>
      <c r="J114" s="68" t="s">
        <v>60</v>
      </c>
      <c r="K114" s="69" t="s">
        <v>60</v>
      </c>
      <c r="L114" s="70"/>
      <c r="M114" s="71" t="s">
        <v>60</v>
      </c>
      <c r="N114" s="72" t="s">
        <v>60</v>
      </c>
      <c r="O114" s="69" t="s">
        <v>60</v>
      </c>
    </row>
    <row r="115">
      <c r="A115" s="74">
        <v>44124.0</v>
      </c>
      <c r="B115" s="75"/>
      <c r="C115" s="76"/>
      <c r="D115" s="77"/>
      <c r="E115" s="78"/>
      <c r="F115" s="79"/>
      <c r="G115" s="80"/>
      <c r="H115" s="67">
        <f t="shared" si="2"/>
        <v>0</v>
      </c>
      <c r="I115" s="67"/>
      <c r="J115" s="75"/>
      <c r="K115" s="76"/>
      <c r="L115" s="77"/>
      <c r="M115" s="78"/>
      <c r="N115" s="72"/>
      <c r="O115" s="80"/>
    </row>
    <row r="116">
      <c r="A116" s="81">
        <v>44125.0</v>
      </c>
      <c r="B116" s="75"/>
      <c r="C116" s="80"/>
      <c r="D116" s="70"/>
      <c r="E116" s="82"/>
      <c r="F116" s="72"/>
      <c r="G116" s="80"/>
      <c r="H116" s="67">
        <f t="shared" si="2"/>
        <v>0</v>
      </c>
      <c r="I116" s="67"/>
      <c r="J116" s="75"/>
      <c r="K116" s="80"/>
      <c r="L116" s="70"/>
      <c r="M116" s="82"/>
      <c r="N116" s="72"/>
      <c r="O116" s="80"/>
    </row>
    <row r="117">
      <c r="A117" s="81">
        <v>44126.0</v>
      </c>
      <c r="B117" s="75"/>
      <c r="C117" s="80"/>
      <c r="D117" s="70"/>
      <c r="E117" s="78"/>
      <c r="F117" s="72"/>
      <c r="G117" s="80"/>
      <c r="H117" s="67">
        <f t="shared" si="2"/>
        <v>0</v>
      </c>
      <c r="I117" s="67"/>
      <c r="J117" s="75"/>
      <c r="K117" s="80"/>
      <c r="L117" s="70"/>
      <c r="M117" s="78"/>
      <c r="N117" s="72"/>
      <c r="O117" s="80"/>
    </row>
    <row r="118">
      <c r="A118" s="81">
        <v>44127.0</v>
      </c>
      <c r="B118" s="72"/>
      <c r="C118" s="80"/>
      <c r="D118" s="70"/>
      <c r="E118" s="78"/>
      <c r="F118" s="72"/>
      <c r="G118" s="80"/>
      <c r="H118" s="67">
        <f t="shared" si="2"/>
        <v>0</v>
      </c>
      <c r="I118" s="67"/>
      <c r="J118" s="72"/>
      <c r="K118" s="80"/>
      <c r="L118" s="70"/>
      <c r="M118" s="78"/>
      <c r="N118" s="72"/>
      <c r="O118" s="80"/>
    </row>
    <row r="119">
      <c r="A119" s="81">
        <v>44128.0</v>
      </c>
      <c r="B119" s="68">
        <v>0.6</v>
      </c>
      <c r="C119" s="69">
        <v>0.6</v>
      </c>
      <c r="D119" s="77"/>
      <c r="E119" s="71">
        <v>0.6</v>
      </c>
      <c r="F119" s="72">
        <v>0.6</v>
      </c>
      <c r="G119" s="69">
        <v>0.6</v>
      </c>
      <c r="H119" s="67">
        <f t="shared" si="2"/>
        <v>3</v>
      </c>
      <c r="I119" s="67"/>
      <c r="J119" s="75" t="s">
        <v>31</v>
      </c>
      <c r="K119" s="80" t="s">
        <v>31</v>
      </c>
      <c r="L119" s="77"/>
      <c r="M119" s="78" t="s">
        <v>31</v>
      </c>
      <c r="N119" s="72" t="s">
        <v>31</v>
      </c>
      <c r="O119" s="80" t="s">
        <v>31</v>
      </c>
    </row>
    <row r="120">
      <c r="A120" s="81">
        <v>44129.0</v>
      </c>
      <c r="B120" s="83">
        <f>0.6+7.5</f>
        <v>8.1</v>
      </c>
      <c r="C120" s="84">
        <f>0.6+2.5</f>
        <v>3.1</v>
      </c>
      <c r="D120" s="70"/>
      <c r="E120" s="85">
        <f>0.6+5.666</f>
        <v>6.266</v>
      </c>
      <c r="F120" s="86">
        <v>6.266</v>
      </c>
      <c r="G120" s="84">
        <v>6.266</v>
      </c>
      <c r="H120" s="67">
        <f t="shared" si="2"/>
        <v>29.998</v>
      </c>
      <c r="I120" s="67"/>
      <c r="J120" s="83" t="s">
        <v>61</v>
      </c>
      <c r="K120" s="84" t="s">
        <v>62</v>
      </c>
      <c r="L120" s="70"/>
      <c r="M120" s="71" t="s">
        <v>63</v>
      </c>
      <c r="N120" s="68" t="s">
        <v>63</v>
      </c>
      <c r="O120" s="69" t="s">
        <v>63</v>
      </c>
    </row>
    <row r="121">
      <c r="A121" s="81">
        <v>44130.0</v>
      </c>
      <c r="B121" s="68"/>
      <c r="C121" s="76"/>
      <c r="D121" s="70"/>
      <c r="E121" s="78"/>
      <c r="F121" s="72"/>
      <c r="G121" s="80"/>
      <c r="H121" s="67">
        <f t="shared" si="2"/>
        <v>0</v>
      </c>
      <c r="I121" s="67"/>
      <c r="J121" s="75"/>
      <c r="K121" s="76"/>
      <c r="L121" s="70"/>
      <c r="M121" s="78"/>
      <c r="N121" s="72"/>
      <c r="O121" s="80"/>
    </row>
    <row r="122">
      <c r="A122" s="81">
        <v>44131.0</v>
      </c>
      <c r="B122" s="75"/>
      <c r="C122" s="80"/>
      <c r="D122" s="70"/>
      <c r="E122" s="78"/>
      <c r="F122" s="72"/>
      <c r="G122" s="80"/>
      <c r="H122" s="67">
        <f t="shared" si="2"/>
        <v>0</v>
      </c>
      <c r="I122" s="67"/>
      <c r="J122" s="75"/>
      <c r="K122" s="80"/>
      <c r="L122" s="70"/>
      <c r="M122" s="78"/>
      <c r="N122" s="72"/>
      <c r="O122" s="80"/>
    </row>
    <row r="123">
      <c r="A123" s="81">
        <v>44132.0</v>
      </c>
      <c r="B123" s="72"/>
      <c r="C123" s="80"/>
      <c r="D123" s="70"/>
      <c r="E123" s="78"/>
      <c r="F123" s="72"/>
      <c r="G123" s="80"/>
      <c r="H123" s="67">
        <f t="shared" si="2"/>
        <v>0</v>
      </c>
      <c r="I123" s="67"/>
      <c r="J123" s="72"/>
      <c r="K123" s="80"/>
      <c r="L123" s="70"/>
      <c r="M123" s="78"/>
      <c r="N123" s="72"/>
      <c r="O123" s="80"/>
    </row>
    <row r="124">
      <c r="A124" s="81">
        <v>44133.0</v>
      </c>
      <c r="B124" s="75"/>
      <c r="C124" s="80"/>
      <c r="D124" s="77"/>
      <c r="E124" s="78"/>
      <c r="F124" s="72"/>
      <c r="G124" s="80"/>
      <c r="H124" s="67">
        <f t="shared" si="2"/>
        <v>0</v>
      </c>
      <c r="I124" s="67"/>
      <c r="J124" s="75"/>
      <c r="K124" s="80"/>
      <c r="L124" s="77"/>
      <c r="M124" s="78"/>
      <c r="N124" s="72"/>
      <c r="O124" s="80"/>
    </row>
    <row r="125">
      <c r="A125" s="81">
        <v>44134.0</v>
      </c>
      <c r="B125" s="75"/>
      <c r="C125" s="80"/>
      <c r="D125" s="70"/>
      <c r="E125" s="78"/>
      <c r="F125" s="72"/>
      <c r="G125" s="80"/>
      <c r="H125" s="67">
        <f t="shared" si="2"/>
        <v>0</v>
      </c>
      <c r="I125" s="67"/>
      <c r="J125" s="75"/>
      <c r="K125" s="80"/>
      <c r="L125" s="70"/>
      <c r="M125" s="78"/>
      <c r="N125" s="72"/>
      <c r="O125" s="80"/>
    </row>
    <row r="126">
      <c r="A126" s="81">
        <v>44135.0</v>
      </c>
      <c r="B126" s="75"/>
      <c r="C126" s="76"/>
      <c r="D126" s="70"/>
      <c r="E126" s="78"/>
      <c r="F126" s="72"/>
      <c r="G126" s="80"/>
      <c r="H126" s="67">
        <f t="shared" si="2"/>
        <v>0</v>
      </c>
      <c r="I126" s="67"/>
      <c r="J126" s="75"/>
      <c r="K126" s="76"/>
      <c r="L126" s="70"/>
      <c r="M126" s="78"/>
      <c r="N126" s="72"/>
      <c r="O126" s="80"/>
    </row>
    <row r="127">
      <c r="A127" s="87">
        <v>44136.0</v>
      </c>
      <c r="B127" s="75"/>
      <c r="C127" s="80"/>
      <c r="D127" s="70"/>
      <c r="E127" s="78"/>
      <c r="F127" s="72"/>
      <c r="G127" s="80"/>
      <c r="H127" s="67">
        <f t="shared" si="2"/>
        <v>0</v>
      </c>
      <c r="I127" s="67"/>
      <c r="J127" s="75"/>
      <c r="K127" s="80"/>
      <c r="L127" s="70"/>
      <c r="M127" s="78"/>
      <c r="N127" s="72"/>
      <c r="O127" s="80"/>
    </row>
    <row r="128">
      <c r="A128" s="87">
        <v>44137.0</v>
      </c>
      <c r="B128" s="75"/>
      <c r="C128" s="80"/>
      <c r="D128" s="70"/>
      <c r="E128" s="82"/>
      <c r="F128" s="72"/>
      <c r="G128" s="80"/>
      <c r="H128" s="67">
        <f t="shared" si="2"/>
        <v>0</v>
      </c>
      <c r="I128" s="67"/>
      <c r="J128" s="75"/>
      <c r="K128" s="80"/>
      <c r="L128" s="70"/>
      <c r="M128" s="82"/>
      <c r="N128" s="72"/>
      <c r="O128" s="80"/>
    </row>
    <row r="129">
      <c r="A129" s="87">
        <v>44138.0</v>
      </c>
      <c r="B129" s="75"/>
      <c r="C129" s="80"/>
      <c r="D129" s="70"/>
      <c r="E129" s="78"/>
      <c r="F129" s="72"/>
      <c r="G129" s="80"/>
      <c r="H129" s="67">
        <f t="shared" si="2"/>
        <v>0</v>
      </c>
      <c r="I129" s="67"/>
      <c r="J129" s="75"/>
      <c r="K129" s="80"/>
      <c r="L129" s="70"/>
      <c r="M129" s="78"/>
      <c r="N129" s="72"/>
      <c r="O129" s="80"/>
    </row>
    <row r="130">
      <c r="A130" s="87">
        <v>44139.0</v>
      </c>
      <c r="B130" s="72"/>
      <c r="C130" s="80"/>
      <c r="D130" s="70"/>
      <c r="E130" s="78"/>
      <c r="F130" s="72"/>
      <c r="G130" s="80"/>
      <c r="H130" s="67">
        <f t="shared" si="2"/>
        <v>0</v>
      </c>
      <c r="I130" s="67"/>
      <c r="J130" s="72"/>
      <c r="K130" s="80"/>
      <c r="L130" s="70"/>
      <c r="M130" s="78"/>
      <c r="N130" s="72"/>
      <c r="O130" s="80"/>
    </row>
    <row r="131">
      <c r="A131" s="87">
        <v>44140.0</v>
      </c>
      <c r="B131" s="72"/>
      <c r="C131" s="76"/>
      <c r="D131" s="77"/>
      <c r="E131" s="82"/>
      <c r="F131" s="72"/>
      <c r="G131" s="80"/>
      <c r="H131" s="67">
        <f t="shared" si="2"/>
        <v>0</v>
      </c>
      <c r="I131" s="67"/>
      <c r="J131" s="72"/>
      <c r="K131" s="76"/>
      <c r="L131" s="77"/>
      <c r="M131" s="82"/>
      <c r="N131" s="72"/>
      <c r="O131" s="80"/>
    </row>
    <row r="132">
      <c r="A132" s="87">
        <v>44141.0</v>
      </c>
      <c r="B132" s="72"/>
      <c r="C132" s="80"/>
      <c r="D132" s="70"/>
      <c r="E132" s="78"/>
      <c r="F132" s="72"/>
      <c r="G132" s="80"/>
      <c r="H132" s="67">
        <f t="shared" si="2"/>
        <v>0</v>
      </c>
      <c r="I132" s="67"/>
      <c r="J132" s="72"/>
      <c r="K132" s="80"/>
      <c r="L132" s="70"/>
      <c r="M132" s="78"/>
      <c r="N132" s="72"/>
      <c r="O132" s="80"/>
    </row>
    <row r="133">
      <c r="A133" s="88">
        <v>44142.0</v>
      </c>
      <c r="B133" s="68"/>
      <c r="C133" s="69"/>
      <c r="D133" s="77"/>
      <c r="E133" s="71"/>
      <c r="F133" s="72"/>
      <c r="G133" s="69"/>
      <c r="H133" s="66">
        <v>0.0</v>
      </c>
      <c r="I133" s="67"/>
      <c r="J133" s="75"/>
      <c r="K133" s="84"/>
      <c r="L133" s="77"/>
      <c r="M133" s="78"/>
      <c r="N133" s="72"/>
      <c r="O133" s="84"/>
    </row>
    <row r="134">
      <c r="A134" s="89">
        <v>44143.0</v>
      </c>
      <c r="B134" s="90"/>
      <c r="C134" s="91"/>
      <c r="D134" s="92"/>
      <c r="E134" s="93"/>
      <c r="F134" s="94"/>
      <c r="G134" s="95"/>
      <c r="H134" s="66">
        <v>0.0</v>
      </c>
      <c r="I134" s="96"/>
      <c r="J134" s="90"/>
      <c r="K134" s="91"/>
      <c r="L134" s="92"/>
      <c r="M134" s="97"/>
      <c r="N134" s="98"/>
      <c r="O134" s="91"/>
    </row>
    <row r="135">
      <c r="A135" s="99">
        <v>44144.0</v>
      </c>
      <c r="B135" s="75"/>
      <c r="C135" s="80"/>
      <c r="D135" s="70"/>
      <c r="E135" s="78"/>
      <c r="F135" s="72"/>
      <c r="G135" s="80"/>
      <c r="H135" s="67">
        <f t="shared" ref="H135:H140" si="3">SUM(B135,C135,E135,F135,G135,)</f>
        <v>0</v>
      </c>
      <c r="I135" s="100"/>
      <c r="J135" s="75"/>
      <c r="K135" s="80"/>
      <c r="L135" s="70"/>
      <c r="M135" s="78"/>
      <c r="N135" s="72"/>
      <c r="O135" s="80"/>
    </row>
    <row r="136">
      <c r="A136" s="99">
        <v>44145.0</v>
      </c>
      <c r="B136" s="75"/>
      <c r="C136" s="80"/>
      <c r="D136" s="70"/>
      <c r="E136" s="78"/>
      <c r="F136" s="72"/>
      <c r="G136" s="80"/>
      <c r="H136" s="67">
        <f t="shared" si="3"/>
        <v>0</v>
      </c>
      <c r="I136" s="100"/>
      <c r="J136" s="75"/>
      <c r="K136" s="80"/>
      <c r="L136" s="70"/>
      <c r="M136" s="78"/>
      <c r="N136" s="72"/>
      <c r="O136" s="80"/>
    </row>
    <row r="137">
      <c r="A137" s="99">
        <v>44146.0</v>
      </c>
      <c r="B137" s="75"/>
      <c r="C137" s="80"/>
      <c r="D137" s="70"/>
      <c r="E137" s="78"/>
      <c r="F137" s="72"/>
      <c r="G137" s="80"/>
      <c r="H137" s="67">
        <f t="shared" si="3"/>
        <v>0</v>
      </c>
      <c r="I137" s="100"/>
      <c r="J137" s="75"/>
      <c r="K137" s="80"/>
      <c r="L137" s="70"/>
      <c r="M137" s="78"/>
      <c r="N137" s="72"/>
      <c r="O137" s="80"/>
    </row>
    <row r="138">
      <c r="A138" s="99">
        <v>44147.0</v>
      </c>
      <c r="B138" s="75"/>
      <c r="C138" s="80"/>
      <c r="D138" s="70"/>
      <c r="E138" s="78"/>
      <c r="F138" s="72"/>
      <c r="G138" s="80"/>
      <c r="H138" s="67">
        <f t="shared" si="3"/>
        <v>0</v>
      </c>
      <c r="I138" s="100"/>
      <c r="J138" s="75"/>
      <c r="K138" s="80"/>
      <c r="L138" s="70"/>
      <c r="M138" s="78"/>
      <c r="N138" s="72"/>
      <c r="O138" s="80"/>
    </row>
    <row r="139">
      <c r="A139" s="99">
        <v>44148.0</v>
      </c>
      <c r="B139" s="75"/>
      <c r="C139" s="80"/>
      <c r="D139" s="70"/>
      <c r="E139" s="78"/>
      <c r="F139" s="72"/>
      <c r="G139" s="80"/>
      <c r="H139" s="67">
        <f t="shared" si="3"/>
        <v>0</v>
      </c>
      <c r="I139" s="100"/>
      <c r="J139" s="75"/>
      <c r="K139" s="80"/>
      <c r="L139" s="70"/>
      <c r="M139" s="78"/>
      <c r="N139" s="72"/>
      <c r="O139" s="80"/>
    </row>
    <row r="140">
      <c r="A140" s="88">
        <v>44149.0</v>
      </c>
      <c r="B140" s="101">
        <v>9.5</v>
      </c>
      <c r="C140" s="102">
        <v>11.5</v>
      </c>
      <c r="D140" s="103"/>
      <c r="E140" s="104"/>
      <c r="F140" s="105"/>
      <c r="G140" s="106"/>
      <c r="H140" s="107">
        <f t="shared" si="3"/>
        <v>21</v>
      </c>
      <c r="I140" s="108"/>
      <c r="J140" s="101" t="s">
        <v>64</v>
      </c>
      <c r="K140" s="102" t="s">
        <v>65</v>
      </c>
      <c r="L140" s="103"/>
      <c r="M140" s="104"/>
      <c r="N140" s="105"/>
      <c r="O140" s="106"/>
    </row>
    <row r="141">
      <c r="A141" s="109" t="s">
        <v>66</v>
      </c>
      <c r="B141" s="110">
        <f t="shared" ref="B141:C141" si="4">SUM(B114:B140)</f>
        <v>22.8</v>
      </c>
      <c r="C141" s="110">
        <f t="shared" si="4"/>
        <v>19.8</v>
      </c>
      <c r="D141" s="110">
        <f t="shared" ref="D141:G141" si="5">SUM(D114:D134)</f>
        <v>0</v>
      </c>
      <c r="E141" s="110">
        <f t="shared" si="5"/>
        <v>11.466</v>
      </c>
      <c r="F141" s="110">
        <f t="shared" si="5"/>
        <v>11.466</v>
      </c>
      <c r="G141" s="110">
        <f t="shared" si="5"/>
        <v>11.466</v>
      </c>
      <c r="H141" s="110">
        <f>SUM(H114:H140)</f>
        <v>76.998</v>
      </c>
      <c r="I141" s="96"/>
      <c r="J141" s="96"/>
      <c r="K141" s="96"/>
      <c r="L141" s="96"/>
      <c r="M141" s="96"/>
      <c r="N141" s="111"/>
      <c r="O141" s="96"/>
    </row>
  </sheetData>
  <mergeCells count="20">
    <mergeCell ref="A1:E1"/>
    <mergeCell ref="A3:A7"/>
    <mergeCell ref="C3:C7"/>
    <mergeCell ref="G3:G7"/>
    <mergeCell ref="M3:M7"/>
    <mergeCell ref="O3:O4"/>
    <mergeCell ref="S3:S7"/>
    <mergeCell ref="O5:O7"/>
    <mergeCell ref="A26:A31"/>
    <mergeCell ref="A32:A35"/>
    <mergeCell ref="D32:D35"/>
    <mergeCell ref="B109:I109"/>
    <mergeCell ref="J109:O109"/>
    <mergeCell ref="I3:I4"/>
    <mergeCell ref="I5:I7"/>
    <mergeCell ref="A14:A19"/>
    <mergeCell ref="D14:D19"/>
    <mergeCell ref="A20:A25"/>
    <mergeCell ref="D20:D25"/>
    <mergeCell ref="D26:D31"/>
  </mergeCells>
  <drawing r:id="rId1"/>
</worksheet>
</file>