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DGR\Desktop\universidad\2º Curso (2020-2021)\2º Cuatrimestre\PREST\P1\"/>
    </mc:Choice>
  </mc:AlternateContent>
  <xr:revisionPtr revIDLastSave="0" documentId="13_ncr:1_{F4D40930-656C-4A02-BB11-84DBA57FC6D9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Ejercicio 1" sheetId="1" r:id="rId1"/>
    <sheet name="Ejercicio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3" l="1"/>
  <c r="O5" i="3"/>
  <c r="J2" i="3"/>
  <c r="I2" i="3"/>
  <c r="L2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L3" i="3"/>
  <c r="L4" i="3"/>
  <c r="L5" i="3"/>
  <c r="M2" i="3" s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U2" i="3"/>
  <c r="H101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4" i="3"/>
  <c r="H3" i="3"/>
  <c r="H2" i="3"/>
  <c r="G2" i="3"/>
  <c r="F2" i="3"/>
  <c r="U6" i="3"/>
  <c r="U10" i="3"/>
  <c r="U14" i="3"/>
  <c r="U18" i="3"/>
  <c r="U22" i="3"/>
  <c r="U26" i="3"/>
  <c r="U30" i="3"/>
  <c r="U34" i="3"/>
  <c r="U38" i="3"/>
  <c r="U42" i="3"/>
  <c r="U46" i="3"/>
  <c r="U50" i="3"/>
  <c r="U54" i="3"/>
  <c r="U58" i="3"/>
  <c r="U62" i="3"/>
  <c r="U66" i="3"/>
  <c r="U70" i="3"/>
  <c r="U74" i="3"/>
  <c r="U78" i="3"/>
  <c r="U82" i="3"/>
  <c r="U86" i="3"/>
  <c r="U90" i="3"/>
  <c r="U94" i="3"/>
  <c r="U98" i="3"/>
  <c r="E3" i="3"/>
  <c r="U3" i="3" s="1"/>
  <c r="E4" i="3"/>
  <c r="U4" i="3" s="1"/>
  <c r="E5" i="3"/>
  <c r="U5" i="3" s="1"/>
  <c r="E6" i="3"/>
  <c r="E7" i="3"/>
  <c r="U7" i="3" s="1"/>
  <c r="E8" i="3"/>
  <c r="U8" i="3" s="1"/>
  <c r="E9" i="3"/>
  <c r="U9" i="3" s="1"/>
  <c r="E10" i="3"/>
  <c r="E11" i="3"/>
  <c r="U11" i="3" s="1"/>
  <c r="E12" i="3"/>
  <c r="U12" i="3" s="1"/>
  <c r="E13" i="3"/>
  <c r="U13" i="3" s="1"/>
  <c r="E14" i="3"/>
  <c r="E15" i="3"/>
  <c r="U15" i="3" s="1"/>
  <c r="E16" i="3"/>
  <c r="U16" i="3" s="1"/>
  <c r="E17" i="3"/>
  <c r="U17" i="3" s="1"/>
  <c r="E18" i="3"/>
  <c r="E19" i="3"/>
  <c r="U19" i="3" s="1"/>
  <c r="E20" i="3"/>
  <c r="U20" i="3" s="1"/>
  <c r="E21" i="3"/>
  <c r="U21" i="3" s="1"/>
  <c r="E22" i="3"/>
  <c r="E23" i="3"/>
  <c r="U23" i="3" s="1"/>
  <c r="E24" i="3"/>
  <c r="U24" i="3" s="1"/>
  <c r="E25" i="3"/>
  <c r="U25" i="3" s="1"/>
  <c r="E26" i="3"/>
  <c r="E27" i="3"/>
  <c r="U27" i="3" s="1"/>
  <c r="E28" i="3"/>
  <c r="U28" i="3" s="1"/>
  <c r="E29" i="3"/>
  <c r="U29" i="3" s="1"/>
  <c r="E30" i="3"/>
  <c r="E31" i="3"/>
  <c r="U31" i="3" s="1"/>
  <c r="E32" i="3"/>
  <c r="U32" i="3" s="1"/>
  <c r="E33" i="3"/>
  <c r="U33" i="3" s="1"/>
  <c r="E34" i="3"/>
  <c r="E35" i="3"/>
  <c r="U35" i="3" s="1"/>
  <c r="E36" i="3"/>
  <c r="U36" i="3" s="1"/>
  <c r="E37" i="3"/>
  <c r="U37" i="3" s="1"/>
  <c r="E38" i="3"/>
  <c r="E39" i="3"/>
  <c r="U39" i="3" s="1"/>
  <c r="E40" i="3"/>
  <c r="U40" i="3" s="1"/>
  <c r="E41" i="3"/>
  <c r="U41" i="3" s="1"/>
  <c r="E42" i="3"/>
  <c r="E43" i="3"/>
  <c r="U43" i="3" s="1"/>
  <c r="E44" i="3"/>
  <c r="U44" i="3" s="1"/>
  <c r="E45" i="3"/>
  <c r="U45" i="3" s="1"/>
  <c r="E46" i="3"/>
  <c r="E47" i="3"/>
  <c r="U47" i="3" s="1"/>
  <c r="E48" i="3"/>
  <c r="U48" i="3" s="1"/>
  <c r="E49" i="3"/>
  <c r="U49" i="3" s="1"/>
  <c r="E50" i="3"/>
  <c r="E51" i="3"/>
  <c r="U51" i="3" s="1"/>
  <c r="E52" i="3"/>
  <c r="U52" i="3" s="1"/>
  <c r="E53" i="3"/>
  <c r="U53" i="3" s="1"/>
  <c r="E54" i="3"/>
  <c r="E55" i="3"/>
  <c r="U55" i="3" s="1"/>
  <c r="E56" i="3"/>
  <c r="U56" i="3" s="1"/>
  <c r="E57" i="3"/>
  <c r="U57" i="3" s="1"/>
  <c r="E58" i="3"/>
  <c r="E59" i="3"/>
  <c r="U59" i="3" s="1"/>
  <c r="E60" i="3"/>
  <c r="U60" i="3" s="1"/>
  <c r="E61" i="3"/>
  <c r="U61" i="3" s="1"/>
  <c r="E62" i="3"/>
  <c r="E63" i="3"/>
  <c r="U63" i="3" s="1"/>
  <c r="E64" i="3"/>
  <c r="U64" i="3" s="1"/>
  <c r="E65" i="3"/>
  <c r="U65" i="3" s="1"/>
  <c r="E66" i="3"/>
  <c r="E67" i="3"/>
  <c r="U67" i="3" s="1"/>
  <c r="E68" i="3"/>
  <c r="U68" i="3" s="1"/>
  <c r="E69" i="3"/>
  <c r="U69" i="3" s="1"/>
  <c r="E70" i="3"/>
  <c r="E71" i="3"/>
  <c r="U71" i="3" s="1"/>
  <c r="E72" i="3"/>
  <c r="U72" i="3" s="1"/>
  <c r="E73" i="3"/>
  <c r="U73" i="3" s="1"/>
  <c r="E74" i="3"/>
  <c r="E75" i="3"/>
  <c r="U75" i="3" s="1"/>
  <c r="E76" i="3"/>
  <c r="U76" i="3" s="1"/>
  <c r="E77" i="3"/>
  <c r="U77" i="3" s="1"/>
  <c r="E78" i="3"/>
  <c r="E79" i="3"/>
  <c r="U79" i="3" s="1"/>
  <c r="E80" i="3"/>
  <c r="U80" i="3" s="1"/>
  <c r="E81" i="3"/>
  <c r="U81" i="3" s="1"/>
  <c r="E82" i="3"/>
  <c r="E83" i="3"/>
  <c r="U83" i="3" s="1"/>
  <c r="E84" i="3"/>
  <c r="U84" i="3" s="1"/>
  <c r="E85" i="3"/>
  <c r="U85" i="3" s="1"/>
  <c r="E86" i="3"/>
  <c r="E87" i="3"/>
  <c r="U87" i="3" s="1"/>
  <c r="E88" i="3"/>
  <c r="U88" i="3" s="1"/>
  <c r="E89" i="3"/>
  <c r="U89" i="3" s="1"/>
  <c r="E90" i="3"/>
  <c r="E91" i="3"/>
  <c r="U91" i="3" s="1"/>
  <c r="E92" i="3"/>
  <c r="U92" i="3" s="1"/>
  <c r="E93" i="3"/>
  <c r="U93" i="3" s="1"/>
  <c r="E94" i="3"/>
  <c r="E95" i="3"/>
  <c r="U95" i="3" s="1"/>
  <c r="E96" i="3"/>
  <c r="U96" i="3" s="1"/>
  <c r="E97" i="3"/>
  <c r="U97" i="3" s="1"/>
  <c r="E98" i="3"/>
  <c r="E99" i="3"/>
  <c r="U99" i="3" s="1"/>
  <c r="E100" i="3"/>
  <c r="U100" i="3" s="1"/>
  <c r="E101" i="3"/>
  <c r="U101" i="3" s="1"/>
  <c r="E2" i="3"/>
  <c r="D3" i="3"/>
  <c r="S3" i="3" s="1"/>
  <c r="D4" i="3"/>
  <c r="S4" i="3" s="1"/>
  <c r="D5" i="3"/>
  <c r="S5" i="3" s="1"/>
  <c r="D6" i="3"/>
  <c r="S6" i="3" s="1"/>
  <c r="D7" i="3"/>
  <c r="S7" i="3" s="1"/>
  <c r="D8" i="3"/>
  <c r="S8" i="3" s="1"/>
  <c r="D9" i="3"/>
  <c r="S9" i="3" s="1"/>
  <c r="D10" i="3"/>
  <c r="S10" i="3" s="1"/>
  <c r="D11" i="3"/>
  <c r="S11" i="3" s="1"/>
  <c r="D12" i="3"/>
  <c r="S12" i="3" s="1"/>
  <c r="D13" i="3"/>
  <c r="S13" i="3" s="1"/>
  <c r="D14" i="3"/>
  <c r="S14" i="3" s="1"/>
  <c r="D15" i="3"/>
  <c r="S15" i="3" s="1"/>
  <c r="D16" i="3"/>
  <c r="S16" i="3" s="1"/>
  <c r="D17" i="3"/>
  <c r="S17" i="3" s="1"/>
  <c r="D18" i="3"/>
  <c r="S18" i="3" s="1"/>
  <c r="D19" i="3"/>
  <c r="S19" i="3" s="1"/>
  <c r="D20" i="3"/>
  <c r="S20" i="3" s="1"/>
  <c r="D21" i="3"/>
  <c r="S21" i="3" s="1"/>
  <c r="D22" i="3"/>
  <c r="S22" i="3" s="1"/>
  <c r="D23" i="3"/>
  <c r="S23" i="3" s="1"/>
  <c r="D24" i="3"/>
  <c r="S24" i="3" s="1"/>
  <c r="D25" i="3"/>
  <c r="S25" i="3" s="1"/>
  <c r="D26" i="3"/>
  <c r="S26" i="3" s="1"/>
  <c r="D27" i="3"/>
  <c r="S27" i="3" s="1"/>
  <c r="D28" i="3"/>
  <c r="S28" i="3" s="1"/>
  <c r="D29" i="3"/>
  <c r="S29" i="3" s="1"/>
  <c r="D30" i="3"/>
  <c r="S30" i="3" s="1"/>
  <c r="D31" i="3"/>
  <c r="S31" i="3" s="1"/>
  <c r="D32" i="3"/>
  <c r="S32" i="3" s="1"/>
  <c r="D33" i="3"/>
  <c r="S33" i="3" s="1"/>
  <c r="D34" i="3"/>
  <c r="S34" i="3" s="1"/>
  <c r="D35" i="3"/>
  <c r="S35" i="3" s="1"/>
  <c r="D36" i="3"/>
  <c r="S36" i="3" s="1"/>
  <c r="D37" i="3"/>
  <c r="S37" i="3" s="1"/>
  <c r="D38" i="3"/>
  <c r="S38" i="3" s="1"/>
  <c r="D39" i="3"/>
  <c r="S39" i="3" s="1"/>
  <c r="D40" i="3"/>
  <c r="S40" i="3" s="1"/>
  <c r="D41" i="3"/>
  <c r="S41" i="3" s="1"/>
  <c r="D42" i="3"/>
  <c r="S42" i="3" s="1"/>
  <c r="D43" i="3"/>
  <c r="S43" i="3" s="1"/>
  <c r="D44" i="3"/>
  <c r="S44" i="3" s="1"/>
  <c r="D45" i="3"/>
  <c r="S45" i="3" s="1"/>
  <c r="D46" i="3"/>
  <c r="S46" i="3" s="1"/>
  <c r="D47" i="3"/>
  <c r="S47" i="3" s="1"/>
  <c r="D48" i="3"/>
  <c r="S48" i="3" s="1"/>
  <c r="D49" i="3"/>
  <c r="S49" i="3" s="1"/>
  <c r="D50" i="3"/>
  <c r="S50" i="3" s="1"/>
  <c r="D51" i="3"/>
  <c r="S51" i="3" s="1"/>
  <c r="D52" i="3"/>
  <c r="S52" i="3" s="1"/>
  <c r="D53" i="3"/>
  <c r="S53" i="3" s="1"/>
  <c r="D54" i="3"/>
  <c r="S54" i="3" s="1"/>
  <c r="D55" i="3"/>
  <c r="S55" i="3" s="1"/>
  <c r="D56" i="3"/>
  <c r="S56" i="3" s="1"/>
  <c r="D57" i="3"/>
  <c r="S57" i="3" s="1"/>
  <c r="D58" i="3"/>
  <c r="S58" i="3" s="1"/>
  <c r="D59" i="3"/>
  <c r="S59" i="3" s="1"/>
  <c r="D60" i="3"/>
  <c r="S60" i="3" s="1"/>
  <c r="D61" i="3"/>
  <c r="S61" i="3" s="1"/>
  <c r="D62" i="3"/>
  <c r="S62" i="3" s="1"/>
  <c r="D63" i="3"/>
  <c r="S63" i="3" s="1"/>
  <c r="D64" i="3"/>
  <c r="S64" i="3" s="1"/>
  <c r="D65" i="3"/>
  <c r="S65" i="3" s="1"/>
  <c r="D66" i="3"/>
  <c r="S66" i="3" s="1"/>
  <c r="D67" i="3"/>
  <c r="S67" i="3" s="1"/>
  <c r="D68" i="3"/>
  <c r="S68" i="3" s="1"/>
  <c r="D69" i="3"/>
  <c r="S69" i="3" s="1"/>
  <c r="D70" i="3"/>
  <c r="S70" i="3" s="1"/>
  <c r="D71" i="3"/>
  <c r="S71" i="3" s="1"/>
  <c r="D72" i="3"/>
  <c r="S72" i="3" s="1"/>
  <c r="D73" i="3"/>
  <c r="S73" i="3" s="1"/>
  <c r="D74" i="3"/>
  <c r="S74" i="3" s="1"/>
  <c r="D75" i="3"/>
  <c r="S75" i="3" s="1"/>
  <c r="D76" i="3"/>
  <c r="S76" i="3" s="1"/>
  <c r="D77" i="3"/>
  <c r="S77" i="3" s="1"/>
  <c r="D78" i="3"/>
  <c r="S78" i="3" s="1"/>
  <c r="D79" i="3"/>
  <c r="S79" i="3" s="1"/>
  <c r="D80" i="3"/>
  <c r="S80" i="3" s="1"/>
  <c r="D81" i="3"/>
  <c r="S81" i="3" s="1"/>
  <c r="D82" i="3"/>
  <c r="S82" i="3" s="1"/>
  <c r="D83" i="3"/>
  <c r="S83" i="3" s="1"/>
  <c r="D84" i="3"/>
  <c r="S84" i="3" s="1"/>
  <c r="D85" i="3"/>
  <c r="S85" i="3" s="1"/>
  <c r="D86" i="3"/>
  <c r="S86" i="3" s="1"/>
  <c r="D87" i="3"/>
  <c r="S87" i="3" s="1"/>
  <c r="D88" i="3"/>
  <c r="S88" i="3" s="1"/>
  <c r="D89" i="3"/>
  <c r="S89" i="3" s="1"/>
  <c r="D90" i="3"/>
  <c r="S90" i="3" s="1"/>
  <c r="D91" i="3"/>
  <c r="S91" i="3" s="1"/>
  <c r="D92" i="3"/>
  <c r="S92" i="3" s="1"/>
  <c r="D93" i="3"/>
  <c r="S93" i="3" s="1"/>
  <c r="D94" i="3"/>
  <c r="S94" i="3" s="1"/>
  <c r="D95" i="3"/>
  <c r="S95" i="3" s="1"/>
  <c r="D96" i="3"/>
  <c r="S96" i="3" s="1"/>
  <c r="D97" i="3"/>
  <c r="S97" i="3" s="1"/>
  <c r="D98" i="3"/>
  <c r="S98" i="3" s="1"/>
  <c r="D99" i="3"/>
  <c r="S99" i="3" s="1"/>
  <c r="D100" i="3"/>
  <c r="S100" i="3" s="1"/>
  <c r="D101" i="3"/>
  <c r="S101" i="3" s="1"/>
  <c r="D2" i="3"/>
  <c r="S2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I4" i="1"/>
  <c r="I5" i="1"/>
  <c r="I6" i="1"/>
  <c r="I7" i="1"/>
  <c r="I8" i="1"/>
  <c r="I9" i="1"/>
  <c r="I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O2" i="3" l="1"/>
  <c r="P2" i="3"/>
  <c r="N2" i="3"/>
  <c r="T4" i="3"/>
  <c r="T6" i="3"/>
  <c r="T2" i="3"/>
  <c r="V6" i="3"/>
  <c r="V4" i="3"/>
  <c r="V2" i="3"/>
  <c r="H9" i="1" l="1"/>
  <c r="H8" i="1"/>
  <c r="H7" i="1"/>
  <c r="H6" i="1"/>
  <c r="H5" i="1"/>
  <c r="H4" i="1"/>
  <c r="H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3" i="1"/>
</calcChain>
</file>

<file path=xl/sharedStrings.xml><?xml version="1.0" encoding="utf-8"?>
<sst xmlns="http://schemas.openxmlformats.org/spreadsheetml/2006/main" count="131" uniqueCount="129">
  <si>
    <t>Nº Estudiante</t>
  </si>
  <si>
    <t>Nº de tareas</t>
  </si>
  <si>
    <t>Datos En Bruto</t>
  </si>
  <si>
    <t>Valor</t>
  </si>
  <si>
    <t>Frecuencia Relativa</t>
  </si>
  <si>
    <t>Frecuencia absoluta</t>
  </si>
  <si>
    <t>1,24.207,21.463</t>
  </si>
  <si>
    <t>2,23.096,20.157</t>
  </si>
  <si>
    <t>3,22.798,19.985</t>
  </si>
  <si>
    <t>4,23.844,20.782</t>
  </si>
  <si>
    <t>5,23.513,20.408</t>
  </si>
  <si>
    <t>6,22.495,19.643</t>
  </si>
  <si>
    <t>7,24.331,21.687</t>
  </si>
  <si>
    <t>8,22.702,19.552</t>
  </si>
  <si>
    <t>9,22.119,19.813</t>
  </si>
  <si>
    <t>10,23.331,20.114</t>
  </si>
  <si>
    <t>11,23.571,20.032</t>
  </si>
  <si>
    <t>12,23.162,20.468</t>
  </si>
  <si>
    <t>13,23.516,20.761</t>
  </si>
  <si>
    <t>14,24.231,21.477</t>
  </si>
  <si>
    <t>15,24.03,20.925</t>
  </si>
  <si>
    <t>16,23.68,20.695</t>
  </si>
  <si>
    <t>17,24.944,21.447</t>
  </si>
  <si>
    <t>18,22.406,19.667</t>
  </si>
  <si>
    <t>19,22.796,19.427</t>
  </si>
  <si>
    <t>20,25.217,22.889</t>
  </si>
  <si>
    <t>21,24.491,21.834</t>
  </si>
  <si>
    <t>22,23.051,19.673</t>
  </si>
  <si>
    <t>23,24.506,21.291</t>
  </si>
  <si>
    <t>24,24.512,21.948</t>
  </si>
  <si>
    <t>25,21.967,18.845</t>
  </si>
  <si>
    <t>26,24.209,21.363</t>
  </si>
  <si>
    <t>27,24.256,21.729</t>
  </si>
  <si>
    <t>28,24.042,21.443</t>
  </si>
  <si>
    <t>29,23.211,20.594</t>
  </si>
  <si>
    <t>30,22.647,19.827</t>
  </si>
  <si>
    <t>31,23.535,20.862</t>
  </si>
  <si>
    <t>32,22.319,19.132</t>
  </si>
  <si>
    <t>33,25.568,22.567</t>
  </si>
  <si>
    <t>34,22.315,19.891</t>
  </si>
  <si>
    <t>35,24.849,22.062</t>
  </si>
  <si>
    <t>36,23.215,20.8</t>
  </si>
  <si>
    <t>37,22.009,19.51</t>
  </si>
  <si>
    <t>38,24.201,21.161</t>
  </si>
  <si>
    <t>39,24.347,20.956</t>
  </si>
  <si>
    <t>40,22.164,19.202</t>
  </si>
  <si>
    <t>41,25.598,22.947</t>
  </si>
  <si>
    <t>42,22.165,19.32</t>
  </si>
  <si>
    <t>43,24.67,21.357</t>
  </si>
  <si>
    <t>44,23.427,20.505</t>
  </si>
  <si>
    <t>45,23.527,20.793</t>
  </si>
  <si>
    <t>46,22.843,20.117</t>
  </si>
  <si>
    <t>47,21.957,19.634</t>
  </si>
  <si>
    <t>48,23.693,20.723</t>
  </si>
  <si>
    <t>49,23.299,20.94</t>
  </si>
  <si>
    <t>50,25.479,22.515</t>
  </si>
  <si>
    <t>51,22.661,20.096</t>
  </si>
  <si>
    <t>52,23.969,21.013</t>
  </si>
  <si>
    <t>53,20.717,18.523</t>
  </si>
  <si>
    <t>54,24.807,22.188</t>
  </si>
  <si>
    <t>55,24.655,21.844</t>
  </si>
  <si>
    <t>56,25.363,22.636</t>
  </si>
  <si>
    <t>57,23.293,19.913</t>
  </si>
  <si>
    <t>58,22.671,19.41</t>
  </si>
  <si>
    <t>59,23.709,21.368</t>
  </si>
  <si>
    <t>60,24.3,21.255</t>
  </si>
  <si>
    <t>61,24.698,21.381</t>
  </si>
  <si>
    <t>62,23.426,20.988</t>
  </si>
  <si>
    <t>63,24.518,21.231</t>
  </si>
  <si>
    <t>64,22.636,19.673</t>
  </si>
  <si>
    <t>65,23.562,21.444</t>
  </si>
  <si>
    <t>66,21.905,19.182</t>
  </si>
  <si>
    <t>67,22.888,19.876</t>
  </si>
  <si>
    <t>68,22.728,19.357</t>
  </si>
  <si>
    <t>69,23.062,20.527</t>
  </si>
  <si>
    <t>70,22.833,20.232</t>
  </si>
  <si>
    <t>71,25.502,22.849</t>
  </si>
  <si>
    <t>72,23.713,21.074</t>
  </si>
  <si>
    <t>73,23.529,20.687</t>
  </si>
  <si>
    <t>74,24.327,21.751</t>
  </si>
  <si>
    <t>75,25.188,22.209</t>
  </si>
  <si>
    <t>76,24.419,21.431</t>
  </si>
  <si>
    <t>77,23.253,20.544</t>
  </si>
  <si>
    <t>78,24.159,20.85</t>
  </si>
  <si>
    <t>79,23.166,20.09</t>
  </si>
  <si>
    <t>80,24.321,21.217</t>
  </si>
  <si>
    <t>81,23.05,20.174</t>
  </si>
  <si>
    <t>82,23.124,20.525</t>
  </si>
  <si>
    <t>83,23.359,20.445</t>
  </si>
  <si>
    <t>84,22.59,19.658</t>
  </si>
  <si>
    <t>85,23.043,19.74</t>
  </si>
  <si>
    <t>86,24.658,21.987</t>
  </si>
  <si>
    <t>87,22.829,19.339</t>
  </si>
  <si>
    <t>88,23.643,20.646</t>
  </si>
  <si>
    <t>89,24.465,21.905</t>
  </si>
  <si>
    <t>90,25.439,21.991</t>
  </si>
  <si>
    <t>91,23.005,19.96</t>
  </si>
  <si>
    <t>92,23.559,20.271</t>
  </si>
  <si>
    <t>93,23.719,21.108</t>
  </si>
  <si>
    <t>94,23.472,20.305</t>
  </si>
  <si>
    <t>95,22.963,20.414</t>
  </si>
  <si>
    <t>96,23.704,20.812</t>
  </si>
  <si>
    <t>97,23.675,20.496</t>
  </si>
  <si>
    <t>98,24.192,21.341</t>
  </si>
  <si>
    <t>99,23.831,21.085</t>
  </si>
  <si>
    <t>100,24.6,21.374</t>
  </si>
  <si>
    <t>Datos en Bruto</t>
  </si>
  <si>
    <t>Número de observación</t>
  </si>
  <si>
    <t>Tiempo Asus</t>
  </si>
  <si>
    <t>Tiempo MSI</t>
  </si>
  <si>
    <t>Min</t>
  </si>
  <si>
    <t>Max</t>
  </si>
  <si>
    <t>Diferencia en %</t>
  </si>
  <si>
    <t>Diferencia en s</t>
  </si>
  <si>
    <t>Media diferencia en s</t>
  </si>
  <si>
    <t>Media diferencia en %</t>
  </si>
  <si>
    <t>Media Asus</t>
  </si>
  <si>
    <t>Media MSI</t>
  </si>
  <si>
    <t>Covarianza x,y</t>
  </si>
  <si>
    <t>(xi-x) * (yi- y)</t>
  </si>
  <si>
    <t>Coeficiente de correlación</t>
  </si>
  <si>
    <t>A siendo x Asus</t>
  </si>
  <si>
    <t>B siendo X Asus</t>
  </si>
  <si>
    <t>A siendo X MSI</t>
  </si>
  <si>
    <t>B siendo X MSI</t>
  </si>
  <si>
    <t>(xi-x)^2 siendo X Asus</t>
  </si>
  <si>
    <t>Varianza de x siendo x Asus</t>
  </si>
  <si>
    <t>(yi-y)^2 siendo y MSI</t>
  </si>
  <si>
    <t>Varianza de y siendo y MSI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</si>
</sst>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2" borderId="11" xfId="0" applyFill="1" applyBorder="1"/>
    <xf numFmtId="0" fontId="0" fillId="0" borderId="11" xfId="0" applyBorder="1"/>
    <xf numFmtId="3" fontId="0" fillId="0" borderId="10" xfId="0" applyNumberFormat="1" applyBorder="1"/>
    <xf numFmtId="0" fontId="0" fillId="2" borderId="9" xfId="0" applyFill="1" applyBorder="1"/>
    <xf numFmtId="0" fontId="0" fillId="2" borderId="3" xfId="0" applyFill="1" applyBorder="1"/>
    <xf numFmtId="0" fontId="0" fillId="2" borderId="8" xfId="0" applyFill="1" applyBorder="1"/>
    <xf numFmtId="0" fontId="0" fillId="0" borderId="5" xfId="0" applyBorder="1"/>
    <xf numFmtId="3" fontId="0" fillId="0" borderId="4" xfId="0" applyNumberFormat="1" applyBorder="1"/>
    <xf numFmtId="0" fontId="0" fillId="0" borderId="4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2" borderId="12" xfId="0" applyFill="1" applyBorder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7">
    <dxf>
      <fill>
        <patternFill patternType="solid">
          <fgColor indexed="64"/>
          <bgColor theme="4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" formatCode="#,##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'Ejercicio 1'!$G$3:$G$9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'Ejercicio 1'!$H$3:$H$9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18</c:v>
                </c:pt>
                <c:pt idx="4">
                  <c:v>42</c:v>
                </c:pt>
                <c:pt idx="5">
                  <c:v>85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1-434A-8072-C324C68ACD5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7608815"/>
        <c:axId val="1297602575"/>
      </c:barChart>
      <c:catAx>
        <c:axId val="129760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TAREAS</a:t>
                </a:r>
                <a:r>
                  <a:rPr lang="es-ES" baseline="0"/>
                  <a:t> COMPLETADAS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602575"/>
        <c:crosses val="autoZero"/>
        <c:auto val="1"/>
        <c:lblAlgn val="ctr"/>
        <c:lblOffset val="100"/>
        <c:noMultiLvlLbl val="0"/>
      </c:catAx>
      <c:valAx>
        <c:axId val="12976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</a:t>
                </a:r>
                <a:r>
                  <a:rPr lang="es-ES" baseline="0"/>
                  <a:t> estudiANTES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60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15984558522063E-2"/>
          <c:y val="0.16383021643787021"/>
          <c:w val="0.898070655880711"/>
          <c:h val="0.53899429255110098"/>
        </c:manualLayout>
      </c:layout>
      <c:scatterChart>
        <c:scatterStyle val="lineMarker"/>
        <c:varyColors val="0"/>
        <c:ser>
          <c:idx val="0"/>
          <c:order val="0"/>
          <c:tx>
            <c:v>Asus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2'!$C$2:$C$101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'Ejercicio 2'!$D$2:$D$101</c:f>
              <c:numCache>
                <c:formatCode>0.000</c:formatCode>
                <c:ptCount val="100"/>
                <c:pt idx="0">
                  <c:v>24.207000000000001</c:v>
                </c:pt>
                <c:pt idx="1">
                  <c:v>23.096</c:v>
                </c:pt>
                <c:pt idx="2">
                  <c:v>22.797999999999998</c:v>
                </c:pt>
                <c:pt idx="3">
                  <c:v>23.844000000000001</c:v>
                </c:pt>
                <c:pt idx="4">
                  <c:v>23.513000000000002</c:v>
                </c:pt>
                <c:pt idx="5">
                  <c:v>22.495000000000001</c:v>
                </c:pt>
                <c:pt idx="6">
                  <c:v>24.331</c:v>
                </c:pt>
                <c:pt idx="7">
                  <c:v>22.702000000000002</c:v>
                </c:pt>
                <c:pt idx="8">
                  <c:v>22.119</c:v>
                </c:pt>
                <c:pt idx="9">
                  <c:v>23.331</c:v>
                </c:pt>
                <c:pt idx="10">
                  <c:v>23.571000000000002</c:v>
                </c:pt>
                <c:pt idx="11">
                  <c:v>23.161999999999999</c:v>
                </c:pt>
                <c:pt idx="12">
                  <c:v>23.515999999999998</c:v>
                </c:pt>
                <c:pt idx="13">
                  <c:v>24.231000000000002</c:v>
                </c:pt>
                <c:pt idx="14">
                  <c:v>24.03</c:v>
                </c:pt>
                <c:pt idx="15">
                  <c:v>23.68</c:v>
                </c:pt>
                <c:pt idx="16">
                  <c:v>24.943999999999999</c:v>
                </c:pt>
                <c:pt idx="17">
                  <c:v>22.405999999999999</c:v>
                </c:pt>
                <c:pt idx="18">
                  <c:v>22.795999999999999</c:v>
                </c:pt>
                <c:pt idx="19">
                  <c:v>25.216999999999999</c:v>
                </c:pt>
                <c:pt idx="20">
                  <c:v>24.491</c:v>
                </c:pt>
                <c:pt idx="21">
                  <c:v>23.050999999999998</c:v>
                </c:pt>
                <c:pt idx="22">
                  <c:v>24.506</c:v>
                </c:pt>
                <c:pt idx="23">
                  <c:v>24.512</c:v>
                </c:pt>
                <c:pt idx="24">
                  <c:v>21.966999999999999</c:v>
                </c:pt>
                <c:pt idx="25">
                  <c:v>24.209</c:v>
                </c:pt>
                <c:pt idx="26">
                  <c:v>24.256</c:v>
                </c:pt>
                <c:pt idx="27">
                  <c:v>24.042000000000002</c:v>
                </c:pt>
                <c:pt idx="28">
                  <c:v>23.210999999999999</c:v>
                </c:pt>
                <c:pt idx="29">
                  <c:v>22.646999999999998</c:v>
                </c:pt>
                <c:pt idx="30">
                  <c:v>23.535</c:v>
                </c:pt>
                <c:pt idx="31">
                  <c:v>22.318999999999999</c:v>
                </c:pt>
                <c:pt idx="32">
                  <c:v>25.568000000000001</c:v>
                </c:pt>
                <c:pt idx="33">
                  <c:v>22.315000000000001</c:v>
                </c:pt>
                <c:pt idx="34">
                  <c:v>24.849</c:v>
                </c:pt>
                <c:pt idx="35">
                  <c:v>23.215</c:v>
                </c:pt>
                <c:pt idx="36">
                  <c:v>22.009</c:v>
                </c:pt>
                <c:pt idx="37">
                  <c:v>24.201000000000001</c:v>
                </c:pt>
                <c:pt idx="38">
                  <c:v>24.347000000000001</c:v>
                </c:pt>
                <c:pt idx="39">
                  <c:v>22.164000000000001</c:v>
                </c:pt>
                <c:pt idx="40">
                  <c:v>25.597999999999999</c:v>
                </c:pt>
                <c:pt idx="41">
                  <c:v>22.164999999999999</c:v>
                </c:pt>
                <c:pt idx="42">
                  <c:v>24.67</c:v>
                </c:pt>
                <c:pt idx="43">
                  <c:v>23.427</c:v>
                </c:pt>
                <c:pt idx="44">
                  <c:v>23.527000000000001</c:v>
                </c:pt>
                <c:pt idx="45">
                  <c:v>22.843</c:v>
                </c:pt>
                <c:pt idx="46">
                  <c:v>21.957000000000001</c:v>
                </c:pt>
                <c:pt idx="47">
                  <c:v>23.693000000000001</c:v>
                </c:pt>
                <c:pt idx="48">
                  <c:v>23.298999999999999</c:v>
                </c:pt>
                <c:pt idx="49">
                  <c:v>25.478999999999999</c:v>
                </c:pt>
                <c:pt idx="50">
                  <c:v>22.661000000000001</c:v>
                </c:pt>
                <c:pt idx="51">
                  <c:v>23.969000000000001</c:v>
                </c:pt>
                <c:pt idx="52">
                  <c:v>20.716999999999999</c:v>
                </c:pt>
                <c:pt idx="53">
                  <c:v>24.806999999999999</c:v>
                </c:pt>
                <c:pt idx="54">
                  <c:v>24.655000000000001</c:v>
                </c:pt>
                <c:pt idx="55">
                  <c:v>25.363</c:v>
                </c:pt>
                <c:pt idx="56">
                  <c:v>23.292999999999999</c:v>
                </c:pt>
                <c:pt idx="57">
                  <c:v>22.670999999999999</c:v>
                </c:pt>
                <c:pt idx="58">
                  <c:v>23.709</c:v>
                </c:pt>
                <c:pt idx="59">
                  <c:v>24.3</c:v>
                </c:pt>
                <c:pt idx="60">
                  <c:v>24.698</c:v>
                </c:pt>
                <c:pt idx="61">
                  <c:v>23.425999999999998</c:v>
                </c:pt>
                <c:pt idx="62">
                  <c:v>24.518000000000001</c:v>
                </c:pt>
                <c:pt idx="63">
                  <c:v>22.635999999999999</c:v>
                </c:pt>
                <c:pt idx="64">
                  <c:v>23.562000000000001</c:v>
                </c:pt>
                <c:pt idx="65">
                  <c:v>21.905000000000001</c:v>
                </c:pt>
                <c:pt idx="66">
                  <c:v>22.888000000000002</c:v>
                </c:pt>
                <c:pt idx="67">
                  <c:v>22.728000000000002</c:v>
                </c:pt>
                <c:pt idx="68">
                  <c:v>23.062000000000001</c:v>
                </c:pt>
                <c:pt idx="69">
                  <c:v>22.832999999999998</c:v>
                </c:pt>
                <c:pt idx="70">
                  <c:v>25.501999999999999</c:v>
                </c:pt>
                <c:pt idx="71">
                  <c:v>23.713000000000001</c:v>
                </c:pt>
                <c:pt idx="72">
                  <c:v>23.529</c:v>
                </c:pt>
                <c:pt idx="73">
                  <c:v>24.327000000000002</c:v>
                </c:pt>
                <c:pt idx="74">
                  <c:v>25.187999999999999</c:v>
                </c:pt>
                <c:pt idx="75">
                  <c:v>24.419</c:v>
                </c:pt>
                <c:pt idx="76">
                  <c:v>23.253</c:v>
                </c:pt>
                <c:pt idx="77">
                  <c:v>24.158999999999999</c:v>
                </c:pt>
                <c:pt idx="78">
                  <c:v>23.166</c:v>
                </c:pt>
                <c:pt idx="79">
                  <c:v>24.321000000000002</c:v>
                </c:pt>
                <c:pt idx="80">
                  <c:v>23.05</c:v>
                </c:pt>
                <c:pt idx="81">
                  <c:v>23.123999999999999</c:v>
                </c:pt>
                <c:pt idx="82">
                  <c:v>23.359000000000002</c:v>
                </c:pt>
                <c:pt idx="83">
                  <c:v>22.59</c:v>
                </c:pt>
                <c:pt idx="84">
                  <c:v>23.042999999999999</c:v>
                </c:pt>
                <c:pt idx="85">
                  <c:v>24.658000000000001</c:v>
                </c:pt>
                <c:pt idx="86">
                  <c:v>22.829000000000001</c:v>
                </c:pt>
                <c:pt idx="87">
                  <c:v>23.643000000000001</c:v>
                </c:pt>
                <c:pt idx="88">
                  <c:v>24.465</c:v>
                </c:pt>
                <c:pt idx="89">
                  <c:v>25.439</c:v>
                </c:pt>
                <c:pt idx="90">
                  <c:v>23.004999999999999</c:v>
                </c:pt>
                <c:pt idx="91">
                  <c:v>23.559000000000001</c:v>
                </c:pt>
                <c:pt idx="92">
                  <c:v>23.719000000000001</c:v>
                </c:pt>
                <c:pt idx="93">
                  <c:v>23.472000000000001</c:v>
                </c:pt>
                <c:pt idx="94">
                  <c:v>22.963000000000001</c:v>
                </c:pt>
                <c:pt idx="95">
                  <c:v>23.704000000000001</c:v>
                </c:pt>
                <c:pt idx="96">
                  <c:v>23.675000000000001</c:v>
                </c:pt>
                <c:pt idx="97">
                  <c:v>24.192</c:v>
                </c:pt>
                <c:pt idx="98">
                  <c:v>23.831</c:v>
                </c:pt>
                <c:pt idx="99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1-4DDB-AA74-09999B74D7B2}"/>
            </c:ext>
          </c:extLst>
        </c:ser>
        <c:ser>
          <c:idx val="1"/>
          <c:order val="1"/>
          <c:tx>
            <c:v>MSI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2'!$C$2:$C$101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'Ejercicio 2'!$E$2:$E$101</c:f>
              <c:numCache>
                <c:formatCode>General</c:formatCode>
                <c:ptCount val="100"/>
                <c:pt idx="0">
                  <c:v>21.463000000000001</c:v>
                </c:pt>
                <c:pt idx="1">
                  <c:v>20.157</c:v>
                </c:pt>
                <c:pt idx="2">
                  <c:v>19.984999999999999</c:v>
                </c:pt>
                <c:pt idx="3">
                  <c:v>20.782</c:v>
                </c:pt>
                <c:pt idx="4">
                  <c:v>20.408000000000001</c:v>
                </c:pt>
                <c:pt idx="5">
                  <c:v>19.643000000000001</c:v>
                </c:pt>
                <c:pt idx="6">
                  <c:v>21.687000000000001</c:v>
                </c:pt>
                <c:pt idx="7">
                  <c:v>19.552</c:v>
                </c:pt>
                <c:pt idx="8">
                  <c:v>19.812999999999999</c:v>
                </c:pt>
                <c:pt idx="9">
                  <c:v>20.114000000000001</c:v>
                </c:pt>
                <c:pt idx="10">
                  <c:v>20.032</c:v>
                </c:pt>
                <c:pt idx="11">
                  <c:v>20.468</c:v>
                </c:pt>
                <c:pt idx="12">
                  <c:v>20.760999999999999</c:v>
                </c:pt>
                <c:pt idx="13">
                  <c:v>21.477</c:v>
                </c:pt>
                <c:pt idx="14">
                  <c:v>20.925000000000001</c:v>
                </c:pt>
                <c:pt idx="15">
                  <c:v>20.695</c:v>
                </c:pt>
                <c:pt idx="16">
                  <c:v>21.446999999999999</c:v>
                </c:pt>
                <c:pt idx="17">
                  <c:v>19.667000000000002</c:v>
                </c:pt>
                <c:pt idx="18">
                  <c:v>19.427</c:v>
                </c:pt>
                <c:pt idx="19">
                  <c:v>22.888999999999999</c:v>
                </c:pt>
                <c:pt idx="20">
                  <c:v>21.834</c:v>
                </c:pt>
                <c:pt idx="21">
                  <c:v>19.672999999999998</c:v>
                </c:pt>
                <c:pt idx="22">
                  <c:v>21.291</c:v>
                </c:pt>
                <c:pt idx="23">
                  <c:v>21.948</c:v>
                </c:pt>
                <c:pt idx="24">
                  <c:v>18.844999999999999</c:v>
                </c:pt>
                <c:pt idx="25">
                  <c:v>21.363</c:v>
                </c:pt>
                <c:pt idx="26">
                  <c:v>21.728999999999999</c:v>
                </c:pt>
                <c:pt idx="27">
                  <c:v>21.443000000000001</c:v>
                </c:pt>
                <c:pt idx="28">
                  <c:v>20.594000000000001</c:v>
                </c:pt>
                <c:pt idx="29">
                  <c:v>19.827000000000002</c:v>
                </c:pt>
                <c:pt idx="30">
                  <c:v>20.861999999999998</c:v>
                </c:pt>
                <c:pt idx="31">
                  <c:v>19.132000000000001</c:v>
                </c:pt>
                <c:pt idx="32">
                  <c:v>22.567</c:v>
                </c:pt>
                <c:pt idx="33">
                  <c:v>19.890999999999998</c:v>
                </c:pt>
                <c:pt idx="34">
                  <c:v>22.062000000000001</c:v>
                </c:pt>
                <c:pt idx="35">
                  <c:v>20.8</c:v>
                </c:pt>
                <c:pt idx="36">
                  <c:v>19.510000000000002</c:v>
                </c:pt>
                <c:pt idx="37">
                  <c:v>21.161000000000001</c:v>
                </c:pt>
                <c:pt idx="38">
                  <c:v>20.956</c:v>
                </c:pt>
                <c:pt idx="39">
                  <c:v>19.202000000000002</c:v>
                </c:pt>
                <c:pt idx="40">
                  <c:v>22.946999999999999</c:v>
                </c:pt>
                <c:pt idx="41">
                  <c:v>19.32</c:v>
                </c:pt>
                <c:pt idx="42">
                  <c:v>21.356999999999999</c:v>
                </c:pt>
                <c:pt idx="43">
                  <c:v>20.504999999999999</c:v>
                </c:pt>
                <c:pt idx="44">
                  <c:v>20.792999999999999</c:v>
                </c:pt>
                <c:pt idx="45">
                  <c:v>20.117000000000001</c:v>
                </c:pt>
                <c:pt idx="46">
                  <c:v>19.634</c:v>
                </c:pt>
                <c:pt idx="47">
                  <c:v>20.722999999999999</c:v>
                </c:pt>
                <c:pt idx="48">
                  <c:v>20.94</c:v>
                </c:pt>
                <c:pt idx="49">
                  <c:v>22.515000000000001</c:v>
                </c:pt>
                <c:pt idx="50">
                  <c:v>20.096</c:v>
                </c:pt>
                <c:pt idx="51">
                  <c:v>21.013000000000002</c:v>
                </c:pt>
                <c:pt idx="52">
                  <c:v>18.523</c:v>
                </c:pt>
                <c:pt idx="53">
                  <c:v>22.187999999999999</c:v>
                </c:pt>
                <c:pt idx="54">
                  <c:v>21.844000000000001</c:v>
                </c:pt>
                <c:pt idx="55">
                  <c:v>22.635999999999999</c:v>
                </c:pt>
                <c:pt idx="56">
                  <c:v>19.913</c:v>
                </c:pt>
                <c:pt idx="57">
                  <c:v>19.41</c:v>
                </c:pt>
                <c:pt idx="58">
                  <c:v>21.367999999999999</c:v>
                </c:pt>
                <c:pt idx="59">
                  <c:v>21.254999999999999</c:v>
                </c:pt>
                <c:pt idx="60">
                  <c:v>21.381</c:v>
                </c:pt>
                <c:pt idx="61">
                  <c:v>20.988</c:v>
                </c:pt>
                <c:pt idx="62">
                  <c:v>21.231000000000002</c:v>
                </c:pt>
                <c:pt idx="63">
                  <c:v>19.672999999999998</c:v>
                </c:pt>
                <c:pt idx="64">
                  <c:v>21.443999999999999</c:v>
                </c:pt>
                <c:pt idx="65">
                  <c:v>19.181999999999999</c:v>
                </c:pt>
                <c:pt idx="66">
                  <c:v>19.876000000000001</c:v>
                </c:pt>
                <c:pt idx="67">
                  <c:v>19.356999999999999</c:v>
                </c:pt>
                <c:pt idx="68">
                  <c:v>20.527000000000001</c:v>
                </c:pt>
                <c:pt idx="69">
                  <c:v>20.231999999999999</c:v>
                </c:pt>
                <c:pt idx="70">
                  <c:v>22.849</c:v>
                </c:pt>
                <c:pt idx="71">
                  <c:v>21.074000000000002</c:v>
                </c:pt>
                <c:pt idx="72">
                  <c:v>20.687000000000001</c:v>
                </c:pt>
                <c:pt idx="73">
                  <c:v>21.751000000000001</c:v>
                </c:pt>
                <c:pt idx="74">
                  <c:v>22.209</c:v>
                </c:pt>
                <c:pt idx="75">
                  <c:v>21.431000000000001</c:v>
                </c:pt>
                <c:pt idx="76">
                  <c:v>20.544</c:v>
                </c:pt>
                <c:pt idx="77">
                  <c:v>20.85</c:v>
                </c:pt>
                <c:pt idx="78">
                  <c:v>20.09</c:v>
                </c:pt>
                <c:pt idx="79">
                  <c:v>21.216999999999999</c:v>
                </c:pt>
                <c:pt idx="80">
                  <c:v>20.173999999999999</c:v>
                </c:pt>
                <c:pt idx="81">
                  <c:v>20.524999999999999</c:v>
                </c:pt>
                <c:pt idx="82">
                  <c:v>20.445</c:v>
                </c:pt>
                <c:pt idx="83">
                  <c:v>19.658000000000001</c:v>
                </c:pt>
                <c:pt idx="84">
                  <c:v>19.739999999999998</c:v>
                </c:pt>
                <c:pt idx="85">
                  <c:v>21.986999999999998</c:v>
                </c:pt>
                <c:pt idx="86">
                  <c:v>19.338999999999999</c:v>
                </c:pt>
                <c:pt idx="87">
                  <c:v>20.646000000000001</c:v>
                </c:pt>
                <c:pt idx="88">
                  <c:v>21.905000000000001</c:v>
                </c:pt>
                <c:pt idx="89">
                  <c:v>21.991</c:v>
                </c:pt>
                <c:pt idx="90">
                  <c:v>19.96</c:v>
                </c:pt>
                <c:pt idx="91">
                  <c:v>20.271000000000001</c:v>
                </c:pt>
                <c:pt idx="92">
                  <c:v>21.108000000000001</c:v>
                </c:pt>
                <c:pt idx="93">
                  <c:v>20.305</c:v>
                </c:pt>
                <c:pt idx="94">
                  <c:v>20.414000000000001</c:v>
                </c:pt>
                <c:pt idx="95">
                  <c:v>20.812000000000001</c:v>
                </c:pt>
                <c:pt idx="96">
                  <c:v>20.495999999999999</c:v>
                </c:pt>
                <c:pt idx="97">
                  <c:v>21.341000000000001</c:v>
                </c:pt>
                <c:pt idx="98">
                  <c:v>21.085000000000001</c:v>
                </c:pt>
                <c:pt idx="99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1-4DDB-AA74-09999B74D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745103"/>
        <c:axId val="1231742607"/>
      </c:scatterChart>
      <c:valAx>
        <c:axId val="12317451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observación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1742607"/>
        <c:crosses val="autoZero"/>
        <c:crossBetween val="midCat"/>
      </c:valAx>
      <c:valAx>
        <c:axId val="1231742607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en segundos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174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11</xdr:row>
      <xdr:rowOff>123825</xdr:rowOff>
    </xdr:from>
    <xdr:to>
      <xdr:col>12</xdr:col>
      <xdr:colOff>400050</xdr:colOff>
      <xdr:row>26</xdr:row>
      <xdr:rowOff>9525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F381D7E-CD40-4B8C-A58D-CF9EBBEDD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383115</xdr:colOff>
      <xdr:row>0</xdr:row>
      <xdr:rowOff>185057</xdr:rowOff>
    </xdr:from>
    <xdr:to>
      <xdr:col>32</xdr:col>
      <xdr:colOff>614436</xdr:colOff>
      <xdr:row>16</xdr:row>
      <xdr:rowOff>12247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E613ED-8BAC-44AD-A503-ED897D0BC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D71C43-202C-4DD5-BF55-57971E639E36}" name="Tabla1" displayName="Tabla1" ref="B2:D202" totalsRowShown="0" headerRowDxfId="0" headerRowBorderDxfId="5" tableBorderDxfId="6" totalsRowBorderDxfId="4">
  <autoFilter ref="B2:D202" xr:uid="{5D332534-BDD3-4BAC-8733-AD37C7395FBB}"/>
  <tableColumns count="3">
    <tableColumn id="1" xr3:uid="{9E88D2B6-8E27-44EF-82E2-FAD83DC7AC76}" name="Datos En Bruto" dataDxfId="3"/>
    <tableColumn id="2" xr3:uid="{224D0F7A-C5ED-4925-B6E0-F28BB70075EE}" name="Nº Estudiante" dataDxfId="2">
      <calculatedColumnFormula>TRUNC(B3)</calculatedColumnFormula>
    </tableColumn>
    <tableColumn id="3" xr3:uid="{2ED473A7-B0CC-4FBF-99B0-FDBB4643B636}" name="Nº de tareas" dataDxfId="1">
      <calculatedColumnFormula>RIGHT(B3, 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02"/>
  <sheetViews>
    <sheetView topLeftCell="A19" zoomScaleNormal="100" workbookViewId="0">
      <selection activeCell="I9" sqref="G2:I9"/>
    </sheetView>
  </sheetViews>
  <sheetFormatPr baseColWidth="10" defaultColWidth="9.140625" defaultRowHeight="15" x14ac:dyDescent="0.25"/>
  <cols>
    <col min="1" max="1" width="14.42578125" customWidth="1"/>
    <col min="2" max="2" width="16" customWidth="1"/>
    <col min="3" max="3" width="15.42578125" customWidth="1"/>
    <col min="4" max="4" width="14.140625" customWidth="1"/>
    <col min="5" max="6" width="11.85546875" bestFit="1" customWidth="1"/>
    <col min="8" max="8" width="19.85546875" customWidth="1"/>
    <col min="9" max="9" width="18.85546875" customWidth="1"/>
  </cols>
  <sheetData>
    <row r="2" spans="2:9" x14ac:dyDescent="0.25">
      <c r="B2" s="11" t="s">
        <v>2</v>
      </c>
      <c r="C2" s="12" t="s">
        <v>0</v>
      </c>
      <c r="D2" s="13" t="s">
        <v>1</v>
      </c>
      <c r="G2" s="7" t="s">
        <v>3</v>
      </c>
      <c r="H2" s="20" t="s">
        <v>5</v>
      </c>
      <c r="I2" s="8" t="s">
        <v>4</v>
      </c>
    </row>
    <row r="3" spans="2:9" x14ac:dyDescent="0.25">
      <c r="B3" s="9">
        <v>1.1000000000000001</v>
      </c>
      <c r="C3" s="1">
        <f>TRUNC(B3)</f>
        <v>1</v>
      </c>
      <c r="D3" s="10" t="str">
        <f>RIGHT(B3, 1)</f>
        <v>1</v>
      </c>
      <c r="G3" s="16">
        <v>0</v>
      </c>
      <c r="H3" s="17">
        <f>COUNTIF(D3:D202, G3)</f>
        <v>0</v>
      </c>
      <c r="I3" s="14">
        <f>H3/200</f>
        <v>0</v>
      </c>
    </row>
    <row r="4" spans="2:9" x14ac:dyDescent="0.25">
      <c r="B4" s="9">
        <v>2.4</v>
      </c>
      <c r="C4" s="1">
        <f t="shared" ref="C4:C67" si="0">TRUNC(B4)</f>
        <v>2</v>
      </c>
      <c r="D4" s="10" t="str">
        <f t="shared" ref="D4:D67" si="1">RIGHT(B4, 1)</f>
        <v>4</v>
      </c>
      <c r="G4" s="3">
        <v>1</v>
      </c>
      <c r="H4" s="18">
        <f>COUNTIF(D3:D202, G4)</f>
        <v>10</v>
      </c>
      <c r="I4" s="4">
        <f t="shared" ref="I4:I9" si="2">H4/200</f>
        <v>0.05</v>
      </c>
    </row>
    <row r="5" spans="2:9" x14ac:dyDescent="0.25">
      <c r="B5" s="9">
        <v>3.6</v>
      </c>
      <c r="C5" s="1">
        <f t="shared" si="0"/>
        <v>3</v>
      </c>
      <c r="D5" s="10" t="str">
        <f t="shared" si="1"/>
        <v>6</v>
      </c>
      <c r="G5" s="3">
        <v>2</v>
      </c>
      <c r="H5" s="18">
        <f>COUNTIF(D3:D202, G5)</f>
        <v>8</v>
      </c>
      <c r="I5" s="4">
        <f t="shared" si="2"/>
        <v>0.04</v>
      </c>
    </row>
    <row r="6" spans="2:9" x14ac:dyDescent="0.25">
      <c r="B6" s="9">
        <v>4.5</v>
      </c>
      <c r="C6" s="1">
        <f t="shared" si="0"/>
        <v>4</v>
      </c>
      <c r="D6" s="10" t="str">
        <f t="shared" si="1"/>
        <v>5</v>
      </c>
      <c r="G6" s="3">
        <v>3</v>
      </c>
      <c r="H6" s="18">
        <f>COUNTIF(D3:D202, G6)</f>
        <v>18</v>
      </c>
      <c r="I6" s="4">
        <f t="shared" si="2"/>
        <v>0.09</v>
      </c>
    </row>
    <row r="7" spans="2:9" x14ac:dyDescent="0.25">
      <c r="B7" s="9">
        <v>5.6</v>
      </c>
      <c r="C7" s="1">
        <f t="shared" si="0"/>
        <v>5</v>
      </c>
      <c r="D7" s="10" t="str">
        <f t="shared" si="1"/>
        <v>6</v>
      </c>
      <c r="G7" s="3">
        <v>4</v>
      </c>
      <c r="H7" s="18">
        <f>COUNTIF(D3:D202, G7)</f>
        <v>42</v>
      </c>
      <c r="I7" s="4">
        <f t="shared" si="2"/>
        <v>0.21</v>
      </c>
    </row>
    <row r="8" spans="2:9" x14ac:dyDescent="0.25">
      <c r="B8" s="9">
        <v>6.4</v>
      </c>
      <c r="C8" s="1">
        <f t="shared" si="0"/>
        <v>6</v>
      </c>
      <c r="D8" s="10" t="str">
        <f t="shared" si="1"/>
        <v>4</v>
      </c>
      <c r="G8" s="3">
        <v>5</v>
      </c>
      <c r="H8" s="18">
        <f>COUNTIF(D3:D202, G8)</f>
        <v>85</v>
      </c>
      <c r="I8" s="4">
        <f t="shared" si="2"/>
        <v>0.42499999999999999</v>
      </c>
    </row>
    <row r="9" spans="2:9" x14ac:dyDescent="0.25">
      <c r="B9" s="9">
        <v>7.5</v>
      </c>
      <c r="C9" s="1">
        <f t="shared" si="0"/>
        <v>7</v>
      </c>
      <c r="D9" s="10" t="str">
        <f t="shared" si="1"/>
        <v>5</v>
      </c>
      <c r="G9" s="5">
        <v>6</v>
      </c>
      <c r="H9" s="19">
        <f>COUNTIF(D3:D202, G9)</f>
        <v>37</v>
      </c>
      <c r="I9" s="6">
        <f t="shared" si="2"/>
        <v>0.185</v>
      </c>
    </row>
    <row r="10" spans="2:9" x14ac:dyDescent="0.25">
      <c r="B10" s="9">
        <v>8.4</v>
      </c>
      <c r="C10" s="1">
        <f t="shared" si="0"/>
        <v>8</v>
      </c>
      <c r="D10" s="10" t="str">
        <f t="shared" si="1"/>
        <v>4</v>
      </c>
    </row>
    <row r="11" spans="2:9" x14ac:dyDescent="0.25">
      <c r="B11" s="9">
        <v>9.6</v>
      </c>
      <c r="C11" s="1">
        <f t="shared" si="0"/>
        <v>9</v>
      </c>
      <c r="D11" s="10" t="str">
        <f t="shared" si="1"/>
        <v>6</v>
      </c>
    </row>
    <row r="12" spans="2:9" x14ac:dyDescent="0.25">
      <c r="B12" s="9">
        <v>10.5</v>
      </c>
      <c r="C12" s="1">
        <f t="shared" si="0"/>
        <v>10</v>
      </c>
      <c r="D12" s="10" t="str">
        <f t="shared" si="1"/>
        <v>5</v>
      </c>
    </row>
    <row r="13" spans="2:9" x14ac:dyDescent="0.25">
      <c r="B13" s="9">
        <v>11.4</v>
      </c>
      <c r="C13" s="1">
        <f t="shared" si="0"/>
        <v>11</v>
      </c>
      <c r="D13" s="10" t="str">
        <f t="shared" si="1"/>
        <v>4</v>
      </c>
    </row>
    <row r="14" spans="2:9" x14ac:dyDescent="0.25">
      <c r="B14" s="9">
        <v>12.4</v>
      </c>
      <c r="C14" s="1">
        <f t="shared" si="0"/>
        <v>12</v>
      </c>
      <c r="D14" s="10" t="str">
        <f t="shared" si="1"/>
        <v>4</v>
      </c>
    </row>
    <row r="15" spans="2:9" x14ac:dyDescent="0.25">
      <c r="B15" s="9">
        <v>13.4</v>
      </c>
      <c r="C15" s="1">
        <f t="shared" si="0"/>
        <v>13</v>
      </c>
      <c r="D15" s="10" t="str">
        <f t="shared" si="1"/>
        <v>4</v>
      </c>
    </row>
    <row r="16" spans="2:9" x14ac:dyDescent="0.25">
      <c r="B16" s="9">
        <v>14.6</v>
      </c>
      <c r="C16" s="1">
        <f t="shared" si="0"/>
        <v>14</v>
      </c>
      <c r="D16" s="10" t="str">
        <f t="shared" si="1"/>
        <v>6</v>
      </c>
    </row>
    <row r="17" spans="2:4" x14ac:dyDescent="0.25">
      <c r="B17" s="9">
        <v>15.5</v>
      </c>
      <c r="C17" s="1">
        <f t="shared" si="0"/>
        <v>15</v>
      </c>
      <c r="D17" s="10" t="str">
        <f t="shared" si="1"/>
        <v>5</v>
      </c>
    </row>
    <row r="18" spans="2:4" x14ac:dyDescent="0.25">
      <c r="B18" s="9">
        <v>16.399999999999999</v>
      </c>
      <c r="C18" s="1">
        <f t="shared" si="0"/>
        <v>16</v>
      </c>
      <c r="D18" s="10" t="str">
        <f t="shared" si="1"/>
        <v>4</v>
      </c>
    </row>
    <row r="19" spans="2:4" x14ac:dyDescent="0.25">
      <c r="B19" s="9">
        <v>17.5</v>
      </c>
      <c r="C19" s="1">
        <f t="shared" si="0"/>
        <v>17</v>
      </c>
      <c r="D19" s="10" t="str">
        <f t="shared" si="1"/>
        <v>5</v>
      </c>
    </row>
    <row r="20" spans="2:4" x14ac:dyDescent="0.25">
      <c r="B20" s="9">
        <v>18.5</v>
      </c>
      <c r="C20" s="1">
        <f t="shared" si="0"/>
        <v>18</v>
      </c>
      <c r="D20" s="10" t="str">
        <f t="shared" si="1"/>
        <v>5</v>
      </c>
    </row>
    <row r="21" spans="2:4" x14ac:dyDescent="0.25">
      <c r="B21" s="9">
        <v>19.2</v>
      </c>
      <c r="C21" s="1">
        <f t="shared" si="0"/>
        <v>19</v>
      </c>
      <c r="D21" s="10" t="str">
        <f t="shared" si="1"/>
        <v>2</v>
      </c>
    </row>
    <row r="22" spans="2:4" x14ac:dyDescent="0.25">
      <c r="B22" s="9">
        <v>20.6</v>
      </c>
      <c r="C22" s="1">
        <f t="shared" si="0"/>
        <v>20</v>
      </c>
      <c r="D22" s="10" t="str">
        <f t="shared" si="1"/>
        <v>6</v>
      </c>
    </row>
    <row r="23" spans="2:4" x14ac:dyDescent="0.25">
      <c r="B23" s="9">
        <v>21.4</v>
      </c>
      <c r="C23" s="1">
        <f t="shared" si="0"/>
        <v>21</v>
      </c>
      <c r="D23" s="10" t="str">
        <f t="shared" si="1"/>
        <v>4</v>
      </c>
    </row>
    <row r="24" spans="2:4" x14ac:dyDescent="0.25">
      <c r="B24" s="9">
        <v>22.5</v>
      </c>
      <c r="C24" s="1">
        <f t="shared" si="0"/>
        <v>22</v>
      </c>
      <c r="D24" s="10" t="str">
        <f t="shared" si="1"/>
        <v>5</v>
      </c>
    </row>
    <row r="25" spans="2:4" x14ac:dyDescent="0.25">
      <c r="B25" s="9">
        <v>23.2</v>
      </c>
      <c r="C25" s="1">
        <f t="shared" si="0"/>
        <v>23</v>
      </c>
      <c r="D25" s="10" t="str">
        <f t="shared" si="1"/>
        <v>2</v>
      </c>
    </row>
    <row r="26" spans="2:4" x14ac:dyDescent="0.25">
      <c r="B26" s="9">
        <v>24.4</v>
      </c>
      <c r="C26" s="1">
        <f t="shared" si="0"/>
        <v>24</v>
      </c>
      <c r="D26" s="10" t="str">
        <f t="shared" si="1"/>
        <v>4</v>
      </c>
    </row>
    <row r="27" spans="2:4" x14ac:dyDescent="0.25">
      <c r="B27" s="9">
        <v>25.6</v>
      </c>
      <c r="C27" s="1">
        <f t="shared" si="0"/>
        <v>25</v>
      </c>
      <c r="D27" s="10" t="str">
        <f t="shared" si="1"/>
        <v>6</v>
      </c>
    </row>
    <row r="28" spans="2:4" x14ac:dyDescent="0.25">
      <c r="B28" s="9">
        <v>26.4</v>
      </c>
      <c r="C28" s="1">
        <f t="shared" si="0"/>
        <v>26</v>
      </c>
      <c r="D28" s="10" t="str">
        <f t="shared" si="1"/>
        <v>4</v>
      </c>
    </row>
    <row r="29" spans="2:4" x14ac:dyDescent="0.25">
      <c r="B29" s="9">
        <v>27.6</v>
      </c>
      <c r="C29" s="1">
        <f t="shared" si="0"/>
        <v>27</v>
      </c>
      <c r="D29" s="10" t="str">
        <f t="shared" si="1"/>
        <v>6</v>
      </c>
    </row>
    <row r="30" spans="2:4" x14ac:dyDescent="0.25">
      <c r="B30" s="9">
        <v>28.3</v>
      </c>
      <c r="C30" s="1">
        <f t="shared" si="0"/>
        <v>28</v>
      </c>
      <c r="D30" s="10" t="str">
        <f t="shared" si="1"/>
        <v>3</v>
      </c>
    </row>
    <row r="31" spans="2:4" x14ac:dyDescent="0.25">
      <c r="B31" s="9">
        <v>29.4</v>
      </c>
      <c r="C31" s="1">
        <f t="shared" si="0"/>
        <v>29</v>
      </c>
      <c r="D31" s="10" t="str">
        <f t="shared" si="1"/>
        <v>4</v>
      </c>
    </row>
    <row r="32" spans="2:4" x14ac:dyDescent="0.25">
      <c r="B32" s="9">
        <v>30.5</v>
      </c>
      <c r="C32" s="1">
        <f t="shared" si="0"/>
        <v>30</v>
      </c>
      <c r="D32" s="10" t="str">
        <f t="shared" si="1"/>
        <v>5</v>
      </c>
    </row>
    <row r="33" spans="2:4" x14ac:dyDescent="0.25">
      <c r="B33" s="9">
        <v>31.4</v>
      </c>
      <c r="C33" s="1">
        <f t="shared" si="0"/>
        <v>31</v>
      </c>
      <c r="D33" s="10" t="str">
        <f t="shared" si="1"/>
        <v>4</v>
      </c>
    </row>
    <row r="34" spans="2:4" x14ac:dyDescent="0.25">
      <c r="B34" s="9">
        <v>32.5</v>
      </c>
      <c r="C34" s="1">
        <f t="shared" si="0"/>
        <v>32</v>
      </c>
      <c r="D34" s="10" t="str">
        <f t="shared" si="1"/>
        <v>5</v>
      </c>
    </row>
    <row r="35" spans="2:4" x14ac:dyDescent="0.25">
      <c r="B35" s="9">
        <v>33.4</v>
      </c>
      <c r="C35" s="1">
        <f t="shared" si="0"/>
        <v>33</v>
      </c>
      <c r="D35" s="10" t="str">
        <f t="shared" si="1"/>
        <v>4</v>
      </c>
    </row>
    <row r="36" spans="2:4" x14ac:dyDescent="0.25">
      <c r="B36" s="9">
        <v>34.5</v>
      </c>
      <c r="C36" s="1">
        <f t="shared" si="0"/>
        <v>34</v>
      </c>
      <c r="D36" s="10" t="str">
        <f t="shared" si="1"/>
        <v>5</v>
      </c>
    </row>
    <row r="37" spans="2:4" x14ac:dyDescent="0.25">
      <c r="B37" s="9">
        <v>35.5</v>
      </c>
      <c r="C37" s="1">
        <f t="shared" si="0"/>
        <v>35</v>
      </c>
      <c r="D37" s="10" t="str">
        <f t="shared" si="1"/>
        <v>5</v>
      </c>
    </row>
    <row r="38" spans="2:4" x14ac:dyDescent="0.25">
      <c r="B38" s="9">
        <v>36.299999999999997</v>
      </c>
      <c r="C38" s="1">
        <f t="shared" si="0"/>
        <v>36</v>
      </c>
      <c r="D38" s="10" t="str">
        <f t="shared" si="1"/>
        <v>3</v>
      </c>
    </row>
    <row r="39" spans="2:4" x14ac:dyDescent="0.25">
      <c r="B39" s="9">
        <v>37.4</v>
      </c>
      <c r="C39" s="1">
        <f t="shared" si="0"/>
        <v>37</v>
      </c>
      <c r="D39" s="10" t="str">
        <f t="shared" si="1"/>
        <v>4</v>
      </c>
    </row>
    <row r="40" spans="2:4" x14ac:dyDescent="0.25">
      <c r="B40" s="9">
        <v>38.5</v>
      </c>
      <c r="C40" s="1">
        <f t="shared" si="0"/>
        <v>38</v>
      </c>
      <c r="D40" s="10" t="str">
        <f t="shared" si="1"/>
        <v>5</v>
      </c>
    </row>
    <row r="41" spans="2:4" x14ac:dyDescent="0.25">
      <c r="B41" s="9">
        <v>39.6</v>
      </c>
      <c r="C41" s="1">
        <f t="shared" si="0"/>
        <v>39</v>
      </c>
      <c r="D41" s="10" t="str">
        <f t="shared" si="1"/>
        <v>6</v>
      </c>
    </row>
    <row r="42" spans="2:4" x14ac:dyDescent="0.25">
      <c r="B42" s="9">
        <v>40.299999999999997</v>
      </c>
      <c r="C42" s="1">
        <f t="shared" si="0"/>
        <v>40</v>
      </c>
      <c r="D42" s="10" t="str">
        <f t="shared" si="1"/>
        <v>3</v>
      </c>
    </row>
    <row r="43" spans="2:4" x14ac:dyDescent="0.25">
      <c r="B43" s="9">
        <v>41.5</v>
      </c>
      <c r="C43" s="1">
        <f t="shared" si="0"/>
        <v>41</v>
      </c>
      <c r="D43" s="10" t="str">
        <f t="shared" si="1"/>
        <v>5</v>
      </c>
    </row>
    <row r="44" spans="2:4" x14ac:dyDescent="0.25">
      <c r="B44" s="9">
        <v>42.3</v>
      </c>
      <c r="C44" s="1">
        <f t="shared" si="0"/>
        <v>42</v>
      </c>
      <c r="D44" s="10" t="str">
        <f t="shared" si="1"/>
        <v>3</v>
      </c>
    </row>
    <row r="45" spans="2:4" x14ac:dyDescent="0.25">
      <c r="B45" s="9">
        <v>43.5</v>
      </c>
      <c r="C45" s="1">
        <f t="shared" si="0"/>
        <v>43</v>
      </c>
      <c r="D45" s="10" t="str">
        <f t="shared" si="1"/>
        <v>5</v>
      </c>
    </row>
    <row r="46" spans="2:4" x14ac:dyDescent="0.25">
      <c r="B46" s="9">
        <v>44.5</v>
      </c>
      <c r="C46" s="1">
        <f t="shared" si="0"/>
        <v>44</v>
      </c>
      <c r="D46" s="10" t="str">
        <f t="shared" si="1"/>
        <v>5</v>
      </c>
    </row>
    <row r="47" spans="2:4" x14ac:dyDescent="0.25">
      <c r="B47" s="9">
        <v>45.5</v>
      </c>
      <c r="C47" s="1">
        <f t="shared" si="0"/>
        <v>45</v>
      </c>
      <c r="D47" s="10" t="str">
        <f t="shared" si="1"/>
        <v>5</v>
      </c>
    </row>
    <row r="48" spans="2:4" x14ac:dyDescent="0.25">
      <c r="B48" s="9">
        <v>46.5</v>
      </c>
      <c r="C48" s="1">
        <f t="shared" si="0"/>
        <v>46</v>
      </c>
      <c r="D48" s="10" t="str">
        <f t="shared" si="1"/>
        <v>5</v>
      </c>
    </row>
    <row r="49" spans="2:4" x14ac:dyDescent="0.25">
      <c r="B49" s="9">
        <v>47.5</v>
      </c>
      <c r="C49" s="1">
        <f t="shared" si="0"/>
        <v>47</v>
      </c>
      <c r="D49" s="10" t="str">
        <f t="shared" si="1"/>
        <v>5</v>
      </c>
    </row>
    <row r="50" spans="2:4" x14ac:dyDescent="0.25">
      <c r="B50" s="9">
        <v>48.4</v>
      </c>
      <c r="C50" s="1">
        <f t="shared" si="0"/>
        <v>48</v>
      </c>
      <c r="D50" s="10" t="str">
        <f t="shared" si="1"/>
        <v>4</v>
      </c>
    </row>
    <row r="51" spans="2:4" x14ac:dyDescent="0.25">
      <c r="B51" s="9">
        <v>49.5</v>
      </c>
      <c r="C51" s="1">
        <f t="shared" si="0"/>
        <v>49</v>
      </c>
      <c r="D51" s="10" t="str">
        <f t="shared" si="1"/>
        <v>5</v>
      </c>
    </row>
    <row r="52" spans="2:4" x14ac:dyDescent="0.25">
      <c r="B52" s="9">
        <v>50.3</v>
      </c>
      <c r="C52" s="1">
        <f t="shared" si="0"/>
        <v>50</v>
      </c>
      <c r="D52" s="10" t="str">
        <f t="shared" si="1"/>
        <v>3</v>
      </c>
    </row>
    <row r="53" spans="2:4" x14ac:dyDescent="0.25">
      <c r="B53" s="9">
        <v>51.6</v>
      </c>
      <c r="C53" s="1">
        <f t="shared" si="0"/>
        <v>51</v>
      </c>
      <c r="D53" s="10" t="str">
        <f t="shared" si="1"/>
        <v>6</v>
      </c>
    </row>
    <row r="54" spans="2:4" x14ac:dyDescent="0.25">
      <c r="B54" s="9">
        <v>52.5</v>
      </c>
      <c r="C54" s="1">
        <f t="shared" si="0"/>
        <v>52</v>
      </c>
      <c r="D54" s="10" t="str">
        <f t="shared" si="1"/>
        <v>5</v>
      </c>
    </row>
    <row r="55" spans="2:4" x14ac:dyDescent="0.25">
      <c r="B55" s="9">
        <v>53.6</v>
      </c>
      <c r="C55" s="1">
        <f t="shared" si="0"/>
        <v>53</v>
      </c>
      <c r="D55" s="10" t="str">
        <f t="shared" si="1"/>
        <v>6</v>
      </c>
    </row>
    <row r="56" spans="2:4" x14ac:dyDescent="0.25">
      <c r="B56" s="9">
        <v>54.5</v>
      </c>
      <c r="C56" s="1">
        <f t="shared" si="0"/>
        <v>54</v>
      </c>
      <c r="D56" s="10" t="str">
        <f t="shared" si="1"/>
        <v>5</v>
      </c>
    </row>
    <row r="57" spans="2:4" x14ac:dyDescent="0.25">
      <c r="B57" s="9">
        <v>55.5</v>
      </c>
      <c r="C57" s="1">
        <f t="shared" si="0"/>
        <v>55</v>
      </c>
      <c r="D57" s="10" t="str">
        <f t="shared" si="1"/>
        <v>5</v>
      </c>
    </row>
    <row r="58" spans="2:4" x14ac:dyDescent="0.25">
      <c r="B58" s="9">
        <v>56.6</v>
      </c>
      <c r="C58" s="1">
        <f t="shared" si="0"/>
        <v>56</v>
      </c>
      <c r="D58" s="10" t="str">
        <f t="shared" si="1"/>
        <v>6</v>
      </c>
    </row>
    <row r="59" spans="2:4" x14ac:dyDescent="0.25">
      <c r="B59" s="9">
        <v>57.5</v>
      </c>
      <c r="C59" s="1">
        <f t="shared" si="0"/>
        <v>57</v>
      </c>
      <c r="D59" s="10" t="str">
        <f t="shared" si="1"/>
        <v>5</v>
      </c>
    </row>
    <row r="60" spans="2:4" x14ac:dyDescent="0.25">
      <c r="B60" s="9">
        <v>58.5</v>
      </c>
      <c r="C60" s="1">
        <f t="shared" si="0"/>
        <v>58</v>
      </c>
      <c r="D60" s="10" t="str">
        <f t="shared" si="1"/>
        <v>5</v>
      </c>
    </row>
    <row r="61" spans="2:4" x14ac:dyDescent="0.25">
      <c r="B61" s="9">
        <v>59.5</v>
      </c>
      <c r="C61" s="1">
        <f t="shared" si="0"/>
        <v>59</v>
      </c>
      <c r="D61" s="10" t="str">
        <f t="shared" si="1"/>
        <v>5</v>
      </c>
    </row>
    <row r="62" spans="2:4" x14ac:dyDescent="0.25">
      <c r="B62" s="9">
        <v>60.5</v>
      </c>
      <c r="C62" s="1">
        <f t="shared" si="0"/>
        <v>60</v>
      </c>
      <c r="D62" s="10" t="str">
        <f t="shared" si="1"/>
        <v>5</v>
      </c>
    </row>
    <row r="63" spans="2:4" x14ac:dyDescent="0.25">
      <c r="B63" s="9">
        <v>61.4</v>
      </c>
      <c r="C63" s="1">
        <f t="shared" si="0"/>
        <v>61</v>
      </c>
      <c r="D63" s="10" t="str">
        <f t="shared" si="1"/>
        <v>4</v>
      </c>
    </row>
    <row r="64" spans="2:4" x14ac:dyDescent="0.25">
      <c r="B64" s="9">
        <v>62.6</v>
      </c>
      <c r="C64" s="1">
        <f t="shared" si="0"/>
        <v>62</v>
      </c>
      <c r="D64" s="10" t="str">
        <f t="shared" si="1"/>
        <v>6</v>
      </c>
    </row>
    <row r="65" spans="2:4" x14ac:dyDescent="0.25">
      <c r="B65" s="9">
        <v>63.4</v>
      </c>
      <c r="C65" s="1">
        <f t="shared" si="0"/>
        <v>63</v>
      </c>
      <c r="D65" s="10" t="str">
        <f t="shared" si="1"/>
        <v>4</v>
      </c>
    </row>
    <row r="66" spans="2:4" x14ac:dyDescent="0.25">
      <c r="B66" s="9">
        <v>64.2</v>
      </c>
      <c r="C66" s="1">
        <f t="shared" si="0"/>
        <v>64</v>
      </c>
      <c r="D66" s="10" t="str">
        <f t="shared" si="1"/>
        <v>2</v>
      </c>
    </row>
    <row r="67" spans="2:4" x14ac:dyDescent="0.25">
      <c r="B67" s="9">
        <v>65.5</v>
      </c>
      <c r="C67" s="1">
        <f t="shared" si="0"/>
        <v>65</v>
      </c>
      <c r="D67" s="10" t="str">
        <f t="shared" si="1"/>
        <v>5</v>
      </c>
    </row>
    <row r="68" spans="2:4" x14ac:dyDescent="0.25">
      <c r="B68" s="9">
        <v>66.400000000000006</v>
      </c>
      <c r="C68" s="1">
        <f t="shared" ref="C68:C131" si="3">TRUNC(B68)</f>
        <v>66</v>
      </c>
      <c r="D68" s="10" t="str">
        <f t="shared" ref="D68:D131" si="4">RIGHT(B68, 1)</f>
        <v>4</v>
      </c>
    </row>
    <row r="69" spans="2:4" x14ac:dyDescent="0.25">
      <c r="B69" s="9">
        <v>67.3</v>
      </c>
      <c r="C69" s="1">
        <f t="shared" si="3"/>
        <v>67</v>
      </c>
      <c r="D69" s="10" t="str">
        <f t="shared" si="4"/>
        <v>3</v>
      </c>
    </row>
    <row r="70" spans="2:4" x14ac:dyDescent="0.25">
      <c r="B70" s="9">
        <v>68.5</v>
      </c>
      <c r="C70" s="1">
        <f t="shared" si="3"/>
        <v>68</v>
      </c>
      <c r="D70" s="10" t="str">
        <f t="shared" si="4"/>
        <v>5</v>
      </c>
    </row>
    <row r="71" spans="2:4" x14ac:dyDescent="0.25">
      <c r="B71" s="9">
        <v>69.5</v>
      </c>
      <c r="C71" s="1">
        <f t="shared" si="3"/>
        <v>69</v>
      </c>
      <c r="D71" s="10" t="str">
        <f t="shared" si="4"/>
        <v>5</v>
      </c>
    </row>
    <row r="72" spans="2:4" x14ac:dyDescent="0.25">
      <c r="B72" s="9">
        <v>70.599999999999994</v>
      </c>
      <c r="C72" s="1">
        <f t="shared" si="3"/>
        <v>70</v>
      </c>
      <c r="D72" s="10" t="str">
        <f t="shared" si="4"/>
        <v>6</v>
      </c>
    </row>
    <row r="73" spans="2:4" x14ac:dyDescent="0.25">
      <c r="B73" s="9">
        <v>71.3</v>
      </c>
      <c r="C73" s="1">
        <f t="shared" si="3"/>
        <v>71</v>
      </c>
      <c r="D73" s="10" t="str">
        <f t="shared" si="4"/>
        <v>3</v>
      </c>
    </row>
    <row r="74" spans="2:4" x14ac:dyDescent="0.25">
      <c r="B74" s="9">
        <v>72.5</v>
      </c>
      <c r="C74" s="1">
        <f t="shared" si="3"/>
        <v>72</v>
      </c>
      <c r="D74" s="10" t="str">
        <f t="shared" si="4"/>
        <v>5</v>
      </c>
    </row>
    <row r="75" spans="2:4" x14ac:dyDescent="0.25">
      <c r="B75" s="9">
        <v>73.599999999999994</v>
      </c>
      <c r="C75" s="1">
        <f t="shared" si="3"/>
        <v>73</v>
      </c>
      <c r="D75" s="10" t="str">
        <f t="shared" si="4"/>
        <v>6</v>
      </c>
    </row>
    <row r="76" spans="2:4" x14ac:dyDescent="0.25">
      <c r="B76" s="9">
        <v>74.5</v>
      </c>
      <c r="C76" s="1">
        <f t="shared" si="3"/>
        <v>74</v>
      </c>
      <c r="D76" s="10" t="str">
        <f t="shared" si="4"/>
        <v>5</v>
      </c>
    </row>
    <row r="77" spans="2:4" x14ac:dyDescent="0.25">
      <c r="B77" s="9">
        <v>75.599999999999994</v>
      </c>
      <c r="C77" s="1">
        <f t="shared" si="3"/>
        <v>75</v>
      </c>
      <c r="D77" s="10" t="str">
        <f t="shared" si="4"/>
        <v>6</v>
      </c>
    </row>
    <row r="78" spans="2:4" x14ac:dyDescent="0.25">
      <c r="B78" s="9">
        <v>76.400000000000006</v>
      </c>
      <c r="C78" s="1">
        <f t="shared" si="3"/>
        <v>76</v>
      </c>
      <c r="D78" s="10" t="str">
        <f t="shared" si="4"/>
        <v>4</v>
      </c>
    </row>
    <row r="79" spans="2:4" x14ac:dyDescent="0.25">
      <c r="B79" s="9">
        <v>77.5</v>
      </c>
      <c r="C79" s="1">
        <f t="shared" si="3"/>
        <v>77</v>
      </c>
      <c r="D79" s="10" t="str">
        <f t="shared" si="4"/>
        <v>5</v>
      </c>
    </row>
    <row r="80" spans="2:4" x14ac:dyDescent="0.25">
      <c r="B80" s="9">
        <v>78.5</v>
      </c>
      <c r="C80" s="1">
        <f t="shared" si="3"/>
        <v>78</v>
      </c>
      <c r="D80" s="10" t="str">
        <f t="shared" si="4"/>
        <v>5</v>
      </c>
    </row>
    <row r="81" spans="2:4" x14ac:dyDescent="0.25">
      <c r="B81" s="9">
        <v>79.5</v>
      </c>
      <c r="C81" s="1">
        <f t="shared" si="3"/>
        <v>79</v>
      </c>
      <c r="D81" s="10" t="str">
        <f t="shared" si="4"/>
        <v>5</v>
      </c>
    </row>
    <row r="82" spans="2:4" x14ac:dyDescent="0.25">
      <c r="B82" s="9">
        <v>80.400000000000006</v>
      </c>
      <c r="C82" s="1">
        <f t="shared" si="3"/>
        <v>80</v>
      </c>
      <c r="D82" s="10" t="str">
        <f t="shared" si="4"/>
        <v>4</v>
      </c>
    </row>
    <row r="83" spans="2:4" x14ac:dyDescent="0.25">
      <c r="B83" s="9">
        <v>81.5</v>
      </c>
      <c r="C83" s="1">
        <f t="shared" si="3"/>
        <v>81</v>
      </c>
      <c r="D83" s="10" t="str">
        <f t="shared" si="4"/>
        <v>5</v>
      </c>
    </row>
    <row r="84" spans="2:4" x14ac:dyDescent="0.25">
      <c r="B84" s="9">
        <v>82.1</v>
      </c>
      <c r="C84" s="1">
        <f t="shared" si="3"/>
        <v>82</v>
      </c>
      <c r="D84" s="10" t="str">
        <f t="shared" si="4"/>
        <v>1</v>
      </c>
    </row>
    <row r="85" spans="2:4" x14ac:dyDescent="0.25">
      <c r="B85" s="9">
        <v>83.6</v>
      </c>
      <c r="C85" s="1">
        <f t="shared" si="3"/>
        <v>83</v>
      </c>
      <c r="D85" s="10" t="str">
        <f t="shared" si="4"/>
        <v>6</v>
      </c>
    </row>
    <row r="86" spans="2:4" x14ac:dyDescent="0.25">
      <c r="B86" s="9">
        <v>84.5</v>
      </c>
      <c r="C86" s="1">
        <f t="shared" si="3"/>
        <v>84</v>
      </c>
      <c r="D86" s="10" t="str">
        <f t="shared" si="4"/>
        <v>5</v>
      </c>
    </row>
    <row r="87" spans="2:4" x14ac:dyDescent="0.25">
      <c r="B87" s="9">
        <v>85.5</v>
      </c>
      <c r="C87" s="1">
        <f t="shared" si="3"/>
        <v>85</v>
      </c>
      <c r="D87" s="10" t="str">
        <f t="shared" si="4"/>
        <v>5</v>
      </c>
    </row>
    <row r="88" spans="2:4" x14ac:dyDescent="0.25">
      <c r="B88" s="9">
        <v>86.4</v>
      </c>
      <c r="C88" s="1">
        <f t="shared" si="3"/>
        <v>86</v>
      </c>
      <c r="D88" s="10" t="str">
        <f t="shared" si="4"/>
        <v>4</v>
      </c>
    </row>
    <row r="89" spans="2:4" x14ac:dyDescent="0.25">
      <c r="B89" s="9">
        <v>87.5</v>
      </c>
      <c r="C89" s="1">
        <f t="shared" si="3"/>
        <v>87</v>
      </c>
      <c r="D89" s="10" t="str">
        <f t="shared" si="4"/>
        <v>5</v>
      </c>
    </row>
    <row r="90" spans="2:4" x14ac:dyDescent="0.25">
      <c r="B90" s="9">
        <v>88.5</v>
      </c>
      <c r="C90" s="1">
        <f t="shared" si="3"/>
        <v>88</v>
      </c>
      <c r="D90" s="10" t="str">
        <f t="shared" si="4"/>
        <v>5</v>
      </c>
    </row>
    <row r="91" spans="2:4" x14ac:dyDescent="0.25">
      <c r="B91" s="9">
        <v>89.3</v>
      </c>
      <c r="C91" s="1">
        <f t="shared" si="3"/>
        <v>89</v>
      </c>
      <c r="D91" s="10" t="str">
        <f t="shared" si="4"/>
        <v>3</v>
      </c>
    </row>
    <row r="92" spans="2:4" x14ac:dyDescent="0.25">
      <c r="B92" s="9">
        <v>90.6</v>
      </c>
      <c r="C92" s="1">
        <f t="shared" si="3"/>
        <v>90</v>
      </c>
      <c r="D92" s="10" t="str">
        <f t="shared" si="4"/>
        <v>6</v>
      </c>
    </row>
    <row r="93" spans="2:4" x14ac:dyDescent="0.25">
      <c r="B93" s="9">
        <v>91.5</v>
      </c>
      <c r="C93" s="1">
        <f t="shared" si="3"/>
        <v>91</v>
      </c>
      <c r="D93" s="10" t="str">
        <f t="shared" si="4"/>
        <v>5</v>
      </c>
    </row>
    <row r="94" spans="2:4" x14ac:dyDescent="0.25">
      <c r="B94" s="9">
        <v>92.5</v>
      </c>
      <c r="C94" s="1">
        <f t="shared" si="3"/>
        <v>92</v>
      </c>
      <c r="D94" s="10" t="str">
        <f t="shared" si="4"/>
        <v>5</v>
      </c>
    </row>
    <row r="95" spans="2:4" x14ac:dyDescent="0.25">
      <c r="B95" s="9">
        <v>93.4</v>
      </c>
      <c r="C95" s="1">
        <f t="shared" si="3"/>
        <v>93</v>
      </c>
      <c r="D95" s="10" t="str">
        <f t="shared" si="4"/>
        <v>4</v>
      </c>
    </row>
    <row r="96" spans="2:4" x14ac:dyDescent="0.25">
      <c r="B96" s="9">
        <v>94.6</v>
      </c>
      <c r="C96" s="1">
        <f t="shared" si="3"/>
        <v>94</v>
      </c>
      <c r="D96" s="10" t="str">
        <f t="shared" si="4"/>
        <v>6</v>
      </c>
    </row>
    <row r="97" spans="2:4" x14ac:dyDescent="0.25">
      <c r="B97" s="9">
        <v>95.2</v>
      </c>
      <c r="C97" s="1">
        <f t="shared" si="3"/>
        <v>95</v>
      </c>
      <c r="D97" s="10" t="str">
        <f t="shared" si="4"/>
        <v>2</v>
      </c>
    </row>
    <row r="98" spans="2:4" x14ac:dyDescent="0.25">
      <c r="B98" s="9">
        <v>96.3</v>
      </c>
      <c r="C98" s="1">
        <f t="shared" si="3"/>
        <v>96</v>
      </c>
      <c r="D98" s="10" t="str">
        <f t="shared" si="4"/>
        <v>3</v>
      </c>
    </row>
    <row r="99" spans="2:4" x14ac:dyDescent="0.25">
      <c r="B99" s="9">
        <v>97.5</v>
      </c>
      <c r="C99" s="1">
        <f t="shared" si="3"/>
        <v>97</v>
      </c>
      <c r="D99" s="10" t="str">
        <f t="shared" si="4"/>
        <v>5</v>
      </c>
    </row>
    <row r="100" spans="2:4" x14ac:dyDescent="0.25">
      <c r="B100" s="9">
        <v>98.1</v>
      </c>
      <c r="C100" s="1">
        <f t="shared" si="3"/>
        <v>98</v>
      </c>
      <c r="D100" s="10" t="str">
        <f t="shared" si="4"/>
        <v>1</v>
      </c>
    </row>
    <row r="101" spans="2:4" x14ac:dyDescent="0.25">
      <c r="B101" s="9">
        <v>99.2</v>
      </c>
      <c r="C101" s="1">
        <f t="shared" si="3"/>
        <v>99</v>
      </c>
      <c r="D101" s="10" t="str">
        <f t="shared" si="4"/>
        <v>2</v>
      </c>
    </row>
    <row r="102" spans="2:4" x14ac:dyDescent="0.25">
      <c r="B102" s="9">
        <v>100.3</v>
      </c>
      <c r="C102" s="1">
        <f t="shared" si="3"/>
        <v>100</v>
      </c>
      <c r="D102" s="10" t="str">
        <f t="shared" si="4"/>
        <v>3</v>
      </c>
    </row>
    <row r="103" spans="2:4" x14ac:dyDescent="0.25">
      <c r="B103" s="9">
        <v>101.6</v>
      </c>
      <c r="C103" s="1">
        <f t="shared" si="3"/>
        <v>101</v>
      </c>
      <c r="D103" s="10" t="str">
        <f t="shared" si="4"/>
        <v>6</v>
      </c>
    </row>
    <row r="104" spans="2:4" x14ac:dyDescent="0.25">
      <c r="B104" s="9">
        <v>102.5</v>
      </c>
      <c r="C104" s="1">
        <f t="shared" si="3"/>
        <v>102</v>
      </c>
      <c r="D104" s="10" t="str">
        <f t="shared" si="4"/>
        <v>5</v>
      </c>
    </row>
    <row r="105" spans="2:4" x14ac:dyDescent="0.25">
      <c r="B105" s="9">
        <v>103.5</v>
      </c>
      <c r="C105" s="1">
        <f t="shared" si="3"/>
        <v>103</v>
      </c>
      <c r="D105" s="10" t="str">
        <f t="shared" si="4"/>
        <v>5</v>
      </c>
    </row>
    <row r="106" spans="2:4" x14ac:dyDescent="0.25">
      <c r="B106" s="9">
        <v>104.4</v>
      </c>
      <c r="C106" s="1">
        <f t="shared" si="3"/>
        <v>104</v>
      </c>
      <c r="D106" s="10" t="str">
        <f t="shared" si="4"/>
        <v>4</v>
      </c>
    </row>
    <row r="107" spans="2:4" x14ac:dyDescent="0.25">
      <c r="B107" s="9">
        <v>105.6</v>
      </c>
      <c r="C107" s="1">
        <f t="shared" si="3"/>
        <v>105</v>
      </c>
      <c r="D107" s="10" t="str">
        <f t="shared" si="4"/>
        <v>6</v>
      </c>
    </row>
    <row r="108" spans="2:4" x14ac:dyDescent="0.25">
      <c r="B108" s="9">
        <v>106.5</v>
      </c>
      <c r="C108" s="1">
        <f t="shared" si="3"/>
        <v>106</v>
      </c>
      <c r="D108" s="10" t="str">
        <f t="shared" si="4"/>
        <v>5</v>
      </c>
    </row>
    <row r="109" spans="2:4" x14ac:dyDescent="0.25">
      <c r="B109" s="9">
        <v>107.3</v>
      </c>
      <c r="C109" s="1">
        <f t="shared" si="3"/>
        <v>107</v>
      </c>
      <c r="D109" s="10" t="str">
        <f t="shared" si="4"/>
        <v>3</v>
      </c>
    </row>
    <row r="110" spans="2:4" x14ac:dyDescent="0.25">
      <c r="B110" s="9">
        <v>108.6</v>
      </c>
      <c r="C110" s="1">
        <f t="shared" si="3"/>
        <v>108</v>
      </c>
      <c r="D110" s="10" t="str">
        <f t="shared" si="4"/>
        <v>6</v>
      </c>
    </row>
    <row r="111" spans="2:4" x14ac:dyDescent="0.25">
      <c r="B111" s="9">
        <v>109.5</v>
      </c>
      <c r="C111" s="1">
        <f t="shared" si="3"/>
        <v>109</v>
      </c>
      <c r="D111" s="10" t="str">
        <f t="shared" si="4"/>
        <v>5</v>
      </c>
    </row>
    <row r="112" spans="2:4" x14ac:dyDescent="0.25">
      <c r="B112" s="9">
        <v>110.4</v>
      </c>
      <c r="C112" s="1">
        <f t="shared" si="3"/>
        <v>110</v>
      </c>
      <c r="D112" s="10" t="str">
        <f t="shared" si="4"/>
        <v>4</v>
      </c>
    </row>
    <row r="113" spans="2:4" x14ac:dyDescent="0.25">
      <c r="B113" s="9">
        <v>111.6</v>
      </c>
      <c r="C113" s="1">
        <f t="shared" si="3"/>
        <v>111</v>
      </c>
      <c r="D113" s="10" t="str">
        <f t="shared" si="4"/>
        <v>6</v>
      </c>
    </row>
    <row r="114" spans="2:4" x14ac:dyDescent="0.25">
      <c r="B114" s="9">
        <v>112.5</v>
      </c>
      <c r="C114" s="1">
        <f t="shared" si="3"/>
        <v>112</v>
      </c>
      <c r="D114" s="10" t="str">
        <f t="shared" si="4"/>
        <v>5</v>
      </c>
    </row>
    <row r="115" spans="2:4" x14ac:dyDescent="0.25">
      <c r="B115" s="9">
        <v>113.6</v>
      </c>
      <c r="C115" s="1">
        <f t="shared" si="3"/>
        <v>113</v>
      </c>
      <c r="D115" s="10" t="str">
        <f t="shared" si="4"/>
        <v>6</v>
      </c>
    </row>
    <row r="116" spans="2:4" x14ac:dyDescent="0.25">
      <c r="B116" s="9">
        <v>114.6</v>
      </c>
      <c r="C116" s="1">
        <f t="shared" si="3"/>
        <v>114</v>
      </c>
      <c r="D116" s="10" t="str">
        <f t="shared" si="4"/>
        <v>6</v>
      </c>
    </row>
    <row r="117" spans="2:4" x14ac:dyDescent="0.25">
      <c r="B117" s="9">
        <v>115.6</v>
      </c>
      <c r="C117" s="1">
        <f t="shared" si="3"/>
        <v>115</v>
      </c>
      <c r="D117" s="10" t="str">
        <f t="shared" si="4"/>
        <v>6</v>
      </c>
    </row>
    <row r="118" spans="2:4" x14ac:dyDescent="0.25">
      <c r="B118" s="9">
        <v>116.5</v>
      </c>
      <c r="C118" s="1">
        <f t="shared" si="3"/>
        <v>116</v>
      </c>
      <c r="D118" s="10" t="str">
        <f t="shared" si="4"/>
        <v>5</v>
      </c>
    </row>
    <row r="119" spans="2:4" x14ac:dyDescent="0.25">
      <c r="B119" s="9">
        <v>117.4</v>
      </c>
      <c r="C119" s="1">
        <f t="shared" si="3"/>
        <v>117</v>
      </c>
      <c r="D119" s="10" t="str">
        <f t="shared" si="4"/>
        <v>4</v>
      </c>
    </row>
    <row r="120" spans="2:4" x14ac:dyDescent="0.25">
      <c r="B120" s="9">
        <v>118.5</v>
      </c>
      <c r="C120" s="1">
        <f t="shared" si="3"/>
        <v>118</v>
      </c>
      <c r="D120" s="10" t="str">
        <f t="shared" si="4"/>
        <v>5</v>
      </c>
    </row>
    <row r="121" spans="2:4" x14ac:dyDescent="0.25">
      <c r="B121" s="9">
        <v>119.5</v>
      </c>
      <c r="C121" s="1">
        <f t="shared" si="3"/>
        <v>119</v>
      </c>
      <c r="D121" s="10" t="str">
        <f t="shared" si="4"/>
        <v>5</v>
      </c>
    </row>
    <row r="122" spans="2:4" x14ac:dyDescent="0.25">
      <c r="B122" s="9">
        <v>120.6</v>
      </c>
      <c r="C122" s="1">
        <f t="shared" si="3"/>
        <v>120</v>
      </c>
      <c r="D122" s="10" t="str">
        <f t="shared" si="4"/>
        <v>6</v>
      </c>
    </row>
    <row r="123" spans="2:4" x14ac:dyDescent="0.25">
      <c r="B123" s="9">
        <v>121.5</v>
      </c>
      <c r="C123" s="1">
        <f t="shared" si="3"/>
        <v>121</v>
      </c>
      <c r="D123" s="10" t="str">
        <f t="shared" si="4"/>
        <v>5</v>
      </c>
    </row>
    <row r="124" spans="2:4" x14ac:dyDescent="0.25">
      <c r="B124" s="9">
        <v>122.5</v>
      </c>
      <c r="C124" s="1">
        <f t="shared" si="3"/>
        <v>122</v>
      </c>
      <c r="D124" s="10" t="str">
        <f t="shared" si="4"/>
        <v>5</v>
      </c>
    </row>
    <row r="125" spans="2:4" x14ac:dyDescent="0.25">
      <c r="B125" s="9">
        <v>123.5</v>
      </c>
      <c r="C125" s="1">
        <f t="shared" si="3"/>
        <v>123</v>
      </c>
      <c r="D125" s="10" t="str">
        <f t="shared" si="4"/>
        <v>5</v>
      </c>
    </row>
    <row r="126" spans="2:4" x14ac:dyDescent="0.25">
      <c r="B126" s="9">
        <v>124.3</v>
      </c>
      <c r="C126" s="1">
        <f t="shared" si="3"/>
        <v>124</v>
      </c>
      <c r="D126" s="10" t="str">
        <f t="shared" si="4"/>
        <v>3</v>
      </c>
    </row>
    <row r="127" spans="2:4" x14ac:dyDescent="0.25">
      <c r="B127" s="9">
        <v>125.5</v>
      </c>
      <c r="C127" s="1">
        <f t="shared" si="3"/>
        <v>125</v>
      </c>
      <c r="D127" s="10" t="str">
        <f t="shared" si="4"/>
        <v>5</v>
      </c>
    </row>
    <row r="128" spans="2:4" x14ac:dyDescent="0.25">
      <c r="B128" s="9">
        <v>126.5</v>
      </c>
      <c r="C128" s="1">
        <f t="shared" si="3"/>
        <v>126</v>
      </c>
      <c r="D128" s="10" t="str">
        <f t="shared" si="4"/>
        <v>5</v>
      </c>
    </row>
    <row r="129" spans="2:4" x14ac:dyDescent="0.25">
      <c r="B129" s="9">
        <v>127.6</v>
      </c>
      <c r="C129" s="1">
        <f t="shared" si="3"/>
        <v>127</v>
      </c>
      <c r="D129" s="10" t="str">
        <f t="shared" si="4"/>
        <v>6</v>
      </c>
    </row>
    <row r="130" spans="2:4" x14ac:dyDescent="0.25">
      <c r="B130" s="9">
        <v>128.4</v>
      </c>
      <c r="C130" s="1">
        <f t="shared" si="3"/>
        <v>128</v>
      </c>
      <c r="D130" s="10" t="str">
        <f t="shared" si="4"/>
        <v>4</v>
      </c>
    </row>
    <row r="131" spans="2:4" x14ac:dyDescent="0.25">
      <c r="B131" s="9">
        <v>129.5</v>
      </c>
      <c r="C131" s="1">
        <f t="shared" si="3"/>
        <v>129</v>
      </c>
      <c r="D131" s="10" t="str">
        <f t="shared" si="4"/>
        <v>5</v>
      </c>
    </row>
    <row r="132" spans="2:4" x14ac:dyDescent="0.25">
      <c r="B132" s="9">
        <v>130.6</v>
      </c>
      <c r="C132" s="1">
        <f t="shared" ref="C132:C195" si="5">TRUNC(B132)</f>
        <v>130</v>
      </c>
      <c r="D132" s="10" t="str">
        <f t="shared" ref="D132:D195" si="6">RIGHT(B132, 1)</f>
        <v>6</v>
      </c>
    </row>
    <row r="133" spans="2:4" x14ac:dyDescent="0.25">
      <c r="B133" s="9">
        <v>131.5</v>
      </c>
      <c r="C133" s="1">
        <f t="shared" si="5"/>
        <v>131</v>
      </c>
      <c r="D133" s="10" t="str">
        <f t="shared" si="6"/>
        <v>5</v>
      </c>
    </row>
    <row r="134" spans="2:4" x14ac:dyDescent="0.25">
      <c r="B134" s="9">
        <v>132.1</v>
      </c>
      <c r="C134" s="1">
        <f t="shared" si="5"/>
        <v>132</v>
      </c>
      <c r="D134" s="10" t="str">
        <f t="shared" si="6"/>
        <v>1</v>
      </c>
    </row>
    <row r="135" spans="2:4" x14ac:dyDescent="0.25">
      <c r="B135" s="9">
        <v>133.5</v>
      </c>
      <c r="C135" s="1">
        <f t="shared" si="5"/>
        <v>133</v>
      </c>
      <c r="D135" s="10" t="str">
        <f t="shared" si="6"/>
        <v>5</v>
      </c>
    </row>
    <row r="136" spans="2:4" x14ac:dyDescent="0.25">
      <c r="B136" s="9">
        <v>134.4</v>
      </c>
      <c r="C136" s="1">
        <f t="shared" si="5"/>
        <v>134</v>
      </c>
      <c r="D136" s="10" t="str">
        <f t="shared" si="6"/>
        <v>4</v>
      </c>
    </row>
    <row r="137" spans="2:4" x14ac:dyDescent="0.25">
      <c r="B137" s="9">
        <v>135.5</v>
      </c>
      <c r="C137" s="1">
        <f t="shared" si="5"/>
        <v>135</v>
      </c>
      <c r="D137" s="10" t="str">
        <f t="shared" si="6"/>
        <v>5</v>
      </c>
    </row>
    <row r="138" spans="2:4" x14ac:dyDescent="0.25">
      <c r="B138" s="9">
        <v>136.4</v>
      </c>
      <c r="C138" s="1">
        <f t="shared" si="5"/>
        <v>136</v>
      </c>
      <c r="D138" s="10" t="str">
        <f t="shared" si="6"/>
        <v>4</v>
      </c>
    </row>
    <row r="139" spans="2:4" x14ac:dyDescent="0.25">
      <c r="B139" s="9">
        <v>137.5</v>
      </c>
      <c r="C139" s="1">
        <f t="shared" si="5"/>
        <v>137</v>
      </c>
      <c r="D139" s="10" t="str">
        <f t="shared" si="6"/>
        <v>5</v>
      </c>
    </row>
    <row r="140" spans="2:4" x14ac:dyDescent="0.25">
      <c r="B140" s="9">
        <v>138.5</v>
      </c>
      <c r="C140" s="1">
        <f t="shared" si="5"/>
        <v>138</v>
      </c>
      <c r="D140" s="10" t="str">
        <f t="shared" si="6"/>
        <v>5</v>
      </c>
    </row>
    <row r="141" spans="2:4" x14ac:dyDescent="0.25">
      <c r="B141" s="9">
        <v>139.4</v>
      </c>
      <c r="C141" s="1">
        <f t="shared" si="5"/>
        <v>139</v>
      </c>
      <c r="D141" s="10" t="str">
        <f t="shared" si="6"/>
        <v>4</v>
      </c>
    </row>
    <row r="142" spans="2:4" x14ac:dyDescent="0.25">
      <c r="B142" s="9">
        <v>140.4</v>
      </c>
      <c r="C142" s="1">
        <f t="shared" si="5"/>
        <v>140</v>
      </c>
      <c r="D142" s="10" t="str">
        <f t="shared" si="6"/>
        <v>4</v>
      </c>
    </row>
    <row r="143" spans="2:4" x14ac:dyDescent="0.25">
      <c r="B143" s="9">
        <v>141.30000000000001</v>
      </c>
      <c r="C143" s="1">
        <f t="shared" si="5"/>
        <v>141</v>
      </c>
      <c r="D143" s="10" t="str">
        <f t="shared" si="6"/>
        <v>3</v>
      </c>
    </row>
    <row r="144" spans="2:4" x14ac:dyDescent="0.25">
      <c r="B144" s="9">
        <v>142.5</v>
      </c>
      <c r="C144" s="1">
        <f t="shared" si="5"/>
        <v>142</v>
      </c>
      <c r="D144" s="10" t="str">
        <f t="shared" si="6"/>
        <v>5</v>
      </c>
    </row>
    <row r="145" spans="2:4" x14ac:dyDescent="0.25">
      <c r="B145" s="9">
        <v>143.4</v>
      </c>
      <c r="C145" s="1">
        <f t="shared" si="5"/>
        <v>143</v>
      </c>
      <c r="D145" s="10" t="str">
        <f t="shared" si="6"/>
        <v>4</v>
      </c>
    </row>
    <row r="146" spans="2:4" x14ac:dyDescent="0.25">
      <c r="B146" s="9">
        <v>144.4</v>
      </c>
      <c r="C146" s="1">
        <f t="shared" si="5"/>
        <v>144</v>
      </c>
      <c r="D146" s="10" t="str">
        <f t="shared" si="6"/>
        <v>4</v>
      </c>
    </row>
    <row r="147" spans="2:4" x14ac:dyDescent="0.25">
      <c r="B147" s="9">
        <v>145.4</v>
      </c>
      <c r="C147" s="1">
        <f t="shared" si="5"/>
        <v>145</v>
      </c>
      <c r="D147" s="10" t="str">
        <f t="shared" si="6"/>
        <v>4</v>
      </c>
    </row>
    <row r="148" spans="2:4" x14ac:dyDescent="0.25">
      <c r="B148" s="9">
        <v>146.6</v>
      </c>
      <c r="C148" s="1">
        <f t="shared" si="5"/>
        <v>146</v>
      </c>
      <c r="D148" s="10" t="str">
        <f t="shared" si="6"/>
        <v>6</v>
      </c>
    </row>
    <row r="149" spans="2:4" x14ac:dyDescent="0.25">
      <c r="B149" s="9">
        <v>147.4</v>
      </c>
      <c r="C149" s="1">
        <f t="shared" si="5"/>
        <v>147</v>
      </c>
      <c r="D149" s="10" t="str">
        <f t="shared" si="6"/>
        <v>4</v>
      </c>
    </row>
    <row r="150" spans="2:4" x14ac:dyDescent="0.25">
      <c r="B150" s="9">
        <v>148.30000000000001</v>
      </c>
      <c r="C150" s="1">
        <f t="shared" si="5"/>
        <v>148</v>
      </c>
      <c r="D150" s="10" t="str">
        <f t="shared" si="6"/>
        <v>3</v>
      </c>
    </row>
    <row r="151" spans="2:4" x14ac:dyDescent="0.25">
      <c r="B151" s="9">
        <v>149.5</v>
      </c>
      <c r="C151" s="1">
        <f t="shared" si="5"/>
        <v>149</v>
      </c>
      <c r="D151" s="10" t="str">
        <f t="shared" si="6"/>
        <v>5</v>
      </c>
    </row>
    <row r="152" spans="2:4" x14ac:dyDescent="0.25">
      <c r="B152" s="9">
        <v>150.1</v>
      </c>
      <c r="C152" s="1">
        <f t="shared" si="5"/>
        <v>150</v>
      </c>
      <c r="D152" s="10" t="str">
        <f t="shared" si="6"/>
        <v>1</v>
      </c>
    </row>
    <row r="153" spans="2:4" x14ac:dyDescent="0.25">
      <c r="B153" s="9">
        <v>151.30000000000001</v>
      </c>
      <c r="C153" s="1">
        <f t="shared" si="5"/>
        <v>151</v>
      </c>
      <c r="D153" s="10" t="str">
        <f t="shared" si="6"/>
        <v>3</v>
      </c>
    </row>
    <row r="154" spans="2:4" x14ac:dyDescent="0.25">
      <c r="B154" s="9">
        <v>152.5</v>
      </c>
      <c r="C154" s="1">
        <f t="shared" si="5"/>
        <v>152</v>
      </c>
      <c r="D154" s="10" t="str">
        <f t="shared" si="6"/>
        <v>5</v>
      </c>
    </row>
    <row r="155" spans="2:4" x14ac:dyDescent="0.25">
      <c r="B155" s="9">
        <v>153.6</v>
      </c>
      <c r="C155" s="1">
        <f t="shared" si="5"/>
        <v>153</v>
      </c>
      <c r="D155" s="10" t="str">
        <f t="shared" si="6"/>
        <v>6</v>
      </c>
    </row>
    <row r="156" spans="2:4" x14ac:dyDescent="0.25">
      <c r="B156" s="9">
        <v>154.5</v>
      </c>
      <c r="C156" s="1">
        <f t="shared" si="5"/>
        <v>154</v>
      </c>
      <c r="D156" s="10" t="str">
        <f t="shared" si="6"/>
        <v>5</v>
      </c>
    </row>
    <row r="157" spans="2:4" x14ac:dyDescent="0.25">
      <c r="B157" s="9">
        <v>155.5</v>
      </c>
      <c r="C157" s="1">
        <f t="shared" si="5"/>
        <v>155</v>
      </c>
      <c r="D157" s="10" t="str">
        <f t="shared" si="6"/>
        <v>5</v>
      </c>
    </row>
    <row r="158" spans="2:4" x14ac:dyDescent="0.25">
      <c r="B158" s="9">
        <v>156.5</v>
      </c>
      <c r="C158" s="1">
        <f t="shared" si="5"/>
        <v>156</v>
      </c>
      <c r="D158" s="10" t="str">
        <f t="shared" si="6"/>
        <v>5</v>
      </c>
    </row>
    <row r="159" spans="2:4" x14ac:dyDescent="0.25">
      <c r="B159" s="9">
        <v>157.5</v>
      </c>
      <c r="C159" s="1">
        <f t="shared" si="5"/>
        <v>157</v>
      </c>
      <c r="D159" s="10" t="str">
        <f t="shared" si="6"/>
        <v>5</v>
      </c>
    </row>
    <row r="160" spans="2:4" x14ac:dyDescent="0.25">
      <c r="B160" s="9">
        <v>158.4</v>
      </c>
      <c r="C160" s="1">
        <f t="shared" si="5"/>
        <v>158</v>
      </c>
      <c r="D160" s="10" t="str">
        <f t="shared" si="6"/>
        <v>4</v>
      </c>
    </row>
    <row r="161" spans="2:4" x14ac:dyDescent="0.25">
      <c r="B161" s="9">
        <v>159.6</v>
      </c>
      <c r="C161" s="1">
        <f t="shared" si="5"/>
        <v>159</v>
      </c>
      <c r="D161" s="10" t="str">
        <f t="shared" si="6"/>
        <v>6</v>
      </c>
    </row>
    <row r="162" spans="2:4" x14ac:dyDescent="0.25">
      <c r="B162" s="9">
        <v>160.19999999999999</v>
      </c>
      <c r="C162" s="1">
        <f t="shared" si="5"/>
        <v>160</v>
      </c>
      <c r="D162" s="10" t="str">
        <f t="shared" si="6"/>
        <v>2</v>
      </c>
    </row>
    <row r="163" spans="2:4" x14ac:dyDescent="0.25">
      <c r="B163" s="9">
        <v>161.1</v>
      </c>
      <c r="C163" s="1">
        <f t="shared" si="5"/>
        <v>161</v>
      </c>
      <c r="D163" s="10" t="str">
        <f t="shared" si="6"/>
        <v>1</v>
      </c>
    </row>
    <row r="164" spans="2:4" x14ac:dyDescent="0.25">
      <c r="B164" s="9">
        <v>162.5</v>
      </c>
      <c r="C164" s="1">
        <f t="shared" si="5"/>
        <v>162</v>
      </c>
      <c r="D164" s="10" t="str">
        <f t="shared" si="6"/>
        <v>5</v>
      </c>
    </row>
    <row r="165" spans="2:4" x14ac:dyDescent="0.25">
      <c r="B165" s="9">
        <v>163.30000000000001</v>
      </c>
      <c r="C165" s="1">
        <f t="shared" si="5"/>
        <v>163</v>
      </c>
      <c r="D165" s="10" t="str">
        <f t="shared" si="6"/>
        <v>3</v>
      </c>
    </row>
    <row r="166" spans="2:4" x14ac:dyDescent="0.25">
      <c r="B166" s="9">
        <v>164.5</v>
      </c>
      <c r="C166" s="1">
        <f t="shared" si="5"/>
        <v>164</v>
      </c>
      <c r="D166" s="10" t="str">
        <f t="shared" si="6"/>
        <v>5</v>
      </c>
    </row>
    <row r="167" spans="2:4" x14ac:dyDescent="0.25">
      <c r="B167" s="9">
        <v>165.2</v>
      </c>
      <c r="C167" s="1">
        <f t="shared" si="5"/>
        <v>165</v>
      </c>
      <c r="D167" s="10" t="str">
        <f t="shared" si="6"/>
        <v>2</v>
      </c>
    </row>
    <row r="168" spans="2:4" x14ac:dyDescent="0.25">
      <c r="B168" s="9">
        <v>166.5</v>
      </c>
      <c r="C168" s="1">
        <f t="shared" si="5"/>
        <v>166</v>
      </c>
      <c r="D168" s="10" t="str">
        <f t="shared" si="6"/>
        <v>5</v>
      </c>
    </row>
    <row r="169" spans="2:4" x14ac:dyDescent="0.25">
      <c r="B169" s="9">
        <v>167.1</v>
      </c>
      <c r="C169" s="1">
        <f t="shared" si="5"/>
        <v>167</v>
      </c>
      <c r="D169" s="10" t="str">
        <f t="shared" si="6"/>
        <v>1</v>
      </c>
    </row>
    <row r="170" spans="2:4" x14ac:dyDescent="0.25">
      <c r="B170" s="9">
        <v>168.1</v>
      </c>
      <c r="C170" s="1">
        <f t="shared" si="5"/>
        <v>168</v>
      </c>
      <c r="D170" s="10" t="str">
        <f t="shared" si="6"/>
        <v>1</v>
      </c>
    </row>
    <row r="171" spans="2:4" x14ac:dyDescent="0.25">
      <c r="B171" s="9">
        <v>169.5</v>
      </c>
      <c r="C171" s="1">
        <f t="shared" si="5"/>
        <v>169</v>
      </c>
      <c r="D171" s="10" t="str">
        <f t="shared" si="6"/>
        <v>5</v>
      </c>
    </row>
    <row r="172" spans="2:4" x14ac:dyDescent="0.25">
      <c r="B172" s="9">
        <v>170.6</v>
      </c>
      <c r="C172" s="1">
        <f t="shared" si="5"/>
        <v>170</v>
      </c>
      <c r="D172" s="10" t="str">
        <f t="shared" si="6"/>
        <v>6</v>
      </c>
    </row>
    <row r="173" spans="2:4" x14ac:dyDescent="0.25">
      <c r="B173" s="9">
        <v>171.5</v>
      </c>
      <c r="C173" s="1">
        <f t="shared" si="5"/>
        <v>171</v>
      </c>
      <c r="D173" s="10" t="str">
        <f t="shared" si="6"/>
        <v>5</v>
      </c>
    </row>
    <row r="174" spans="2:4" x14ac:dyDescent="0.25">
      <c r="B174" s="9">
        <v>172.5</v>
      </c>
      <c r="C174" s="1">
        <f t="shared" si="5"/>
        <v>172</v>
      </c>
      <c r="D174" s="10" t="str">
        <f t="shared" si="6"/>
        <v>5</v>
      </c>
    </row>
    <row r="175" spans="2:4" x14ac:dyDescent="0.25">
      <c r="B175" s="9">
        <v>173.5</v>
      </c>
      <c r="C175" s="1">
        <f t="shared" si="5"/>
        <v>173</v>
      </c>
      <c r="D175" s="10" t="str">
        <f t="shared" si="6"/>
        <v>5</v>
      </c>
    </row>
    <row r="176" spans="2:4" x14ac:dyDescent="0.25">
      <c r="B176" s="9">
        <v>174.4</v>
      </c>
      <c r="C176" s="1">
        <f t="shared" si="5"/>
        <v>174</v>
      </c>
      <c r="D176" s="10" t="str">
        <f t="shared" si="6"/>
        <v>4</v>
      </c>
    </row>
    <row r="177" spans="2:4" x14ac:dyDescent="0.25">
      <c r="B177" s="9">
        <v>175.5</v>
      </c>
      <c r="C177" s="1">
        <f t="shared" si="5"/>
        <v>175</v>
      </c>
      <c r="D177" s="10" t="str">
        <f t="shared" si="6"/>
        <v>5</v>
      </c>
    </row>
    <row r="178" spans="2:4" x14ac:dyDescent="0.25">
      <c r="B178" s="9">
        <v>176.3</v>
      </c>
      <c r="C178" s="1">
        <f t="shared" si="5"/>
        <v>176</v>
      </c>
      <c r="D178" s="10" t="str">
        <f t="shared" si="6"/>
        <v>3</v>
      </c>
    </row>
    <row r="179" spans="2:4" x14ac:dyDescent="0.25">
      <c r="B179" s="9">
        <v>177.5</v>
      </c>
      <c r="C179" s="1">
        <f t="shared" si="5"/>
        <v>177</v>
      </c>
      <c r="D179" s="10" t="str">
        <f t="shared" si="6"/>
        <v>5</v>
      </c>
    </row>
    <row r="180" spans="2:4" x14ac:dyDescent="0.25">
      <c r="B180" s="9">
        <v>178.4</v>
      </c>
      <c r="C180" s="1">
        <f t="shared" si="5"/>
        <v>178</v>
      </c>
      <c r="D180" s="10" t="str">
        <f t="shared" si="6"/>
        <v>4</v>
      </c>
    </row>
    <row r="181" spans="2:4" x14ac:dyDescent="0.25">
      <c r="B181" s="9">
        <v>179.5</v>
      </c>
      <c r="C181" s="1">
        <f t="shared" si="5"/>
        <v>179</v>
      </c>
      <c r="D181" s="10" t="str">
        <f t="shared" si="6"/>
        <v>5</v>
      </c>
    </row>
    <row r="182" spans="2:4" x14ac:dyDescent="0.25">
      <c r="B182" s="9">
        <v>180.5</v>
      </c>
      <c r="C182" s="1">
        <f t="shared" si="5"/>
        <v>180</v>
      </c>
      <c r="D182" s="10" t="str">
        <f t="shared" si="6"/>
        <v>5</v>
      </c>
    </row>
    <row r="183" spans="2:4" x14ac:dyDescent="0.25">
      <c r="B183" s="9">
        <v>181.4</v>
      </c>
      <c r="C183" s="1">
        <f t="shared" si="5"/>
        <v>181</v>
      </c>
      <c r="D183" s="10" t="str">
        <f t="shared" si="6"/>
        <v>4</v>
      </c>
    </row>
    <row r="184" spans="2:4" x14ac:dyDescent="0.25">
      <c r="B184" s="9">
        <v>182.4</v>
      </c>
      <c r="C184" s="1">
        <f t="shared" si="5"/>
        <v>182</v>
      </c>
      <c r="D184" s="10" t="str">
        <f t="shared" si="6"/>
        <v>4</v>
      </c>
    </row>
    <row r="185" spans="2:4" x14ac:dyDescent="0.25">
      <c r="B185" s="9">
        <v>183.6</v>
      </c>
      <c r="C185" s="1">
        <f t="shared" si="5"/>
        <v>183</v>
      </c>
      <c r="D185" s="10" t="str">
        <f t="shared" si="6"/>
        <v>6</v>
      </c>
    </row>
    <row r="186" spans="2:4" x14ac:dyDescent="0.25">
      <c r="B186" s="9">
        <v>184.4</v>
      </c>
      <c r="C186" s="1">
        <f t="shared" si="5"/>
        <v>184</v>
      </c>
      <c r="D186" s="10" t="str">
        <f t="shared" si="6"/>
        <v>4</v>
      </c>
    </row>
    <row r="187" spans="2:4" x14ac:dyDescent="0.25">
      <c r="B187" s="9">
        <v>185.4</v>
      </c>
      <c r="C187" s="1">
        <f t="shared" si="5"/>
        <v>185</v>
      </c>
      <c r="D187" s="10" t="str">
        <f t="shared" si="6"/>
        <v>4</v>
      </c>
    </row>
    <row r="188" spans="2:4" x14ac:dyDescent="0.25">
      <c r="B188" s="9">
        <v>186.5</v>
      </c>
      <c r="C188" s="1">
        <f t="shared" si="5"/>
        <v>186</v>
      </c>
      <c r="D188" s="10" t="str">
        <f t="shared" si="6"/>
        <v>5</v>
      </c>
    </row>
    <row r="189" spans="2:4" x14ac:dyDescent="0.25">
      <c r="B189" s="9">
        <v>187.1</v>
      </c>
      <c r="C189" s="1">
        <f t="shared" si="5"/>
        <v>187</v>
      </c>
      <c r="D189" s="10" t="str">
        <f t="shared" si="6"/>
        <v>1</v>
      </c>
    </row>
    <row r="190" spans="2:4" x14ac:dyDescent="0.25">
      <c r="B190" s="9">
        <v>188.4</v>
      </c>
      <c r="C190" s="1">
        <f t="shared" si="5"/>
        <v>188</v>
      </c>
      <c r="D190" s="10" t="str">
        <f t="shared" si="6"/>
        <v>4</v>
      </c>
    </row>
    <row r="191" spans="2:4" x14ac:dyDescent="0.25">
      <c r="B191" s="9">
        <v>189.6</v>
      </c>
      <c r="C191" s="1">
        <f t="shared" si="5"/>
        <v>189</v>
      </c>
      <c r="D191" s="10" t="str">
        <f t="shared" si="6"/>
        <v>6</v>
      </c>
    </row>
    <row r="192" spans="2:4" x14ac:dyDescent="0.25">
      <c r="B192" s="9">
        <v>190.2</v>
      </c>
      <c r="C192" s="1">
        <f t="shared" si="5"/>
        <v>190</v>
      </c>
      <c r="D192" s="10" t="str">
        <f t="shared" si="6"/>
        <v>2</v>
      </c>
    </row>
    <row r="193" spans="2:4" x14ac:dyDescent="0.25">
      <c r="B193" s="9">
        <v>191.5</v>
      </c>
      <c r="C193" s="1">
        <f t="shared" si="5"/>
        <v>191</v>
      </c>
      <c r="D193" s="10" t="str">
        <f t="shared" si="6"/>
        <v>5</v>
      </c>
    </row>
    <row r="194" spans="2:4" x14ac:dyDescent="0.25">
      <c r="B194" s="9">
        <v>192.5</v>
      </c>
      <c r="C194" s="1">
        <f t="shared" si="5"/>
        <v>192</v>
      </c>
      <c r="D194" s="10" t="str">
        <f t="shared" si="6"/>
        <v>5</v>
      </c>
    </row>
    <row r="195" spans="2:4" x14ac:dyDescent="0.25">
      <c r="B195" s="9">
        <v>193.5</v>
      </c>
      <c r="C195" s="1">
        <f t="shared" si="5"/>
        <v>193</v>
      </c>
      <c r="D195" s="10" t="str">
        <f t="shared" si="6"/>
        <v>5</v>
      </c>
    </row>
    <row r="196" spans="2:4" x14ac:dyDescent="0.25">
      <c r="B196" s="9">
        <v>194.6</v>
      </c>
      <c r="C196" s="1">
        <f t="shared" ref="C196:C202" si="7">TRUNC(B196)</f>
        <v>194</v>
      </c>
      <c r="D196" s="10" t="str">
        <f t="shared" ref="D196:D202" si="8">RIGHT(B196, 1)</f>
        <v>6</v>
      </c>
    </row>
    <row r="197" spans="2:4" x14ac:dyDescent="0.25">
      <c r="B197" s="9">
        <v>195.5</v>
      </c>
      <c r="C197" s="1">
        <f t="shared" si="7"/>
        <v>195</v>
      </c>
      <c r="D197" s="10" t="str">
        <f t="shared" si="8"/>
        <v>5</v>
      </c>
    </row>
    <row r="198" spans="2:4" x14ac:dyDescent="0.25">
      <c r="B198" s="9">
        <v>196.3</v>
      </c>
      <c r="C198" s="1">
        <f t="shared" si="7"/>
        <v>196</v>
      </c>
      <c r="D198" s="10" t="str">
        <f t="shared" si="8"/>
        <v>3</v>
      </c>
    </row>
    <row r="199" spans="2:4" x14ac:dyDescent="0.25">
      <c r="B199" s="9">
        <v>197.5</v>
      </c>
      <c r="C199" s="1">
        <f t="shared" si="7"/>
        <v>197</v>
      </c>
      <c r="D199" s="10" t="str">
        <f t="shared" si="8"/>
        <v>5</v>
      </c>
    </row>
    <row r="200" spans="2:4" x14ac:dyDescent="0.25">
      <c r="B200" s="9">
        <v>198.6</v>
      </c>
      <c r="C200" s="1">
        <f t="shared" si="7"/>
        <v>198</v>
      </c>
      <c r="D200" s="10" t="str">
        <f t="shared" si="8"/>
        <v>6</v>
      </c>
    </row>
    <row r="201" spans="2:4" x14ac:dyDescent="0.25">
      <c r="B201" s="9">
        <v>199.6</v>
      </c>
      <c r="C201" s="1">
        <f t="shared" si="7"/>
        <v>199</v>
      </c>
      <c r="D201" s="10" t="str">
        <f t="shared" si="8"/>
        <v>6</v>
      </c>
    </row>
    <row r="202" spans="2:4" x14ac:dyDescent="0.25">
      <c r="B202" s="14">
        <v>200.1</v>
      </c>
      <c r="C202" s="2">
        <f t="shared" si="7"/>
        <v>200</v>
      </c>
      <c r="D202" s="15" t="str">
        <f t="shared" si="8"/>
        <v>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6306-BBAD-4FAB-859F-70ED2106C176}">
  <dimension ref="A1:V103"/>
  <sheetViews>
    <sheetView tabSelected="1" topLeftCell="S1" zoomScale="85" zoomScaleNormal="85" workbookViewId="0">
      <selection activeCell="K10" sqref="K10"/>
    </sheetView>
  </sheetViews>
  <sheetFormatPr baseColWidth="10" defaultRowHeight="15" x14ac:dyDescent="0.25"/>
  <cols>
    <col min="1" max="1" width="21" style="21" customWidth="1"/>
    <col min="2" max="2" width="20.140625" customWidth="1"/>
    <col min="3" max="3" width="21.85546875" customWidth="1"/>
    <col min="4" max="4" width="13.5703125" customWidth="1"/>
    <col min="7" max="7" width="22.28515625" customWidth="1"/>
    <col min="8" max="8" width="23.140625" customWidth="1"/>
    <col min="9" max="9" width="15" customWidth="1"/>
    <col min="10" max="10" width="23.28515625" customWidth="1"/>
    <col min="11" max="11" width="30.42578125" customWidth="1"/>
    <col min="12" max="12" width="23" customWidth="1"/>
    <col min="13" max="13" width="27.28515625" customWidth="1"/>
    <col min="14" max="14" width="29.140625" customWidth="1"/>
    <col min="15" max="15" width="17.28515625" customWidth="1"/>
    <col min="16" max="16" width="16.28515625" customWidth="1"/>
    <col min="17" max="17" width="22.85546875" customWidth="1"/>
  </cols>
  <sheetData>
    <row r="1" spans="2:22" x14ac:dyDescent="0.25">
      <c r="B1" t="s">
        <v>106</v>
      </c>
      <c r="C1" t="s">
        <v>107</v>
      </c>
      <c r="D1" t="s">
        <v>108</v>
      </c>
      <c r="E1" t="s">
        <v>109</v>
      </c>
      <c r="F1" t="s">
        <v>116</v>
      </c>
      <c r="G1" t="s">
        <v>117</v>
      </c>
      <c r="H1" t="s">
        <v>119</v>
      </c>
      <c r="I1" t="s">
        <v>118</v>
      </c>
      <c r="J1" t="s">
        <v>125</v>
      </c>
      <c r="K1" t="s">
        <v>126</v>
      </c>
      <c r="L1" t="s">
        <v>127</v>
      </c>
      <c r="M1" t="s">
        <v>128</v>
      </c>
      <c r="N1" t="s">
        <v>120</v>
      </c>
      <c r="O1" t="s">
        <v>121</v>
      </c>
      <c r="P1" t="s">
        <v>122</v>
      </c>
      <c r="S1" t="s">
        <v>113</v>
      </c>
      <c r="T1" s="25" t="s">
        <v>110</v>
      </c>
      <c r="U1" t="s">
        <v>112</v>
      </c>
      <c r="V1" t="s">
        <v>110</v>
      </c>
    </row>
    <row r="2" spans="2:22" x14ac:dyDescent="0.25">
      <c r="B2" s="21" t="s">
        <v>6</v>
      </c>
      <c r="C2" s="22">
        <f>VALUE(LEFT(B2, FIND(",", B2)-1))</f>
        <v>1</v>
      </c>
      <c r="D2" s="23">
        <f>_xlfn.NUMBERVALUE(MID(B2,  FIND(",",B2)+1,  FIND(",", B2, FIND(",", B2) + 1)-  FIND(",",B2)-1), ".")</f>
        <v>24.207000000000001</v>
      </c>
      <c r="E2">
        <f>_xlfn.NUMBERVALUE(MID(B2, FIND(",",B2,FIND(",",B2)+1)+1,FIND(",",B2,FIND(",",B2,FIND(",",B2)+1)-FIND(",",B2)-1)), ".")</f>
        <v>21.463000000000001</v>
      </c>
      <c r="F2">
        <f>SUM(D2:D101)/COUNT(D2:D101)</f>
        <v>23.609590000000011</v>
      </c>
      <c r="G2">
        <f>SUM(E2:E101)/COUNT(E2:E101)</f>
        <v>20.73274</v>
      </c>
      <c r="H2" s="23">
        <f>(D2-F2)*(E2-G2)</f>
        <v>0.43626462659999293</v>
      </c>
      <c r="I2">
        <f>1/COUNT(D2:D101) * SUM(H2:H101)</f>
        <v>0.87917822340000029</v>
      </c>
      <c r="J2">
        <f>POWER(D2-$F$2, 2)</f>
        <v>0.35689870809998725</v>
      </c>
      <c r="K2">
        <f>1/COUNT(D2:D101) * SUM(J2:J101)</f>
        <v>0.92395396190000012</v>
      </c>
      <c r="L2">
        <f>POWER((E2-$G$2), 2)</f>
        <v>0.53327966760000178</v>
      </c>
      <c r="M2">
        <f>1/COUNT(E2:E101) * SUM(L2:L101)</f>
        <v>0.93772265240000052</v>
      </c>
      <c r="N2">
        <f>I2/SQRT(K2*M2)</f>
        <v>0.94452738201047504</v>
      </c>
      <c r="O2">
        <f>G2-(I2/K2) *F2</f>
        <v>-1.7327055171316914</v>
      </c>
      <c r="P2">
        <f>I2/K2</f>
        <v>0.95153899399064867</v>
      </c>
      <c r="S2" s="23">
        <f>D2-E2</f>
        <v>2.7439999999999998</v>
      </c>
      <c r="T2" s="23">
        <f>MIN(S2:S101)</f>
        <v>2.1180000000000021</v>
      </c>
      <c r="U2">
        <f>100-E2/D2*100</f>
        <v>11.335564093030939</v>
      </c>
      <c r="V2">
        <f>MIN(U2:U101)</f>
        <v>8.9890501655207657</v>
      </c>
    </row>
    <row r="3" spans="2:22" x14ac:dyDescent="0.25">
      <c r="B3" s="21" t="s">
        <v>7</v>
      </c>
      <c r="C3" s="22">
        <f t="shared" ref="C3:C66" si="0">VALUE(LEFT(B3, FIND(",", B3)-1))</f>
        <v>2</v>
      </c>
      <c r="D3" s="23">
        <f t="shared" ref="D3:D66" si="1">_xlfn.NUMBERVALUE(MID(B3,  FIND(",",B3)+1,  FIND(",", B3, FIND(",", B3) + 1)-  FIND(",",B3)-1), ".")</f>
        <v>23.096</v>
      </c>
      <c r="E3">
        <f t="shared" ref="E3:E66" si="2">_xlfn.NUMBERVALUE(MID(B3, FIND(",",B3,FIND(",",B3)+1)+1,FIND(",",B3,FIND(",",B3,FIND(",",B3)+1)-FIND(",",B3)-1)), ".")</f>
        <v>20.157</v>
      </c>
      <c r="H3" s="23">
        <f>(D3-$F$2)*(E3-$G$2)</f>
        <v>0.29569430660000634</v>
      </c>
      <c r="J3">
        <f t="shared" ref="J3:J66" si="3">POWER(D3-$F$2, 2)</f>
        <v>0.26377468810001165</v>
      </c>
      <c r="L3">
        <f t="shared" ref="L3:L66" si="4">POWER((E3-$G$2), 2)</f>
        <v>0.33147654759999967</v>
      </c>
      <c r="S3" s="23">
        <f>D3-E3</f>
        <v>2.9390000000000001</v>
      </c>
      <c r="T3" s="25" t="s">
        <v>111</v>
      </c>
      <c r="U3">
        <f>100-E3/D3*100</f>
        <v>12.725147211638372</v>
      </c>
      <c r="V3" t="s">
        <v>111</v>
      </c>
    </row>
    <row r="4" spans="2:22" x14ac:dyDescent="0.25">
      <c r="B4" s="21" t="s">
        <v>8</v>
      </c>
      <c r="C4" s="22">
        <f t="shared" si="0"/>
        <v>3</v>
      </c>
      <c r="D4" s="23">
        <f t="shared" si="1"/>
        <v>22.797999999999998</v>
      </c>
      <c r="E4">
        <f t="shared" si="2"/>
        <v>19.984999999999999</v>
      </c>
      <c r="H4" s="23">
        <f>(D4-$F$2)*(E4-$G$2)</f>
        <v>0.60685830660001006</v>
      </c>
      <c r="J4">
        <f t="shared" si="3"/>
        <v>0.65867832810002136</v>
      </c>
      <c r="L4">
        <f t="shared" si="4"/>
        <v>0.55911510760000049</v>
      </c>
      <c r="O4" t="s">
        <v>123</v>
      </c>
      <c r="P4" t="s">
        <v>124</v>
      </c>
      <c r="S4" s="23">
        <f>D4-E4</f>
        <v>2.8129999999999988</v>
      </c>
      <c r="T4" s="23">
        <f>MAX(S2:S101)</f>
        <v>3.5390000000000015</v>
      </c>
      <c r="U4">
        <f>100-E4/D4*100</f>
        <v>12.338801649267467</v>
      </c>
      <c r="V4">
        <f>MAX(U2:U101)</f>
        <v>15.287572824039614</v>
      </c>
    </row>
    <row r="5" spans="2:22" x14ac:dyDescent="0.25">
      <c r="B5" s="21" t="s">
        <v>9</v>
      </c>
      <c r="C5" s="22">
        <f t="shared" si="0"/>
        <v>4</v>
      </c>
      <c r="D5" s="23">
        <f t="shared" si="1"/>
        <v>23.844000000000001</v>
      </c>
      <c r="E5">
        <f t="shared" si="2"/>
        <v>20.782</v>
      </c>
      <c r="H5" s="23">
        <f t="shared" ref="H5:H68" si="5">(D5-$F$2)*(E5-$G$2)</f>
        <v>1.1547036599999569E-2</v>
      </c>
      <c r="J5">
        <f t="shared" si="3"/>
        <v>5.4948048099995213E-2</v>
      </c>
      <c r="L5">
        <f t="shared" si="4"/>
        <v>2.4265476000000299E-3</v>
      </c>
      <c r="O5">
        <f>F2-(I2/M2)*G2</f>
        <v>4.1712481056647412</v>
      </c>
      <c r="P5">
        <f>I2/M2</f>
        <v>0.93756743654409747</v>
      </c>
      <c r="S5" s="23">
        <f>D5-E5</f>
        <v>3.0620000000000012</v>
      </c>
      <c r="T5" s="25" t="s">
        <v>114</v>
      </c>
      <c r="U5">
        <f>100-E5/D5*100</f>
        <v>12.841805066264058</v>
      </c>
      <c r="V5" s="25" t="s">
        <v>115</v>
      </c>
    </row>
    <row r="6" spans="2:22" x14ac:dyDescent="0.25">
      <c r="B6" s="21" t="s">
        <v>10</v>
      </c>
      <c r="C6" s="22">
        <f t="shared" si="0"/>
        <v>5</v>
      </c>
      <c r="D6" s="23">
        <f t="shared" si="1"/>
        <v>23.513000000000002</v>
      </c>
      <c r="E6">
        <f t="shared" si="2"/>
        <v>20.408000000000001</v>
      </c>
      <c r="H6" s="23">
        <f t="shared" si="5"/>
        <v>3.1366636600003009E-2</v>
      </c>
      <c r="J6">
        <f t="shared" si="3"/>
        <v>9.3296281000018778E-3</v>
      </c>
      <c r="L6">
        <f t="shared" si="4"/>
        <v>0.10545606759999901</v>
      </c>
      <c r="S6" s="23">
        <f>D6-E6</f>
        <v>3.1050000000000004</v>
      </c>
      <c r="T6">
        <f>SUM(S2:S101)/COUNT(S2:S101)</f>
        <v>2.8768500000000001</v>
      </c>
      <c r="U6">
        <f>100-E6/D6*100</f>
        <v>13.205460808914211</v>
      </c>
      <c r="V6">
        <f>SUM(U2:U101)/COUNT(U2:U101)</f>
        <v>12.196744084423408</v>
      </c>
    </row>
    <row r="7" spans="2:22" x14ac:dyDescent="0.25">
      <c r="B7" s="21" t="s">
        <v>11</v>
      </c>
      <c r="C7" s="22">
        <f t="shared" si="0"/>
        <v>6</v>
      </c>
      <c r="D7" s="23">
        <f t="shared" si="1"/>
        <v>22.495000000000001</v>
      </c>
      <c r="E7">
        <f t="shared" si="2"/>
        <v>19.643000000000001</v>
      </c>
      <c r="H7" s="23">
        <f t="shared" si="5"/>
        <v>1.2146133066000102</v>
      </c>
      <c r="J7">
        <f t="shared" si="3"/>
        <v>1.2423108681000232</v>
      </c>
      <c r="L7">
        <f t="shared" si="4"/>
        <v>1.1875332675999979</v>
      </c>
      <c r="S7" s="23">
        <f>D7-E7</f>
        <v>2.8520000000000003</v>
      </c>
      <c r="U7">
        <f>100-E7/D7*100</f>
        <v>12.678372971771495</v>
      </c>
    </row>
    <row r="8" spans="2:22" x14ac:dyDescent="0.25">
      <c r="B8" s="21" t="s">
        <v>12</v>
      </c>
      <c r="C8" s="22">
        <f t="shared" si="0"/>
        <v>7</v>
      </c>
      <c r="D8" s="23">
        <f t="shared" si="1"/>
        <v>24.331</v>
      </c>
      <c r="E8">
        <f t="shared" si="2"/>
        <v>21.687000000000001</v>
      </c>
      <c r="H8" s="23">
        <f t="shared" si="5"/>
        <v>0.68841270659998965</v>
      </c>
      <c r="J8">
        <f t="shared" si="3"/>
        <v>0.52043238809998282</v>
      </c>
      <c r="L8">
        <f t="shared" si="4"/>
        <v>0.91061214760000275</v>
      </c>
      <c r="S8" s="23">
        <f>D8-E8</f>
        <v>2.6439999999999984</v>
      </c>
      <c r="U8">
        <f>100-E8/D8*100</f>
        <v>10.866795446138667</v>
      </c>
    </row>
    <row r="9" spans="2:22" x14ac:dyDescent="0.25">
      <c r="B9" s="21" t="s">
        <v>13</v>
      </c>
      <c r="C9" s="22">
        <f t="shared" si="0"/>
        <v>8</v>
      </c>
      <c r="D9" s="23">
        <f t="shared" si="1"/>
        <v>22.702000000000002</v>
      </c>
      <c r="E9">
        <f t="shared" si="2"/>
        <v>19.552</v>
      </c>
      <c r="H9" s="23">
        <f t="shared" si="5"/>
        <v>1.0716278166000115</v>
      </c>
      <c r="J9">
        <f t="shared" si="3"/>
        <v>0.82371960810001754</v>
      </c>
      <c r="L9">
        <f t="shared" si="4"/>
        <v>1.3941469476000004</v>
      </c>
      <c r="S9" s="23">
        <f>D9-E9</f>
        <v>3.1500000000000021</v>
      </c>
      <c r="U9">
        <f>100-E9/D9*100</f>
        <v>13.875429477579075</v>
      </c>
    </row>
    <row r="10" spans="2:22" x14ac:dyDescent="0.25">
      <c r="B10" s="21" t="s">
        <v>14</v>
      </c>
      <c r="C10" s="22">
        <f t="shared" si="0"/>
        <v>9</v>
      </c>
      <c r="D10" s="23">
        <f t="shared" si="1"/>
        <v>22.119</v>
      </c>
      <c r="E10">
        <f t="shared" si="2"/>
        <v>19.812999999999999</v>
      </c>
      <c r="H10" s="23">
        <f t="shared" si="5"/>
        <v>1.3709552466000121</v>
      </c>
      <c r="J10">
        <f t="shared" si="3"/>
        <v>2.2218585481000348</v>
      </c>
      <c r="L10">
        <f t="shared" si="4"/>
        <v>0.84592166760000165</v>
      </c>
      <c r="S10" s="23">
        <f>D10-E10</f>
        <v>2.3060000000000009</v>
      </c>
      <c r="U10">
        <f>100-E10/D10*100</f>
        <v>10.425426104254271</v>
      </c>
    </row>
    <row r="11" spans="2:22" x14ac:dyDescent="0.25">
      <c r="B11" s="21" t="s">
        <v>15</v>
      </c>
      <c r="C11" s="22">
        <f t="shared" si="0"/>
        <v>10</v>
      </c>
      <c r="D11" s="23">
        <f t="shared" si="1"/>
        <v>23.331</v>
      </c>
      <c r="E11">
        <f t="shared" si="2"/>
        <v>20.114000000000001</v>
      </c>
      <c r="H11" s="23">
        <f t="shared" si="5"/>
        <v>0.17237477660000705</v>
      </c>
      <c r="J11">
        <f t="shared" si="3"/>
        <v>7.7612388100006618E-2</v>
      </c>
      <c r="L11">
        <f t="shared" si="4"/>
        <v>0.38283918759999869</v>
      </c>
      <c r="S11" s="23">
        <f>D11-E11</f>
        <v>3.2169999999999987</v>
      </c>
      <c r="U11">
        <f>100-E11/D11*100</f>
        <v>13.788521709313784</v>
      </c>
    </row>
    <row r="12" spans="2:22" x14ac:dyDescent="0.25">
      <c r="B12" s="21" t="s">
        <v>16</v>
      </c>
      <c r="C12" s="22">
        <f t="shared" si="0"/>
        <v>11</v>
      </c>
      <c r="D12" s="23">
        <f t="shared" si="1"/>
        <v>23.571000000000002</v>
      </c>
      <c r="E12">
        <f t="shared" si="2"/>
        <v>20.032</v>
      </c>
      <c r="H12" s="23">
        <f t="shared" si="5"/>
        <v>2.704155660000692E-2</v>
      </c>
      <c r="J12">
        <f t="shared" si="3"/>
        <v>1.4891881000007635E-3</v>
      </c>
      <c r="L12">
        <f t="shared" si="4"/>
        <v>0.4910365475999996</v>
      </c>
      <c r="S12" s="23">
        <f>D12-E12</f>
        <v>3.5390000000000015</v>
      </c>
      <c r="U12">
        <f>100-E12/D12*100</f>
        <v>15.014212379619025</v>
      </c>
    </row>
    <row r="13" spans="2:22" x14ac:dyDescent="0.25">
      <c r="B13" s="21" t="s">
        <v>17</v>
      </c>
      <c r="C13" s="22">
        <f t="shared" si="0"/>
        <v>12</v>
      </c>
      <c r="D13" s="23">
        <f t="shared" si="1"/>
        <v>23.161999999999999</v>
      </c>
      <c r="E13">
        <f t="shared" si="2"/>
        <v>20.468</v>
      </c>
      <c r="H13" s="23">
        <f t="shared" si="5"/>
        <v>0.11849497660000316</v>
      </c>
      <c r="J13">
        <f t="shared" si="3"/>
        <v>0.20033680810001106</v>
      </c>
      <c r="L13">
        <f t="shared" si="4"/>
        <v>7.0087267599999864E-2</v>
      </c>
      <c r="S13" s="23">
        <f>D13-E13</f>
        <v>2.6939999999999991</v>
      </c>
      <c r="U13">
        <f>100-E13/D13*100</f>
        <v>11.631119937829197</v>
      </c>
    </row>
    <row r="14" spans="2:22" x14ac:dyDescent="0.25">
      <c r="B14" s="21" t="s">
        <v>18</v>
      </c>
      <c r="C14" s="22">
        <f t="shared" si="0"/>
        <v>13</v>
      </c>
      <c r="D14" s="23">
        <f t="shared" si="1"/>
        <v>23.515999999999998</v>
      </c>
      <c r="E14">
        <f t="shared" si="2"/>
        <v>20.760999999999999</v>
      </c>
      <c r="H14" s="23">
        <f t="shared" si="5"/>
        <v>-2.6448534000003258E-3</v>
      </c>
      <c r="J14">
        <f t="shared" si="3"/>
        <v>8.7590881000024646E-3</v>
      </c>
      <c r="L14">
        <f t="shared" si="4"/>
        <v>7.9862759999997223E-4</v>
      </c>
      <c r="S14" s="23">
        <f>D14-E14</f>
        <v>2.754999999999999</v>
      </c>
      <c r="U14">
        <f>100-E14/D14*100</f>
        <v>11.715427793842494</v>
      </c>
    </row>
    <row r="15" spans="2:22" x14ac:dyDescent="0.25">
      <c r="B15" s="21" t="s">
        <v>19</v>
      </c>
      <c r="C15" s="22">
        <f t="shared" si="0"/>
        <v>14</v>
      </c>
      <c r="D15" s="23">
        <f t="shared" si="1"/>
        <v>24.231000000000002</v>
      </c>
      <c r="E15">
        <f t="shared" si="2"/>
        <v>21.477</v>
      </c>
      <c r="H15" s="23">
        <f t="shared" si="5"/>
        <v>0.46249060659999308</v>
      </c>
      <c r="J15">
        <f t="shared" si="3"/>
        <v>0.38615038809998786</v>
      </c>
      <c r="L15">
        <f t="shared" si="4"/>
        <v>0.55392294760000083</v>
      </c>
      <c r="S15" s="23">
        <f>D15-E15</f>
        <v>2.7540000000000013</v>
      </c>
      <c r="U15">
        <f>100-E15/D15*100</f>
        <v>11.365606041847215</v>
      </c>
    </row>
    <row r="16" spans="2:22" x14ac:dyDescent="0.25">
      <c r="B16" s="21" t="s">
        <v>20</v>
      </c>
      <c r="C16" s="22">
        <f t="shared" si="0"/>
        <v>15</v>
      </c>
      <c r="D16" s="23">
        <f t="shared" si="1"/>
        <v>24.03</v>
      </c>
      <c r="E16">
        <f t="shared" si="2"/>
        <v>20.925000000000001</v>
      </c>
      <c r="H16" s="23">
        <f t="shared" si="5"/>
        <v>8.0828026599998437E-2</v>
      </c>
      <c r="J16">
        <f t="shared" si="3"/>
        <v>0.17674456809999137</v>
      </c>
      <c r="L16">
        <f t="shared" si="4"/>
        <v>3.696390760000038E-2</v>
      </c>
      <c r="S16" s="23">
        <f>D16-E16</f>
        <v>3.1050000000000004</v>
      </c>
      <c r="U16">
        <f>100-E16/D16*100</f>
        <v>12.921348314606746</v>
      </c>
    </row>
    <row r="17" spans="2:21" x14ac:dyDescent="0.25">
      <c r="B17" s="21" t="s">
        <v>21</v>
      </c>
      <c r="C17" s="22">
        <f t="shared" si="0"/>
        <v>16</v>
      </c>
      <c r="D17" s="23">
        <f t="shared" si="1"/>
        <v>23.68</v>
      </c>
      <c r="E17">
        <f t="shared" si="2"/>
        <v>20.695</v>
      </c>
      <c r="H17" s="23">
        <f t="shared" si="5"/>
        <v>-2.6572733999995195E-3</v>
      </c>
      <c r="J17">
        <f t="shared" si="3"/>
        <v>4.957568099998355E-3</v>
      </c>
      <c r="L17">
        <f t="shared" si="4"/>
        <v>1.4243075999999578E-3</v>
      </c>
      <c r="S17" s="23">
        <f>D17-E17</f>
        <v>2.9849999999999994</v>
      </c>
      <c r="U17">
        <f>100-E17/D17*100</f>
        <v>12.605574324324323</v>
      </c>
    </row>
    <row r="18" spans="2:21" x14ac:dyDescent="0.25">
      <c r="B18" s="21" t="s">
        <v>22</v>
      </c>
      <c r="C18" s="22">
        <f t="shared" si="0"/>
        <v>17</v>
      </c>
      <c r="D18" s="23">
        <f t="shared" si="1"/>
        <v>24.943999999999999</v>
      </c>
      <c r="E18">
        <f t="shared" si="2"/>
        <v>21.446999999999999</v>
      </c>
      <c r="H18" s="23">
        <f t="shared" si="5"/>
        <v>0.95311568659999046</v>
      </c>
      <c r="J18">
        <f t="shared" si="3"/>
        <v>1.780650048099967</v>
      </c>
      <c r="L18">
        <f t="shared" si="4"/>
        <v>0.51016734759999927</v>
      </c>
      <c r="S18" s="23">
        <f>D18-E18</f>
        <v>3.4969999999999999</v>
      </c>
      <c r="U18">
        <f>100-E18/D18*100</f>
        <v>14.01940346375882</v>
      </c>
    </row>
    <row r="19" spans="2:21" x14ac:dyDescent="0.25">
      <c r="B19" s="21" t="s">
        <v>23</v>
      </c>
      <c r="C19" s="22">
        <f t="shared" si="0"/>
        <v>18</v>
      </c>
      <c r="D19" s="23">
        <f t="shared" si="1"/>
        <v>22.405999999999999</v>
      </c>
      <c r="E19">
        <f t="shared" si="2"/>
        <v>19.667000000000002</v>
      </c>
      <c r="H19" s="23">
        <f t="shared" si="5"/>
        <v>1.2827140066000111</v>
      </c>
      <c r="J19">
        <f t="shared" si="3"/>
        <v>1.4486288881000302</v>
      </c>
      <c r="L19">
        <f t="shared" si="4"/>
        <v>1.135801747599996</v>
      </c>
      <c r="S19" s="23">
        <f>D19-E19</f>
        <v>2.7389999999999972</v>
      </c>
      <c r="U19">
        <f>100-E19/D19*100</f>
        <v>12.224404177452456</v>
      </c>
    </row>
    <row r="20" spans="2:21" x14ac:dyDescent="0.25">
      <c r="B20" s="21" t="s">
        <v>24</v>
      </c>
      <c r="C20" s="22">
        <f t="shared" si="0"/>
        <v>19</v>
      </c>
      <c r="D20" s="23">
        <f t="shared" si="1"/>
        <v>22.795999999999999</v>
      </c>
      <c r="E20">
        <f t="shared" si="2"/>
        <v>19.427</v>
      </c>
      <c r="H20" s="23">
        <f t="shared" si="5"/>
        <v>1.0623370066000157</v>
      </c>
      <c r="J20">
        <f t="shared" si="3"/>
        <v>0.66192868810001959</v>
      </c>
      <c r="L20">
        <f t="shared" si="4"/>
        <v>1.7049569476000004</v>
      </c>
      <c r="S20" s="23">
        <f>D20-E20</f>
        <v>3.3689999999999998</v>
      </c>
      <c r="U20">
        <f>100-E20/D20*100</f>
        <v>14.778908580452708</v>
      </c>
    </row>
    <row r="21" spans="2:21" x14ac:dyDescent="0.25">
      <c r="B21" s="21" t="s">
        <v>25</v>
      </c>
      <c r="C21" s="22">
        <f t="shared" si="0"/>
        <v>20</v>
      </c>
      <c r="D21" s="23">
        <f t="shared" si="1"/>
        <v>25.216999999999999</v>
      </c>
      <c r="E21">
        <f t="shared" si="2"/>
        <v>22.888999999999999</v>
      </c>
      <c r="H21" s="23">
        <f t="shared" si="5"/>
        <v>3.4659938865999722</v>
      </c>
      <c r="J21">
        <f t="shared" si="3"/>
        <v>2.5837669080999595</v>
      </c>
      <c r="L21">
        <f t="shared" si="4"/>
        <v>4.6494571875999986</v>
      </c>
      <c r="S21" s="23">
        <f>D21-E21</f>
        <v>2.3279999999999994</v>
      </c>
      <c r="U21">
        <f>100-E21/D21*100</f>
        <v>9.231867391045725</v>
      </c>
    </row>
    <row r="22" spans="2:21" x14ac:dyDescent="0.25">
      <c r="B22" s="21" t="s">
        <v>26</v>
      </c>
      <c r="C22" s="22">
        <f t="shared" si="0"/>
        <v>21</v>
      </c>
      <c r="D22" s="23">
        <f t="shared" si="1"/>
        <v>24.491</v>
      </c>
      <c r="E22">
        <f t="shared" si="2"/>
        <v>21.834</v>
      </c>
      <c r="H22" s="23">
        <f t="shared" si="5"/>
        <v>0.97066157659998697</v>
      </c>
      <c r="J22">
        <f t="shared" si="3"/>
        <v>0.77688358809997926</v>
      </c>
      <c r="L22">
        <f t="shared" si="4"/>
        <v>1.2127735875999999</v>
      </c>
      <c r="S22" s="23">
        <f>D22-E22</f>
        <v>2.657</v>
      </c>
      <c r="U22">
        <f>100-E22/D22*100</f>
        <v>10.848883263239557</v>
      </c>
    </row>
    <row r="23" spans="2:21" x14ac:dyDescent="0.25">
      <c r="B23" s="21" t="s">
        <v>27</v>
      </c>
      <c r="C23" s="22">
        <f t="shared" si="0"/>
        <v>22</v>
      </c>
      <c r="D23" s="23">
        <f t="shared" si="1"/>
        <v>23.050999999999998</v>
      </c>
      <c r="E23">
        <f t="shared" si="2"/>
        <v>19.672999999999998</v>
      </c>
      <c r="H23" s="23">
        <f t="shared" si="5"/>
        <v>0.5919601666000146</v>
      </c>
      <c r="J23">
        <f t="shared" si="3"/>
        <v>0.31202278810001455</v>
      </c>
      <c r="L23">
        <f t="shared" si="4"/>
        <v>1.123048867600003</v>
      </c>
      <c r="S23" s="23">
        <f>D23-E23</f>
        <v>3.3780000000000001</v>
      </c>
      <c r="U23">
        <f>100-E23/D23*100</f>
        <v>14.654461845473094</v>
      </c>
    </row>
    <row r="24" spans="2:21" x14ac:dyDescent="0.25">
      <c r="B24" s="21" t="s">
        <v>28</v>
      </c>
      <c r="C24" s="22">
        <f t="shared" si="0"/>
        <v>23</v>
      </c>
      <c r="D24" s="23">
        <f t="shared" si="1"/>
        <v>24.506</v>
      </c>
      <c r="E24">
        <f t="shared" si="2"/>
        <v>21.291</v>
      </c>
      <c r="H24" s="23">
        <f t="shared" si="5"/>
        <v>0.50042984659999434</v>
      </c>
      <c r="J24">
        <f t="shared" si="3"/>
        <v>0.80355088809997999</v>
      </c>
      <c r="L24">
        <f t="shared" si="4"/>
        <v>0.31165422760000072</v>
      </c>
      <c r="S24" s="23">
        <f>D24-E24</f>
        <v>3.2149999999999999</v>
      </c>
      <c r="U24">
        <f>100-E24/D24*100</f>
        <v>13.119236105443562</v>
      </c>
    </row>
    <row r="25" spans="2:21" x14ac:dyDescent="0.25">
      <c r="B25" s="21" t="s">
        <v>29</v>
      </c>
      <c r="C25" s="22">
        <f t="shared" si="0"/>
        <v>24</v>
      </c>
      <c r="D25" s="23">
        <f t="shared" si="1"/>
        <v>24.512</v>
      </c>
      <c r="E25">
        <f t="shared" si="2"/>
        <v>21.948</v>
      </c>
      <c r="H25" s="23">
        <f t="shared" si="5"/>
        <v>1.0966627765999872</v>
      </c>
      <c r="J25">
        <f t="shared" si="3"/>
        <v>0.81434380809998019</v>
      </c>
      <c r="L25">
        <f t="shared" si="4"/>
        <v>1.4768568676000016</v>
      </c>
      <c r="S25" s="23">
        <f>D25-E25</f>
        <v>2.5640000000000001</v>
      </c>
      <c r="U25">
        <f>100-E25/D25*100</f>
        <v>10.460182767624019</v>
      </c>
    </row>
    <row r="26" spans="2:21" x14ac:dyDescent="0.25">
      <c r="B26" s="21" t="s">
        <v>30</v>
      </c>
      <c r="C26" s="22">
        <f t="shared" si="0"/>
        <v>25</v>
      </c>
      <c r="D26" s="23">
        <f t="shared" si="1"/>
        <v>21.966999999999999</v>
      </c>
      <c r="E26">
        <f t="shared" si="2"/>
        <v>18.844999999999999</v>
      </c>
      <c r="H26" s="23">
        <f t="shared" si="5"/>
        <v>3.1007828466000253</v>
      </c>
      <c r="J26">
        <f t="shared" si="3"/>
        <v>2.6981019081000417</v>
      </c>
      <c r="L26">
        <f t="shared" si="4"/>
        <v>3.5635623076000034</v>
      </c>
      <c r="S26" s="23">
        <f>D26-E26</f>
        <v>3.1219999999999999</v>
      </c>
      <c r="U26">
        <f>100-E26/D26*100</f>
        <v>14.212227432057176</v>
      </c>
    </row>
    <row r="27" spans="2:21" x14ac:dyDescent="0.25">
      <c r="B27" s="21" t="s">
        <v>31</v>
      </c>
      <c r="C27" s="22">
        <f t="shared" si="0"/>
        <v>26</v>
      </c>
      <c r="D27" s="23">
        <f t="shared" si="1"/>
        <v>24.209</v>
      </c>
      <c r="E27">
        <f t="shared" si="2"/>
        <v>21.363</v>
      </c>
      <c r="H27" s="23">
        <f t="shared" si="5"/>
        <v>0.37778414659999249</v>
      </c>
      <c r="J27">
        <f t="shared" si="3"/>
        <v>0.35929234809998589</v>
      </c>
      <c r="L27">
        <f t="shared" si="4"/>
        <v>0.39722766759999978</v>
      </c>
      <c r="S27" s="23">
        <f>D27-E27</f>
        <v>2.8460000000000001</v>
      </c>
      <c r="U27">
        <f>100-E27/D27*100</f>
        <v>11.755958527820226</v>
      </c>
    </row>
    <row r="28" spans="2:21" x14ac:dyDescent="0.25">
      <c r="B28" s="21" t="s">
        <v>32</v>
      </c>
      <c r="C28" s="22">
        <f t="shared" si="0"/>
        <v>27</v>
      </c>
      <c r="D28" s="23">
        <f t="shared" si="1"/>
        <v>24.256</v>
      </c>
      <c r="E28">
        <f t="shared" si="2"/>
        <v>21.728999999999999</v>
      </c>
      <c r="H28" s="23">
        <f t="shared" si="5"/>
        <v>0.64399242659998857</v>
      </c>
      <c r="J28">
        <f t="shared" si="3"/>
        <v>0.41784588809998557</v>
      </c>
      <c r="L28">
        <f t="shared" si="4"/>
        <v>0.992533987599999</v>
      </c>
      <c r="S28" s="23">
        <f>D28-E28</f>
        <v>2.527000000000001</v>
      </c>
      <c r="U28">
        <f>100-E28/D28*100</f>
        <v>10.418040897097626</v>
      </c>
    </row>
    <row r="29" spans="2:21" x14ac:dyDescent="0.25">
      <c r="B29" s="21" t="s">
        <v>33</v>
      </c>
      <c r="C29" s="22">
        <f t="shared" si="0"/>
        <v>28</v>
      </c>
      <c r="D29" s="23">
        <f t="shared" si="1"/>
        <v>24.042000000000002</v>
      </c>
      <c r="E29">
        <f t="shared" si="2"/>
        <v>21.443000000000001</v>
      </c>
      <c r="H29" s="23">
        <f t="shared" si="5"/>
        <v>0.30712352659999376</v>
      </c>
      <c r="J29">
        <f t="shared" si="3"/>
        <v>0.18697840809999153</v>
      </c>
      <c r="L29">
        <f t="shared" si="4"/>
        <v>0.50446926760000232</v>
      </c>
      <c r="S29" s="23">
        <f>D29-E29</f>
        <v>2.5990000000000002</v>
      </c>
      <c r="U29">
        <f>100-E29/D29*100</f>
        <v>10.810248731386736</v>
      </c>
    </row>
    <row r="30" spans="2:21" x14ac:dyDescent="0.25">
      <c r="B30" s="21" t="s">
        <v>34</v>
      </c>
      <c r="C30" s="22">
        <f t="shared" si="0"/>
        <v>29</v>
      </c>
      <c r="D30" s="23">
        <f t="shared" si="1"/>
        <v>23.210999999999999</v>
      </c>
      <c r="E30">
        <f t="shared" si="2"/>
        <v>20.594000000000001</v>
      </c>
      <c r="H30" s="23">
        <f t="shared" si="5"/>
        <v>5.53003766000012E-2</v>
      </c>
      <c r="J30">
        <f t="shared" si="3"/>
        <v>0.15887398810001027</v>
      </c>
      <c r="L30">
        <f t="shared" si="4"/>
        <v>1.9248787599999592E-2</v>
      </c>
      <c r="S30" s="23">
        <f>D30-E30</f>
        <v>2.6169999999999973</v>
      </c>
      <c r="U30">
        <f>100-E30/D30*100</f>
        <v>11.274826590840533</v>
      </c>
    </row>
    <row r="31" spans="2:21" x14ac:dyDescent="0.25">
      <c r="B31" s="21" t="s">
        <v>35</v>
      </c>
      <c r="C31" s="22">
        <f t="shared" si="0"/>
        <v>30</v>
      </c>
      <c r="D31" s="23">
        <f t="shared" si="1"/>
        <v>22.646999999999998</v>
      </c>
      <c r="E31">
        <f t="shared" si="2"/>
        <v>19.827000000000002</v>
      </c>
      <c r="H31" s="23">
        <f t="shared" si="5"/>
        <v>0.87185626660000981</v>
      </c>
      <c r="J31">
        <f t="shared" si="3"/>
        <v>0.92657950810002487</v>
      </c>
      <c r="L31">
        <f t="shared" si="4"/>
        <v>0.82036494759999634</v>
      </c>
      <c r="S31" s="23">
        <f>D31-E31</f>
        <v>2.8199999999999967</v>
      </c>
      <c r="U31">
        <f>100-E31/D31*100</f>
        <v>12.451980394754258</v>
      </c>
    </row>
    <row r="32" spans="2:21" x14ac:dyDescent="0.25">
      <c r="B32" s="21" t="s">
        <v>36</v>
      </c>
      <c r="C32" s="22">
        <f t="shared" si="0"/>
        <v>31</v>
      </c>
      <c r="D32" s="23">
        <f t="shared" si="1"/>
        <v>23.535</v>
      </c>
      <c r="E32">
        <f t="shared" si="2"/>
        <v>20.861999999999998</v>
      </c>
      <c r="H32" s="23">
        <f t="shared" si="5"/>
        <v>-9.6415034000013507E-3</v>
      </c>
      <c r="J32">
        <f t="shared" si="3"/>
        <v>5.5636681000016796E-3</v>
      </c>
      <c r="L32">
        <f t="shared" si="4"/>
        <v>1.6708147599999636E-2</v>
      </c>
      <c r="S32" s="23">
        <f>D32-E32</f>
        <v>2.6730000000000018</v>
      </c>
      <c r="U32">
        <f>100-E32/D32*100</f>
        <v>11.357552581261956</v>
      </c>
    </row>
    <row r="33" spans="2:21" x14ac:dyDescent="0.25">
      <c r="B33" s="21" t="s">
        <v>37</v>
      </c>
      <c r="C33" s="22">
        <f t="shared" si="0"/>
        <v>32</v>
      </c>
      <c r="D33" s="23">
        <f t="shared" si="1"/>
        <v>22.318999999999999</v>
      </c>
      <c r="E33">
        <f t="shared" si="2"/>
        <v>19.132000000000001</v>
      </c>
      <c r="H33" s="23">
        <f t="shared" si="5"/>
        <v>2.0658990366000176</v>
      </c>
      <c r="J33">
        <f t="shared" si="3"/>
        <v>1.6656225481000317</v>
      </c>
      <c r="L33">
        <f t="shared" si="4"/>
        <v>2.5623685475999944</v>
      </c>
      <c r="S33" s="23">
        <f>D33-E33</f>
        <v>3.1869999999999976</v>
      </c>
      <c r="U33">
        <f>100-E33/D33*100</f>
        <v>14.279313589318505</v>
      </c>
    </row>
    <row r="34" spans="2:21" x14ac:dyDescent="0.25">
      <c r="B34" s="21" t="s">
        <v>38</v>
      </c>
      <c r="C34" s="22">
        <f t="shared" si="0"/>
        <v>33</v>
      </c>
      <c r="D34" s="23">
        <f t="shared" si="1"/>
        <v>25.568000000000001</v>
      </c>
      <c r="E34">
        <f t="shared" si="2"/>
        <v>22.567</v>
      </c>
      <c r="H34" s="23">
        <f t="shared" si="5"/>
        <v>3.5922331265999827</v>
      </c>
      <c r="J34">
        <f t="shared" si="3"/>
        <v>3.8353697280999608</v>
      </c>
      <c r="L34">
        <f t="shared" si="4"/>
        <v>3.3645097476000014</v>
      </c>
      <c r="S34" s="23">
        <f>D34-E34</f>
        <v>3.0010000000000012</v>
      </c>
      <c r="U34">
        <f>100-E34/D34*100</f>
        <v>11.73732790988737</v>
      </c>
    </row>
    <row r="35" spans="2:21" x14ac:dyDescent="0.25">
      <c r="B35" s="21" t="s">
        <v>39</v>
      </c>
      <c r="C35" s="22">
        <f t="shared" si="0"/>
        <v>34</v>
      </c>
      <c r="D35" s="23">
        <f t="shared" si="1"/>
        <v>22.315000000000001</v>
      </c>
      <c r="E35">
        <f t="shared" si="2"/>
        <v>19.890999999999998</v>
      </c>
      <c r="H35" s="23">
        <f t="shared" si="5"/>
        <v>1.0897081866000105</v>
      </c>
      <c r="J35">
        <f t="shared" si="3"/>
        <v>1.6759632681000263</v>
      </c>
      <c r="L35">
        <f t="shared" si="4"/>
        <v>0.7085262276000025</v>
      </c>
      <c r="S35" s="23">
        <f>D35-E35</f>
        <v>2.424000000000003</v>
      </c>
      <c r="U35">
        <f>100-E35/D35*100</f>
        <v>10.862648442751521</v>
      </c>
    </row>
    <row r="36" spans="2:21" x14ac:dyDescent="0.25">
      <c r="B36" s="21" t="s">
        <v>40</v>
      </c>
      <c r="C36" s="22">
        <f t="shared" si="0"/>
        <v>35</v>
      </c>
      <c r="D36" s="23">
        <f t="shared" si="1"/>
        <v>24.849</v>
      </c>
      <c r="E36">
        <f t="shared" si="2"/>
        <v>22.062000000000001</v>
      </c>
      <c r="H36" s="23">
        <f t="shared" si="5"/>
        <v>1.647498136599987</v>
      </c>
      <c r="J36">
        <f t="shared" si="3"/>
        <v>1.5361371480999721</v>
      </c>
      <c r="L36">
        <f t="shared" si="4"/>
        <v>1.7669321476000037</v>
      </c>
      <c r="S36" s="23">
        <f>D36-E36</f>
        <v>2.786999999999999</v>
      </c>
      <c r="U36">
        <f>100-E36/D36*100</f>
        <v>11.215743088253049</v>
      </c>
    </row>
    <row r="37" spans="2:21" x14ac:dyDescent="0.25">
      <c r="B37" s="21" t="s">
        <v>41</v>
      </c>
      <c r="C37" s="22">
        <f t="shared" si="0"/>
        <v>36</v>
      </c>
      <c r="D37" s="23">
        <f t="shared" si="1"/>
        <v>23.215</v>
      </c>
      <c r="E37">
        <f t="shared" si="2"/>
        <v>20.8</v>
      </c>
      <c r="H37" s="23">
        <f t="shared" si="5"/>
        <v>-2.6540123400001166E-2</v>
      </c>
      <c r="J37">
        <f t="shared" si="3"/>
        <v>0.15570126810000912</v>
      </c>
      <c r="L37">
        <f t="shared" si="4"/>
        <v>4.5239076000001327E-3</v>
      </c>
      <c r="S37" s="23">
        <f>D37-E37</f>
        <v>2.4149999999999991</v>
      </c>
      <c r="U37">
        <f>100-E37/D37*100</f>
        <v>10.402756838251122</v>
      </c>
    </row>
    <row r="38" spans="2:21" x14ac:dyDescent="0.25">
      <c r="B38" s="21" t="s">
        <v>42</v>
      </c>
      <c r="C38" s="22">
        <f t="shared" si="0"/>
        <v>37</v>
      </c>
      <c r="D38" s="23">
        <f t="shared" si="1"/>
        <v>22.009</v>
      </c>
      <c r="E38">
        <f t="shared" si="2"/>
        <v>19.510000000000002</v>
      </c>
      <c r="H38" s="23">
        <f t="shared" si="5"/>
        <v>1.9571054166000106</v>
      </c>
      <c r="J38">
        <f t="shared" si="3"/>
        <v>2.5618883481000352</v>
      </c>
      <c r="L38">
        <f t="shared" si="4"/>
        <v>1.4950931075999956</v>
      </c>
      <c r="S38" s="23">
        <f>D38-E38</f>
        <v>2.4989999999999988</v>
      </c>
      <c r="U38">
        <f>100-E38/D38*100</f>
        <v>11.354445908491968</v>
      </c>
    </row>
    <row r="39" spans="2:21" x14ac:dyDescent="0.25">
      <c r="B39" s="21" t="s">
        <v>43</v>
      </c>
      <c r="C39" s="22">
        <f t="shared" si="0"/>
        <v>38</v>
      </c>
      <c r="D39" s="23">
        <f t="shared" si="1"/>
        <v>24.201000000000001</v>
      </c>
      <c r="E39">
        <f t="shared" si="2"/>
        <v>21.161000000000001</v>
      </c>
      <c r="H39" s="23">
        <f t="shared" si="5"/>
        <v>0.25327724659999629</v>
      </c>
      <c r="J39">
        <f t="shared" si="3"/>
        <v>0.3497657880999871</v>
      </c>
      <c r="L39">
        <f t="shared" si="4"/>
        <v>0.1834066276000014</v>
      </c>
      <c r="S39" s="23">
        <f>D39-E39</f>
        <v>3.0399999999999991</v>
      </c>
      <c r="U39">
        <f>100-E39/D39*100</f>
        <v>12.561464402297418</v>
      </c>
    </row>
    <row r="40" spans="2:21" x14ac:dyDescent="0.25">
      <c r="B40" s="21" t="s">
        <v>44</v>
      </c>
      <c r="C40" s="22">
        <f t="shared" si="0"/>
        <v>39</v>
      </c>
      <c r="D40" s="23">
        <f t="shared" si="1"/>
        <v>24.347000000000001</v>
      </c>
      <c r="E40">
        <f t="shared" si="2"/>
        <v>20.956</v>
      </c>
      <c r="H40" s="23">
        <f t="shared" si="5"/>
        <v>0.16463415659999758</v>
      </c>
      <c r="J40">
        <f t="shared" si="3"/>
        <v>0.54377350809998515</v>
      </c>
      <c r="L40">
        <f t="shared" si="4"/>
        <v>4.9845027599999904E-2</v>
      </c>
      <c r="S40" s="23">
        <f>D40-E40</f>
        <v>3.3910000000000018</v>
      </c>
      <c r="U40">
        <f>100-E40/D40*100</f>
        <v>13.927793978724296</v>
      </c>
    </row>
    <row r="41" spans="2:21" x14ac:dyDescent="0.25">
      <c r="B41" s="21" t="s">
        <v>45</v>
      </c>
      <c r="C41" s="22">
        <f t="shared" si="0"/>
        <v>40</v>
      </c>
      <c r="D41" s="23">
        <f t="shared" si="1"/>
        <v>22.164000000000001</v>
      </c>
      <c r="E41">
        <f t="shared" si="2"/>
        <v>19.202000000000002</v>
      </c>
      <c r="H41" s="23">
        <f t="shared" si="5"/>
        <v>2.2128224366000122</v>
      </c>
      <c r="J41">
        <f t="shared" si="3"/>
        <v>2.0897304481000285</v>
      </c>
      <c r="L41">
        <f t="shared" si="4"/>
        <v>2.3431649475999938</v>
      </c>
      <c r="S41" s="23">
        <f>D41-E41</f>
        <v>2.9619999999999997</v>
      </c>
      <c r="U41">
        <f>100-E41/D41*100</f>
        <v>13.364013715935755</v>
      </c>
    </row>
    <row r="42" spans="2:21" x14ac:dyDescent="0.25">
      <c r="B42" s="21" t="s">
        <v>46</v>
      </c>
      <c r="C42" s="22">
        <f t="shared" si="0"/>
        <v>41</v>
      </c>
      <c r="D42" s="23">
        <f t="shared" si="1"/>
        <v>25.597999999999999</v>
      </c>
      <c r="E42">
        <f t="shared" si="2"/>
        <v>22.946999999999999</v>
      </c>
      <c r="H42" s="23">
        <f t="shared" si="5"/>
        <v>4.4028567265999712</v>
      </c>
      <c r="J42">
        <f t="shared" si="3"/>
        <v>3.9537743280999504</v>
      </c>
      <c r="L42">
        <f t="shared" si="4"/>
        <v>4.9029473475999978</v>
      </c>
      <c r="S42" s="23">
        <f>D42-E42</f>
        <v>2.6509999999999998</v>
      </c>
      <c r="U42">
        <f>100-E42/D42*100</f>
        <v>10.356277834205798</v>
      </c>
    </row>
    <row r="43" spans="2:21" x14ac:dyDescent="0.25">
      <c r="B43" s="21" t="s">
        <v>47</v>
      </c>
      <c r="C43" s="22">
        <f t="shared" si="0"/>
        <v>42</v>
      </c>
      <c r="D43" s="23">
        <f t="shared" si="1"/>
        <v>22.164999999999999</v>
      </c>
      <c r="E43">
        <f t="shared" si="2"/>
        <v>19.32</v>
      </c>
      <c r="H43" s="23">
        <f t="shared" si="5"/>
        <v>2.0408300766000167</v>
      </c>
      <c r="J43">
        <f t="shared" si="3"/>
        <v>2.0868402681000355</v>
      </c>
      <c r="L43">
        <f t="shared" si="4"/>
        <v>1.9958343075999985</v>
      </c>
      <c r="S43" s="23">
        <f>D43-E43</f>
        <v>2.8449999999999989</v>
      </c>
      <c r="U43">
        <f>100-E43/D43*100</f>
        <v>12.835551545228967</v>
      </c>
    </row>
    <row r="44" spans="2:21" x14ac:dyDescent="0.25">
      <c r="B44" s="21" t="s">
        <v>48</v>
      </c>
      <c r="C44" s="22">
        <f t="shared" si="0"/>
        <v>43</v>
      </c>
      <c r="D44" s="23">
        <f t="shared" si="1"/>
        <v>24.67</v>
      </c>
      <c r="E44">
        <f t="shared" si="2"/>
        <v>21.356999999999999</v>
      </c>
      <c r="H44" s="23">
        <f t="shared" si="5"/>
        <v>0.66197154659999347</v>
      </c>
      <c r="J44">
        <f t="shared" si="3"/>
        <v>1.1244693680999793</v>
      </c>
      <c r="L44">
        <f t="shared" si="4"/>
        <v>0.3897005475999995</v>
      </c>
      <c r="S44" s="23">
        <f>D44-E44</f>
        <v>3.3130000000000024</v>
      </c>
      <c r="U44">
        <f>100-E44/D44*100</f>
        <v>13.429266315362796</v>
      </c>
    </row>
    <row r="45" spans="2:21" x14ac:dyDescent="0.25">
      <c r="B45" s="21" t="s">
        <v>49</v>
      </c>
      <c r="C45" s="22">
        <f t="shared" si="0"/>
        <v>44</v>
      </c>
      <c r="D45" s="23">
        <f t="shared" si="1"/>
        <v>23.427</v>
      </c>
      <c r="E45">
        <f t="shared" si="2"/>
        <v>20.504999999999999</v>
      </c>
      <c r="H45" s="23">
        <f t="shared" si="5"/>
        <v>4.1583046600002817E-2</v>
      </c>
      <c r="J45">
        <f t="shared" si="3"/>
        <v>3.333910810000431E-2</v>
      </c>
      <c r="L45">
        <f t="shared" si="4"/>
        <v>5.1865507600000325E-2</v>
      </c>
      <c r="S45" s="23">
        <f>D45-E45</f>
        <v>2.9220000000000006</v>
      </c>
      <c r="U45">
        <f>100-E45/D45*100</f>
        <v>12.472787808938406</v>
      </c>
    </row>
    <row r="46" spans="2:21" x14ac:dyDescent="0.25">
      <c r="B46" s="21" t="s">
        <v>50</v>
      </c>
      <c r="C46" s="22">
        <f t="shared" si="0"/>
        <v>45</v>
      </c>
      <c r="D46" s="23">
        <f t="shared" si="1"/>
        <v>23.527000000000001</v>
      </c>
      <c r="E46">
        <f t="shared" si="2"/>
        <v>20.792999999999999</v>
      </c>
      <c r="H46" s="23">
        <f t="shared" si="5"/>
        <v>-4.9768734000005871E-3</v>
      </c>
      <c r="J46">
        <f t="shared" si="3"/>
        <v>6.8211081000017137E-3</v>
      </c>
      <c r="L46">
        <f t="shared" si="4"/>
        <v>3.6312675999999439E-3</v>
      </c>
      <c r="S46" s="23">
        <f>D46-E46</f>
        <v>2.7340000000000018</v>
      </c>
      <c r="U46">
        <f>100-E46/D46*100</f>
        <v>11.620691120839894</v>
      </c>
    </row>
    <row r="47" spans="2:21" x14ac:dyDescent="0.25">
      <c r="B47" s="21" t="s">
        <v>51</v>
      </c>
      <c r="C47" s="22">
        <f t="shared" si="0"/>
        <v>46</v>
      </c>
      <c r="D47" s="23">
        <f t="shared" si="1"/>
        <v>22.843</v>
      </c>
      <c r="E47">
        <f t="shared" si="2"/>
        <v>20.117000000000001</v>
      </c>
      <c r="H47" s="23">
        <f t="shared" si="5"/>
        <v>0.47202012660000614</v>
      </c>
      <c r="J47">
        <f t="shared" si="3"/>
        <v>0.5876602281000175</v>
      </c>
      <c r="L47">
        <f t="shared" si="4"/>
        <v>0.37913574759999857</v>
      </c>
      <c r="S47" s="23">
        <f>D47-E47</f>
        <v>2.7259999999999991</v>
      </c>
      <c r="U47">
        <f>100-E47/D47*100</f>
        <v>11.933633935997889</v>
      </c>
    </row>
    <row r="48" spans="2:21" x14ac:dyDescent="0.25">
      <c r="B48" s="21" t="s">
        <v>52</v>
      </c>
      <c r="C48" s="22">
        <f t="shared" si="0"/>
        <v>47</v>
      </c>
      <c r="D48" s="23">
        <f t="shared" si="1"/>
        <v>21.957000000000001</v>
      </c>
      <c r="E48">
        <f t="shared" si="2"/>
        <v>19.634</v>
      </c>
      <c r="H48" s="23">
        <f t="shared" si="5"/>
        <v>1.8157667366000108</v>
      </c>
      <c r="J48">
        <f t="shared" si="3"/>
        <v>2.7310537081000352</v>
      </c>
      <c r="L48">
        <f t="shared" si="4"/>
        <v>1.2072295875999985</v>
      </c>
      <c r="S48" s="23">
        <f>D48-E48</f>
        <v>2.3230000000000004</v>
      </c>
      <c r="U48">
        <f>100-E48/D48*100</f>
        <v>10.579769549574166</v>
      </c>
    </row>
    <row r="49" spans="2:21" x14ac:dyDescent="0.25">
      <c r="B49" s="21" t="s">
        <v>53</v>
      </c>
      <c r="C49" s="22">
        <f t="shared" si="0"/>
        <v>48</v>
      </c>
      <c r="D49" s="23">
        <f t="shared" si="1"/>
        <v>23.693000000000001</v>
      </c>
      <c r="E49">
        <f t="shared" si="2"/>
        <v>20.722999999999999</v>
      </c>
      <c r="H49" s="23">
        <f t="shared" si="5"/>
        <v>-8.124133999999649E-4</v>
      </c>
      <c r="J49">
        <f t="shared" si="3"/>
        <v>6.9572280999983301E-3</v>
      </c>
      <c r="L49">
        <f t="shared" si="4"/>
        <v>9.4867600000014568E-5</v>
      </c>
      <c r="S49" s="23">
        <f>D49-E49</f>
        <v>2.9700000000000024</v>
      </c>
      <c r="U49">
        <f>100-E49/D49*100</f>
        <v>12.535347993078133</v>
      </c>
    </row>
    <row r="50" spans="2:21" x14ac:dyDescent="0.25">
      <c r="B50" s="21" t="s">
        <v>54</v>
      </c>
      <c r="C50" s="22">
        <f t="shared" si="0"/>
        <v>49</v>
      </c>
      <c r="D50" s="23">
        <f t="shared" si="1"/>
        <v>23.298999999999999</v>
      </c>
      <c r="E50">
        <f t="shared" si="2"/>
        <v>20.94</v>
      </c>
      <c r="H50" s="23">
        <f t="shared" si="5"/>
        <v>-6.4372883400002953E-2</v>
      </c>
      <c r="J50">
        <f t="shared" si="3"/>
        <v>9.6466148100007393E-2</v>
      </c>
      <c r="L50">
        <f t="shared" si="4"/>
        <v>4.2956707600000643E-2</v>
      </c>
      <c r="S50" s="23">
        <f>D50-E50</f>
        <v>2.3589999999999982</v>
      </c>
      <c r="U50">
        <f>100-E50/D50*100</f>
        <v>10.124898064294598</v>
      </c>
    </row>
    <row r="51" spans="2:21" x14ac:dyDescent="0.25">
      <c r="B51" s="21" t="s">
        <v>55</v>
      </c>
      <c r="C51" s="22">
        <f t="shared" si="0"/>
        <v>50</v>
      </c>
      <c r="D51" s="23">
        <f t="shared" si="1"/>
        <v>25.478999999999999</v>
      </c>
      <c r="E51">
        <f t="shared" si="2"/>
        <v>22.515000000000001</v>
      </c>
      <c r="H51" s="23">
        <f t="shared" si="5"/>
        <v>3.3317746665999799</v>
      </c>
      <c r="J51">
        <f t="shared" si="3"/>
        <v>3.4946937480999543</v>
      </c>
      <c r="L51">
        <f t="shared" si="4"/>
        <v>3.176450707600003</v>
      </c>
      <c r="S51" s="23">
        <f>D51-E51</f>
        <v>2.9639999999999986</v>
      </c>
      <c r="U51">
        <f>100-E51/D51*100</f>
        <v>11.633109619686792</v>
      </c>
    </row>
    <row r="52" spans="2:21" x14ac:dyDescent="0.25">
      <c r="B52" s="21" t="s">
        <v>56</v>
      </c>
      <c r="C52" s="22">
        <f t="shared" si="0"/>
        <v>51</v>
      </c>
      <c r="D52" s="23">
        <f t="shared" si="1"/>
        <v>22.661000000000001</v>
      </c>
      <c r="E52">
        <f t="shared" si="2"/>
        <v>20.096</v>
      </c>
      <c r="H52" s="23">
        <f t="shared" si="5"/>
        <v>0.60400519660000607</v>
      </c>
      <c r="J52">
        <f t="shared" si="3"/>
        <v>0.89982298810001904</v>
      </c>
      <c r="L52">
        <f t="shared" si="4"/>
        <v>0.40543782759999952</v>
      </c>
      <c r="S52" s="23">
        <f>D52-E52</f>
        <v>2.5650000000000013</v>
      </c>
      <c r="U52">
        <f>100-E52/D52*100</f>
        <v>11.319006222143784</v>
      </c>
    </row>
    <row r="53" spans="2:21" x14ac:dyDescent="0.25">
      <c r="B53" s="21" t="s">
        <v>57</v>
      </c>
      <c r="C53" s="22">
        <f t="shared" si="0"/>
        <v>52</v>
      </c>
      <c r="D53" s="23">
        <f t="shared" si="1"/>
        <v>23.969000000000001</v>
      </c>
      <c r="E53">
        <f t="shared" si="2"/>
        <v>21.013000000000002</v>
      </c>
      <c r="H53" s="23">
        <f t="shared" si="5"/>
        <v>0.10072824659999784</v>
      </c>
      <c r="J53">
        <f t="shared" si="3"/>
        <v>0.12917554809999265</v>
      </c>
      <c r="L53">
        <f t="shared" si="4"/>
        <v>7.854566760000109E-2</v>
      </c>
      <c r="S53" s="23">
        <f>D53-E53</f>
        <v>2.9559999999999995</v>
      </c>
      <c r="U53">
        <f>100-E53/D53*100</f>
        <v>12.332596270182322</v>
      </c>
    </row>
    <row r="54" spans="2:21" x14ac:dyDescent="0.25">
      <c r="B54" s="21" t="s">
        <v>58</v>
      </c>
      <c r="C54" s="22">
        <f t="shared" si="0"/>
        <v>53</v>
      </c>
      <c r="D54" s="23">
        <f t="shared" si="1"/>
        <v>20.716999999999999</v>
      </c>
      <c r="E54">
        <f t="shared" si="2"/>
        <v>18.523</v>
      </c>
      <c r="H54" s="23">
        <f t="shared" si="5"/>
        <v>6.3918718266000285</v>
      </c>
      <c r="J54">
        <f t="shared" si="3"/>
        <v>8.3670769081000724</v>
      </c>
      <c r="L54">
        <f t="shared" si="4"/>
        <v>4.8829508676</v>
      </c>
      <c r="S54" s="23">
        <f>D54-E54</f>
        <v>2.1939999999999991</v>
      </c>
      <c r="U54">
        <f>100-E54/D54*100</f>
        <v>10.590336438673546</v>
      </c>
    </row>
    <row r="55" spans="2:21" x14ac:dyDescent="0.25">
      <c r="B55" s="21" t="s">
        <v>59</v>
      </c>
      <c r="C55" s="22">
        <f t="shared" si="0"/>
        <v>54</v>
      </c>
      <c r="D55" s="23">
        <f t="shared" si="1"/>
        <v>24.806999999999999</v>
      </c>
      <c r="E55">
        <f t="shared" si="2"/>
        <v>22.187999999999999</v>
      </c>
      <c r="H55" s="23">
        <f t="shared" si="5"/>
        <v>1.7425428765999804</v>
      </c>
      <c r="J55">
        <f t="shared" si="3"/>
        <v>1.4337907080999694</v>
      </c>
      <c r="L55">
        <f t="shared" si="4"/>
        <v>2.1177816675999974</v>
      </c>
      <c r="S55" s="23">
        <f>D55-E55</f>
        <v>2.6189999999999998</v>
      </c>
      <c r="U55">
        <f>100-E55/D55*100</f>
        <v>10.557503930342236</v>
      </c>
    </row>
    <row r="56" spans="2:21" x14ac:dyDescent="0.25">
      <c r="B56" s="21" t="s">
        <v>60</v>
      </c>
      <c r="C56" s="22">
        <f t="shared" si="0"/>
        <v>55</v>
      </c>
      <c r="D56" s="23">
        <f t="shared" si="1"/>
        <v>24.655000000000001</v>
      </c>
      <c r="E56">
        <f t="shared" si="2"/>
        <v>21.844000000000001</v>
      </c>
      <c r="H56" s="23">
        <f t="shared" si="5"/>
        <v>1.1617223165999901</v>
      </c>
      <c r="J56">
        <f t="shared" si="3"/>
        <v>1.0928820680999785</v>
      </c>
      <c r="L56">
        <f t="shared" si="4"/>
        <v>1.2348987876000033</v>
      </c>
      <c r="S56" s="23">
        <f>D56-E56</f>
        <v>2.8109999999999999</v>
      </c>
      <c r="U56">
        <f>100-E56/D56*100</f>
        <v>11.401338470898395</v>
      </c>
    </row>
    <row r="57" spans="2:21" x14ac:dyDescent="0.25">
      <c r="B57" s="21" t="s">
        <v>61</v>
      </c>
      <c r="C57" s="22">
        <f t="shared" si="0"/>
        <v>56</v>
      </c>
      <c r="D57" s="23">
        <f t="shared" si="1"/>
        <v>25.363</v>
      </c>
      <c r="E57">
        <f t="shared" si="2"/>
        <v>22.635999999999999</v>
      </c>
      <c r="H57" s="23">
        <f t="shared" si="5"/>
        <v>3.3371951165999767</v>
      </c>
      <c r="J57">
        <f t="shared" si="3"/>
        <v>3.0744466280999583</v>
      </c>
      <c r="L57">
        <f t="shared" si="4"/>
        <v>3.6223986275999982</v>
      </c>
      <c r="S57" s="23">
        <f>D57-E57</f>
        <v>2.7270000000000003</v>
      </c>
      <c r="U57">
        <f>100-E57/D57*100</f>
        <v>10.751882663722739</v>
      </c>
    </row>
    <row r="58" spans="2:21" x14ac:dyDescent="0.25">
      <c r="B58" s="21" t="s">
        <v>62</v>
      </c>
      <c r="C58" s="22">
        <f t="shared" si="0"/>
        <v>57</v>
      </c>
      <c r="D58" s="23">
        <f t="shared" si="1"/>
        <v>23.292999999999999</v>
      </c>
      <c r="E58">
        <f t="shared" si="2"/>
        <v>19.913</v>
      </c>
      <c r="H58" s="23">
        <f t="shared" si="5"/>
        <v>0.25952148660000979</v>
      </c>
      <c r="J58">
        <f t="shared" si="3"/>
        <v>0.10022922810000769</v>
      </c>
      <c r="L58">
        <f t="shared" si="4"/>
        <v>0.6719736675999991</v>
      </c>
      <c r="S58" s="23">
        <f>D58-E58</f>
        <v>3.379999999999999</v>
      </c>
      <c r="U58">
        <f>100-E58/D58*100</f>
        <v>14.510797235220878</v>
      </c>
    </row>
    <row r="59" spans="2:21" x14ac:dyDescent="0.25">
      <c r="B59" s="21" t="s">
        <v>63</v>
      </c>
      <c r="C59" s="22">
        <f t="shared" si="0"/>
        <v>58</v>
      </c>
      <c r="D59" s="23">
        <f t="shared" si="1"/>
        <v>22.670999999999999</v>
      </c>
      <c r="E59">
        <f t="shared" si="2"/>
        <v>19.41</v>
      </c>
      <c r="H59" s="23">
        <f t="shared" si="5"/>
        <v>1.2415105366000154</v>
      </c>
      <c r="J59">
        <f t="shared" si="3"/>
        <v>0.8809511881000226</v>
      </c>
      <c r="L59">
        <f t="shared" si="4"/>
        <v>1.7496411075999989</v>
      </c>
      <c r="S59" s="23">
        <f>D59-E59</f>
        <v>3.2609999999999992</v>
      </c>
      <c r="U59">
        <f>100-E59/D59*100</f>
        <v>14.384014820696052</v>
      </c>
    </row>
    <row r="60" spans="2:21" x14ac:dyDescent="0.25">
      <c r="B60" s="21" t="s">
        <v>64</v>
      </c>
      <c r="C60" s="22">
        <f t="shared" si="0"/>
        <v>59</v>
      </c>
      <c r="D60" s="23">
        <f t="shared" si="1"/>
        <v>23.709</v>
      </c>
      <c r="E60">
        <f t="shared" si="2"/>
        <v>21.367999999999999</v>
      </c>
      <c r="H60" s="23">
        <f t="shared" si="5"/>
        <v>6.315119659999241E-2</v>
      </c>
      <c r="J60">
        <f t="shared" si="3"/>
        <v>9.8823480999976603E-3</v>
      </c>
      <c r="L60">
        <f t="shared" si="4"/>
        <v>0.40355526759999849</v>
      </c>
      <c r="S60" s="23">
        <f>D60-E60</f>
        <v>2.3410000000000011</v>
      </c>
      <c r="U60">
        <f>100-E60/D60*100</f>
        <v>9.8738875532498298</v>
      </c>
    </row>
    <row r="61" spans="2:21" x14ac:dyDescent="0.25">
      <c r="B61" s="21" t="s">
        <v>65</v>
      </c>
      <c r="C61" s="22">
        <f t="shared" si="0"/>
        <v>60</v>
      </c>
      <c r="D61" s="23">
        <f t="shared" si="1"/>
        <v>24.3</v>
      </c>
      <c r="E61">
        <f t="shared" si="2"/>
        <v>21.254999999999999</v>
      </c>
      <c r="H61" s="23">
        <f t="shared" si="5"/>
        <v>0.36057352659999392</v>
      </c>
      <c r="J61">
        <f t="shared" si="3"/>
        <v>0.47666596809998524</v>
      </c>
      <c r="L61">
        <f t="shared" si="4"/>
        <v>0.27275550759999923</v>
      </c>
      <c r="S61" s="23">
        <f>D61-E61</f>
        <v>3.0450000000000017</v>
      </c>
      <c r="U61">
        <f>100-E61/D61*100</f>
        <v>12.53086419753086</v>
      </c>
    </row>
    <row r="62" spans="2:21" x14ac:dyDescent="0.25">
      <c r="B62" s="21" t="s">
        <v>66</v>
      </c>
      <c r="C62" s="22">
        <f t="shared" si="0"/>
        <v>61</v>
      </c>
      <c r="D62" s="23">
        <f t="shared" si="1"/>
        <v>24.698</v>
      </c>
      <c r="E62">
        <f t="shared" si="2"/>
        <v>21.381</v>
      </c>
      <c r="H62" s="23">
        <f t="shared" si="5"/>
        <v>0.7055726665999934</v>
      </c>
      <c r="J62">
        <f t="shared" si="3"/>
        <v>1.1846363280999761</v>
      </c>
      <c r="L62">
        <f t="shared" si="4"/>
        <v>0.42024102760000065</v>
      </c>
      <c r="S62" s="23">
        <f>D62-E62</f>
        <v>3.3170000000000002</v>
      </c>
      <c r="U62">
        <f>100-E62/D62*100</f>
        <v>13.430237266175411</v>
      </c>
    </row>
    <row r="63" spans="2:21" x14ac:dyDescent="0.25">
      <c r="B63" s="21" t="s">
        <v>67</v>
      </c>
      <c r="C63" s="22">
        <f t="shared" si="0"/>
        <v>62</v>
      </c>
      <c r="D63" s="23">
        <f t="shared" si="1"/>
        <v>23.425999999999998</v>
      </c>
      <c r="E63">
        <f t="shared" si="2"/>
        <v>20.988</v>
      </c>
      <c r="H63" s="23">
        <f t="shared" si="5"/>
        <v>-4.686318340000329E-2</v>
      </c>
      <c r="J63">
        <f t="shared" si="3"/>
        <v>3.3705288100004782E-2</v>
      </c>
      <c r="L63">
        <f t="shared" si="4"/>
        <v>6.5157667599999913E-2</v>
      </c>
      <c r="S63" s="23">
        <f>D63-E63</f>
        <v>2.4379999999999988</v>
      </c>
      <c r="U63">
        <f>100-E63/D63*100</f>
        <v>10.407239819004516</v>
      </c>
    </row>
    <row r="64" spans="2:21" x14ac:dyDescent="0.25">
      <c r="B64" s="21" t="s">
        <v>68</v>
      </c>
      <c r="C64" s="22">
        <f t="shared" si="0"/>
        <v>63</v>
      </c>
      <c r="D64" s="23">
        <f t="shared" si="1"/>
        <v>24.518000000000001</v>
      </c>
      <c r="E64">
        <f t="shared" si="2"/>
        <v>21.231000000000002</v>
      </c>
      <c r="H64" s="23">
        <f t="shared" si="5"/>
        <v>0.45262436659999639</v>
      </c>
      <c r="J64">
        <f t="shared" si="3"/>
        <v>0.82520872809998058</v>
      </c>
      <c r="L64">
        <f t="shared" si="4"/>
        <v>0.24826302760000191</v>
      </c>
      <c r="S64" s="23">
        <f>D64-E64</f>
        <v>3.286999999999999</v>
      </c>
      <c r="U64">
        <f>100-E64/D64*100</f>
        <v>13.40647687413329</v>
      </c>
    </row>
    <row r="65" spans="2:21" x14ac:dyDescent="0.25">
      <c r="B65" s="21" t="s">
        <v>69</v>
      </c>
      <c r="C65" s="22">
        <f t="shared" si="0"/>
        <v>64</v>
      </c>
      <c r="D65" s="23">
        <f t="shared" si="1"/>
        <v>22.635999999999999</v>
      </c>
      <c r="E65">
        <f t="shared" si="2"/>
        <v>19.672999999999998</v>
      </c>
      <c r="H65" s="23">
        <f t="shared" si="5"/>
        <v>1.0317522666000143</v>
      </c>
      <c r="J65">
        <f t="shared" si="3"/>
        <v>0.9478774881000237</v>
      </c>
      <c r="L65">
        <f t="shared" si="4"/>
        <v>1.123048867600003</v>
      </c>
      <c r="S65" s="23">
        <f>D65-E65</f>
        <v>2.963000000000001</v>
      </c>
      <c r="U65">
        <f>100-E65/D65*100</f>
        <v>13.089768510337521</v>
      </c>
    </row>
    <row r="66" spans="2:21" x14ac:dyDescent="0.25">
      <c r="B66" s="21" t="s">
        <v>70</v>
      </c>
      <c r="C66" s="22">
        <f t="shared" si="0"/>
        <v>65</v>
      </c>
      <c r="D66" s="23">
        <f t="shared" si="1"/>
        <v>23.562000000000001</v>
      </c>
      <c r="E66">
        <f t="shared" si="2"/>
        <v>21.443999999999999</v>
      </c>
      <c r="H66" s="23">
        <f t="shared" si="5"/>
        <v>-3.3848863400007249E-2</v>
      </c>
      <c r="J66">
        <f t="shared" si="3"/>
        <v>2.2648081000009742E-3</v>
      </c>
      <c r="L66">
        <f t="shared" si="4"/>
        <v>0.50589078759999906</v>
      </c>
      <c r="S66" s="23">
        <f>D66-E66</f>
        <v>2.1180000000000021</v>
      </c>
      <c r="U66">
        <f>100-E66/D66*100</f>
        <v>8.9890501655207657</v>
      </c>
    </row>
    <row r="67" spans="2:21" x14ac:dyDescent="0.25">
      <c r="B67" s="21" t="s">
        <v>71</v>
      </c>
      <c r="C67" s="22">
        <f t="shared" ref="C67:C101" si="6">VALUE(LEFT(B67, FIND(",", B67)-1))</f>
        <v>66</v>
      </c>
      <c r="D67" s="23">
        <f t="shared" ref="D67:D101" si="7">_xlfn.NUMBERVALUE(MID(B67,  FIND(",",B67)+1,  FIND(",", B67, FIND(",", B67) + 1)-  FIND(",",B67)-1), ".")</f>
        <v>21.905000000000001</v>
      </c>
      <c r="E67">
        <f t="shared" ref="E67:E101" si="8">_xlfn.NUMBERVALUE(MID(B67, FIND(",",B67,FIND(",",B67)+1)+1,FIND(",",B67,FIND(",",B67,FIND(",",B67)+1)-FIND(",",B67)-1)), ".")</f>
        <v>19.181999999999999</v>
      </c>
      <c r="H67" s="23">
        <f t="shared" si="5"/>
        <v>2.643375896600018</v>
      </c>
      <c r="J67">
        <f t="shared" ref="J67:J101" si="9">POWER(D67-$F$2, 2)</f>
        <v>2.9056270681000349</v>
      </c>
      <c r="L67">
        <f t="shared" ref="L67:L101" si="10">POWER((E67-$G$2), 2)</f>
        <v>2.4047945476000034</v>
      </c>
      <c r="S67" s="23">
        <f>D67-E67</f>
        <v>2.7230000000000025</v>
      </c>
      <c r="U67">
        <f>100-E67/D67*100</f>
        <v>12.430951837480038</v>
      </c>
    </row>
    <row r="68" spans="2:21" x14ac:dyDescent="0.25">
      <c r="B68" s="21" t="s">
        <v>72</v>
      </c>
      <c r="C68" s="22">
        <f t="shared" si="6"/>
        <v>67</v>
      </c>
      <c r="D68" s="23">
        <f t="shared" si="7"/>
        <v>22.888000000000002</v>
      </c>
      <c r="E68">
        <f t="shared" si="8"/>
        <v>19.876000000000001</v>
      </c>
      <c r="H68" s="23">
        <f t="shared" si="5"/>
        <v>0.61821501660000722</v>
      </c>
      <c r="J68">
        <f t="shared" si="9"/>
        <v>0.52069212810001408</v>
      </c>
      <c r="L68">
        <f t="shared" si="10"/>
        <v>0.73400342759999748</v>
      </c>
      <c r="S68" s="23">
        <f>D68-E68</f>
        <v>3.0120000000000005</v>
      </c>
      <c r="U68">
        <f>100-E68/D68*100</f>
        <v>13.159734358615864</v>
      </c>
    </row>
    <row r="69" spans="2:21" x14ac:dyDescent="0.25">
      <c r="B69" s="21" t="s">
        <v>73</v>
      </c>
      <c r="C69" s="22">
        <f t="shared" si="6"/>
        <v>68</v>
      </c>
      <c r="D69" s="23">
        <f t="shared" si="7"/>
        <v>22.728000000000002</v>
      </c>
      <c r="E69">
        <f t="shared" si="8"/>
        <v>19.356999999999999</v>
      </c>
      <c r="H69" s="23">
        <f t="shared" ref="H69:H101" si="11">(D69-$F$2)*(E69-$G$2)</f>
        <v>1.212838626600014</v>
      </c>
      <c r="J69">
        <f t="shared" si="9"/>
        <v>0.7772009281000174</v>
      </c>
      <c r="L69">
        <f t="shared" si="10"/>
        <v>1.8926605476000011</v>
      </c>
      <c r="S69" s="23">
        <f>D69-E69</f>
        <v>3.3710000000000022</v>
      </c>
      <c r="U69">
        <f>100-E69/D69*100</f>
        <v>14.831925378387893</v>
      </c>
    </row>
    <row r="70" spans="2:21" x14ac:dyDescent="0.25">
      <c r="B70" s="21" t="s">
        <v>74</v>
      </c>
      <c r="C70" s="22">
        <f t="shared" si="6"/>
        <v>69</v>
      </c>
      <c r="D70" s="23">
        <f t="shared" si="7"/>
        <v>23.062000000000001</v>
      </c>
      <c r="E70">
        <f t="shared" si="8"/>
        <v>20.527000000000001</v>
      </c>
      <c r="H70" s="23">
        <f t="shared" si="11"/>
        <v>0.11266116660000139</v>
      </c>
      <c r="J70">
        <f t="shared" si="9"/>
        <v>0.29985480810001119</v>
      </c>
      <c r="L70">
        <f t="shared" si="10"/>
        <v>4.2328947599999465E-2</v>
      </c>
      <c r="S70" s="23">
        <f>D70-E70</f>
        <v>2.5350000000000001</v>
      </c>
      <c r="U70">
        <f>100-E70/D70*100</f>
        <v>10.99210822998873</v>
      </c>
    </row>
    <row r="71" spans="2:21" x14ac:dyDescent="0.25">
      <c r="B71" s="21" t="s">
        <v>75</v>
      </c>
      <c r="C71" s="22">
        <f t="shared" si="6"/>
        <v>70</v>
      </c>
      <c r="D71" s="23">
        <f t="shared" si="7"/>
        <v>22.832999999999998</v>
      </c>
      <c r="E71">
        <f t="shared" si="8"/>
        <v>20.231999999999999</v>
      </c>
      <c r="H71" s="23">
        <f t="shared" si="11"/>
        <v>0.38886967660000682</v>
      </c>
      <c r="J71">
        <f t="shared" si="9"/>
        <v>0.60309202810002016</v>
      </c>
      <c r="L71">
        <f t="shared" si="10"/>
        <v>0.25074054760000042</v>
      </c>
      <c r="S71" s="23">
        <f>D71-E71</f>
        <v>2.6009999999999991</v>
      </c>
      <c r="U71">
        <f>100-E71/D71*100</f>
        <v>11.391407173827346</v>
      </c>
    </row>
    <row r="72" spans="2:21" x14ac:dyDescent="0.25">
      <c r="B72" s="21" t="s">
        <v>76</v>
      </c>
      <c r="C72" s="22">
        <f t="shared" si="6"/>
        <v>71</v>
      </c>
      <c r="D72" s="23">
        <f t="shared" si="7"/>
        <v>25.501999999999999</v>
      </c>
      <c r="E72">
        <f t="shared" si="8"/>
        <v>22.849</v>
      </c>
      <c r="H72" s="23">
        <f t="shared" si="11"/>
        <v>4.0048315865999742</v>
      </c>
      <c r="J72">
        <f t="shared" si="9"/>
        <v>3.5812156080999529</v>
      </c>
      <c r="L72">
        <f t="shared" si="10"/>
        <v>4.4785563876000021</v>
      </c>
      <c r="S72" s="23">
        <f>D72-E72</f>
        <v>2.6529999999999987</v>
      </c>
      <c r="U72">
        <f>100-E72/D72*100</f>
        <v>10.403105638773425</v>
      </c>
    </row>
    <row r="73" spans="2:21" x14ac:dyDescent="0.25">
      <c r="B73" s="21" t="s">
        <v>77</v>
      </c>
      <c r="C73" s="22">
        <f t="shared" si="6"/>
        <v>72</v>
      </c>
      <c r="D73" s="23">
        <f t="shared" si="7"/>
        <v>23.713000000000001</v>
      </c>
      <c r="E73">
        <f t="shared" si="8"/>
        <v>21.074000000000002</v>
      </c>
      <c r="H73" s="23">
        <f t="shared" si="11"/>
        <v>3.5289696599996638E-2</v>
      </c>
      <c r="J73">
        <f t="shared" si="9"/>
        <v>1.0693628099997842E-2</v>
      </c>
      <c r="L73">
        <f t="shared" si="10"/>
        <v>0.1164583876000013</v>
      </c>
      <c r="S73" s="23">
        <f>D73-E73</f>
        <v>2.6389999999999993</v>
      </c>
      <c r="U73">
        <f>100-E73/D73*100</f>
        <v>11.128916628009947</v>
      </c>
    </row>
    <row r="74" spans="2:21" x14ac:dyDescent="0.25">
      <c r="B74" s="21" t="s">
        <v>78</v>
      </c>
      <c r="C74" s="22">
        <f t="shared" si="6"/>
        <v>73</v>
      </c>
      <c r="D74" s="23">
        <f t="shared" si="7"/>
        <v>23.529</v>
      </c>
      <c r="E74">
        <f t="shared" si="8"/>
        <v>20.687000000000001</v>
      </c>
      <c r="H74" s="23">
        <f t="shared" si="11"/>
        <v>3.6861866000004093E-3</v>
      </c>
      <c r="J74">
        <f t="shared" si="9"/>
        <v>6.4947481000018513E-3</v>
      </c>
      <c r="L74">
        <f t="shared" si="10"/>
        <v>2.0921475999998683E-3</v>
      </c>
      <c r="S74" s="23">
        <f>D74-E74</f>
        <v>2.8419999999999987</v>
      </c>
      <c r="U74">
        <f>100-E74/D74*100</f>
        <v>12.078711377449096</v>
      </c>
    </row>
    <row r="75" spans="2:21" x14ac:dyDescent="0.25">
      <c r="B75" s="21" t="s">
        <v>79</v>
      </c>
      <c r="C75" s="22">
        <f t="shared" si="6"/>
        <v>74</v>
      </c>
      <c r="D75" s="23">
        <f t="shared" si="7"/>
        <v>24.327000000000002</v>
      </c>
      <c r="E75">
        <f t="shared" si="8"/>
        <v>21.751000000000001</v>
      </c>
      <c r="H75" s="23">
        <f t="shared" si="11"/>
        <v>0.73050990659999127</v>
      </c>
      <c r="J75">
        <f t="shared" si="9"/>
        <v>0.51467710809998612</v>
      </c>
      <c r="L75">
        <f t="shared" si="10"/>
        <v>1.036853427600003</v>
      </c>
      <c r="S75" s="23">
        <f>D75-E75</f>
        <v>2.5760000000000005</v>
      </c>
      <c r="U75">
        <f>100-E75/D75*100</f>
        <v>10.589057425905381</v>
      </c>
    </row>
    <row r="76" spans="2:21" x14ac:dyDescent="0.25">
      <c r="B76" s="21" t="s">
        <v>80</v>
      </c>
      <c r="C76" s="22">
        <f t="shared" si="6"/>
        <v>75</v>
      </c>
      <c r="D76" s="23">
        <f t="shared" si="7"/>
        <v>25.187999999999999</v>
      </c>
      <c r="E76">
        <f t="shared" si="8"/>
        <v>22.209</v>
      </c>
      <c r="H76" s="23">
        <f t="shared" si="11"/>
        <v>2.3301435465999814</v>
      </c>
      <c r="J76">
        <f t="shared" si="9"/>
        <v>2.4913781280999605</v>
      </c>
      <c r="L76">
        <f t="shared" si="10"/>
        <v>2.1793435875999996</v>
      </c>
      <c r="S76" s="23">
        <f>D76-E76</f>
        <v>2.9789999999999992</v>
      </c>
      <c r="U76">
        <f>100-E76/D76*100</f>
        <v>11.827060505002379</v>
      </c>
    </row>
    <row r="77" spans="2:21" x14ac:dyDescent="0.25">
      <c r="B77" s="21" t="s">
        <v>81</v>
      </c>
      <c r="C77" s="22">
        <f t="shared" si="6"/>
        <v>76</v>
      </c>
      <c r="D77" s="23">
        <f t="shared" si="7"/>
        <v>24.419</v>
      </c>
      <c r="E77">
        <f t="shared" si="8"/>
        <v>21.431000000000001</v>
      </c>
      <c r="H77" s="23">
        <f t="shared" si="11"/>
        <v>0.56517862659999341</v>
      </c>
      <c r="J77">
        <f t="shared" si="9"/>
        <v>0.65514454809998235</v>
      </c>
      <c r="L77">
        <f t="shared" si="10"/>
        <v>0.4875670276000017</v>
      </c>
      <c r="S77" s="23">
        <f>D77-E77</f>
        <v>2.9879999999999995</v>
      </c>
      <c r="U77">
        <f>100-E77/D77*100</f>
        <v>12.23637331586059</v>
      </c>
    </row>
    <row r="78" spans="2:21" x14ac:dyDescent="0.25">
      <c r="B78" s="21" t="s">
        <v>82</v>
      </c>
      <c r="C78" s="22">
        <f t="shared" si="6"/>
        <v>77</v>
      </c>
      <c r="D78" s="23">
        <f t="shared" si="7"/>
        <v>23.253</v>
      </c>
      <c r="E78">
        <f t="shared" si="8"/>
        <v>20.544</v>
      </c>
      <c r="H78" s="23">
        <f t="shared" si="11"/>
        <v>6.7302796600001866E-2</v>
      </c>
      <c r="J78">
        <f t="shared" si="9"/>
        <v>0.12715642810000805</v>
      </c>
      <c r="L78">
        <f t="shared" si="10"/>
        <v>3.5622787599999713E-2</v>
      </c>
      <c r="S78" s="23">
        <f>D78-E78</f>
        <v>2.7089999999999996</v>
      </c>
      <c r="U78">
        <f>100-E78/D78*100</f>
        <v>11.650109663269262</v>
      </c>
    </row>
    <row r="79" spans="2:21" x14ac:dyDescent="0.25">
      <c r="B79" s="21" t="s">
        <v>83</v>
      </c>
      <c r="C79" s="22">
        <f t="shared" si="6"/>
        <v>78</v>
      </c>
      <c r="D79" s="23">
        <f t="shared" si="7"/>
        <v>24.158999999999999</v>
      </c>
      <c r="E79">
        <f t="shared" si="8"/>
        <v>20.85</v>
      </c>
      <c r="H79" s="23">
        <f t="shared" si="11"/>
        <v>6.4423816599999462E-2</v>
      </c>
      <c r="J79">
        <f t="shared" si="9"/>
        <v>0.30185134809998626</v>
      </c>
      <c r="L79">
        <f t="shared" si="10"/>
        <v>1.3749907600000397E-2</v>
      </c>
      <c r="S79" s="23">
        <f>D79-E79</f>
        <v>3.3089999999999975</v>
      </c>
      <c r="U79">
        <f>100-E79/D79*100</f>
        <v>13.696758971811747</v>
      </c>
    </row>
    <row r="80" spans="2:21" x14ac:dyDescent="0.25">
      <c r="B80" s="21" t="s">
        <v>84</v>
      </c>
      <c r="C80" s="22">
        <f t="shared" si="6"/>
        <v>79</v>
      </c>
      <c r="D80" s="23">
        <f t="shared" si="7"/>
        <v>23.166</v>
      </c>
      <c r="E80">
        <f t="shared" si="8"/>
        <v>20.09</v>
      </c>
      <c r="H80" s="23">
        <f t="shared" si="11"/>
        <v>0.28511303660000703</v>
      </c>
      <c r="J80">
        <f t="shared" si="9"/>
        <v>0.19677208810000979</v>
      </c>
      <c r="L80">
        <f t="shared" si="10"/>
        <v>0.41311470759999985</v>
      </c>
      <c r="S80" s="23">
        <f>D80-E80</f>
        <v>3.0760000000000005</v>
      </c>
      <c r="U80">
        <f>100-E80/D80*100</f>
        <v>13.278079944746608</v>
      </c>
    </row>
    <row r="81" spans="2:21" x14ac:dyDescent="0.25">
      <c r="B81" s="21" t="s">
        <v>85</v>
      </c>
      <c r="C81" s="22">
        <f t="shared" si="6"/>
        <v>80</v>
      </c>
      <c r="D81" s="23">
        <f t="shared" si="7"/>
        <v>24.321000000000002</v>
      </c>
      <c r="E81">
        <f t="shared" si="8"/>
        <v>21.216999999999999</v>
      </c>
      <c r="H81" s="23">
        <f t="shared" si="11"/>
        <v>0.34450740659999451</v>
      </c>
      <c r="J81">
        <f t="shared" si="9"/>
        <v>0.50610418809998592</v>
      </c>
      <c r="L81">
        <f t="shared" si="10"/>
        <v>0.23450774759999907</v>
      </c>
      <c r="S81" s="23">
        <f>D81-E81</f>
        <v>3.1040000000000028</v>
      </c>
      <c r="U81">
        <f>100-E81/D81*100</f>
        <v>12.762633115414673</v>
      </c>
    </row>
    <row r="82" spans="2:21" x14ac:dyDescent="0.25">
      <c r="B82" s="21" t="s">
        <v>86</v>
      </c>
      <c r="C82" s="22">
        <f t="shared" si="6"/>
        <v>81</v>
      </c>
      <c r="D82" s="23">
        <f t="shared" si="7"/>
        <v>23.05</v>
      </c>
      <c r="E82">
        <f t="shared" si="8"/>
        <v>20.173999999999999</v>
      </c>
      <c r="H82" s="23">
        <f t="shared" si="11"/>
        <v>0.31266531660000613</v>
      </c>
      <c r="J82">
        <f t="shared" si="9"/>
        <v>0.31314096810001196</v>
      </c>
      <c r="L82">
        <f t="shared" si="10"/>
        <v>0.31219038760000029</v>
      </c>
      <c r="S82" s="23">
        <f>D82-E82</f>
        <v>2.8760000000000012</v>
      </c>
      <c r="U82">
        <f>100-E82/D82*100</f>
        <v>12.477223427331893</v>
      </c>
    </row>
    <row r="83" spans="2:21" x14ac:dyDescent="0.25">
      <c r="B83" s="21" t="s">
        <v>87</v>
      </c>
      <c r="C83" s="22">
        <f t="shared" si="6"/>
        <v>82</v>
      </c>
      <c r="D83" s="23">
        <f t="shared" si="7"/>
        <v>23.123999999999999</v>
      </c>
      <c r="E83">
        <f t="shared" si="8"/>
        <v>20.524999999999999</v>
      </c>
      <c r="H83" s="23">
        <f t="shared" si="11"/>
        <v>0.10087646660000318</v>
      </c>
      <c r="J83">
        <f t="shared" si="9"/>
        <v>0.23579764810001225</v>
      </c>
      <c r="L83">
        <f t="shared" si="10"/>
        <v>4.3155907600000473E-2</v>
      </c>
      <c r="S83" s="23">
        <f>D83-E83</f>
        <v>2.5990000000000002</v>
      </c>
      <c r="U83">
        <f>100-E83/D83*100</f>
        <v>11.239404947240956</v>
      </c>
    </row>
    <row r="84" spans="2:21" x14ac:dyDescent="0.25">
      <c r="B84" s="21" t="s">
        <v>88</v>
      </c>
      <c r="C84" s="22">
        <f t="shared" si="6"/>
        <v>83</v>
      </c>
      <c r="D84" s="23">
        <f t="shared" si="7"/>
        <v>23.359000000000002</v>
      </c>
      <c r="E84">
        <f t="shared" si="8"/>
        <v>20.445</v>
      </c>
      <c r="H84" s="23">
        <f t="shared" si="11"/>
        <v>7.2104766600002632E-2</v>
      </c>
      <c r="J84">
        <f t="shared" si="9"/>
        <v>6.2795348100004825E-2</v>
      </c>
      <c r="L84">
        <f t="shared" si="10"/>
        <v>8.2794307599999672E-2</v>
      </c>
      <c r="S84" s="23">
        <f>D84-E84</f>
        <v>2.9140000000000015</v>
      </c>
      <c r="U84">
        <f>100-E84/D84*100</f>
        <v>12.474849094567404</v>
      </c>
    </row>
    <row r="85" spans="2:21" x14ac:dyDescent="0.25">
      <c r="B85" s="21" t="s">
        <v>89</v>
      </c>
      <c r="C85" s="22">
        <f t="shared" si="6"/>
        <v>84</v>
      </c>
      <c r="D85" s="23">
        <f t="shared" si="7"/>
        <v>22.59</v>
      </c>
      <c r="E85">
        <f t="shared" si="8"/>
        <v>19.658000000000001</v>
      </c>
      <c r="H85" s="23">
        <f t="shared" si="11"/>
        <v>1.0957941566000109</v>
      </c>
      <c r="J85">
        <f t="shared" si="9"/>
        <v>1.0395637681000236</v>
      </c>
      <c r="L85">
        <f t="shared" si="10"/>
        <v>1.1550660675999966</v>
      </c>
      <c r="S85" s="23">
        <f>D85-E85</f>
        <v>2.9319999999999986</v>
      </c>
      <c r="U85">
        <f>100-E85/D85*100</f>
        <v>12.979194333776007</v>
      </c>
    </row>
    <row r="86" spans="2:21" x14ac:dyDescent="0.25">
      <c r="B86" s="21" t="s">
        <v>90</v>
      </c>
      <c r="C86" s="22">
        <f t="shared" si="6"/>
        <v>85</v>
      </c>
      <c r="D86" s="23">
        <f t="shared" si="7"/>
        <v>23.042999999999999</v>
      </c>
      <c r="E86">
        <f t="shared" si="8"/>
        <v>19.739999999999998</v>
      </c>
      <c r="H86" s="23">
        <f t="shared" si="11"/>
        <v>0.56247655660001283</v>
      </c>
      <c r="J86">
        <f t="shared" si="9"/>
        <v>0.32102422810001374</v>
      </c>
      <c r="L86">
        <f t="shared" si="10"/>
        <v>0.98553270760000256</v>
      </c>
      <c r="S86" s="23">
        <f>D86-E86</f>
        <v>3.3030000000000008</v>
      </c>
      <c r="U86">
        <f>100-E86/D86*100</f>
        <v>14.334071084494212</v>
      </c>
    </row>
    <row r="87" spans="2:21" x14ac:dyDescent="0.25">
      <c r="B87" s="21" t="s">
        <v>91</v>
      </c>
      <c r="C87" s="22">
        <f t="shared" si="6"/>
        <v>86</v>
      </c>
      <c r="D87" s="23">
        <f t="shared" si="7"/>
        <v>24.658000000000001</v>
      </c>
      <c r="E87">
        <f t="shared" si="8"/>
        <v>21.986999999999998</v>
      </c>
      <c r="H87" s="23">
        <f t="shared" si="11"/>
        <v>1.3149787265999857</v>
      </c>
      <c r="J87">
        <f t="shared" si="9"/>
        <v>1.0991635280999787</v>
      </c>
      <c r="L87">
        <f t="shared" si="10"/>
        <v>1.5731681475999966</v>
      </c>
      <c r="S87" s="23">
        <f>D87-E87</f>
        <v>2.6710000000000029</v>
      </c>
      <c r="U87">
        <f>100-E87/D87*100</f>
        <v>10.832184280963602</v>
      </c>
    </row>
    <row r="88" spans="2:21" x14ac:dyDescent="0.25">
      <c r="B88" s="21" t="s">
        <v>92</v>
      </c>
      <c r="C88" s="22">
        <f t="shared" si="6"/>
        <v>87</v>
      </c>
      <c r="D88" s="23">
        <f t="shared" si="7"/>
        <v>22.829000000000001</v>
      </c>
      <c r="E88">
        <f t="shared" si="8"/>
        <v>19.338999999999999</v>
      </c>
      <c r="H88" s="23">
        <f t="shared" si="11"/>
        <v>1.0879395066000159</v>
      </c>
      <c r="J88">
        <f t="shared" si="9"/>
        <v>0.6093207481000168</v>
      </c>
      <c r="L88">
        <f t="shared" si="10"/>
        <v>1.942511187600003</v>
      </c>
      <c r="S88" s="23">
        <f>D88-E88</f>
        <v>3.490000000000002</v>
      </c>
      <c r="U88">
        <f>100-E88/D88*100</f>
        <v>15.287572824039614</v>
      </c>
    </row>
    <row r="89" spans="2:21" x14ac:dyDescent="0.25">
      <c r="B89" s="21" t="s">
        <v>93</v>
      </c>
      <c r="C89" s="22">
        <f t="shared" si="6"/>
        <v>88</v>
      </c>
      <c r="D89" s="23">
        <f t="shared" si="7"/>
        <v>23.643000000000001</v>
      </c>
      <c r="E89">
        <f t="shared" si="8"/>
        <v>20.646000000000001</v>
      </c>
      <c r="H89" s="23">
        <f t="shared" si="11"/>
        <v>-2.8979833999990346E-3</v>
      </c>
      <c r="J89">
        <f t="shared" si="9"/>
        <v>1.1162280999992837E-3</v>
      </c>
      <c r="L89">
        <f t="shared" si="10"/>
        <v>7.523827599999814E-3</v>
      </c>
      <c r="S89" s="23">
        <f>D89-E89</f>
        <v>2.9969999999999999</v>
      </c>
      <c r="U89">
        <f>100-E89/D89*100</f>
        <v>12.676056338028161</v>
      </c>
    </row>
    <row r="90" spans="2:21" x14ac:dyDescent="0.25">
      <c r="B90" s="21" t="s">
        <v>94</v>
      </c>
      <c r="C90" s="22">
        <f t="shared" si="6"/>
        <v>89</v>
      </c>
      <c r="D90" s="23">
        <f t="shared" si="7"/>
        <v>24.465</v>
      </c>
      <c r="E90">
        <f t="shared" si="8"/>
        <v>21.905000000000001</v>
      </c>
      <c r="H90" s="23">
        <f t="shared" si="11"/>
        <v>1.0027629265999878</v>
      </c>
      <c r="J90">
        <f t="shared" si="9"/>
        <v>0.7317262680999802</v>
      </c>
      <c r="L90">
        <f t="shared" si="10"/>
        <v>1.3741935076000034</v>
      </c>
      <c r="S90" s="23">
        <f>D90-E90</f>
        <v>2.5599999999999987</v>
      </c>
      <c r="U90">
        <f>100-E90/D90*100</f>
        <v>10.463928060494581</v>
      </c>
    </row>
    <row r="91" spans="2:21" x14ac:dyDescent="0.25">
      <c r="B91" s="21" t="s">
        <v>95</v>
      </c>
      <c r="C91" s="22">
        <f t="shared" si="6"/>
        <v>90</v>
      </c>
      <c r="D91" s="23">
        <f t="shared" si="7"/>
        <v>25.439</v>
      </c>
      <c r="E91">
        <f t="shared" si="8"/>
        <v>21.991</v>
      </c>
      <c r="H91" s="23">
        <f t="shared" si="11"/>
        <v>2.3018734265999856</v>
      </c>
      <c r="J91">
        <f t="shared" si="9"/>
        <v>3.3467409480999586</v>
      </c>
      <c r="L91">
        <f t="shared" si="10"/>
        <v>1.5832182275999998</v>
      </c>
      <c r="S91" s="23">
        <f>D91-E91</f>
        <v>3.4480000000000004</v>
      </c>
      <c r="U91">
        <f>100-E91/D91*100</f>
        <v>13.55399190219741</v>
      </c>
    </row>
    <row r="92" spans="2:21" x14ac:dyDescent="0.25">
      <c r="B92" s="21" t="s">
        <v>96</v>
      </c>
      <c r="C92" s="22">
        <f t="shared" si="6"/>
        <v>91</v>
      </c>
      <c r="D92" s="23">
        <f t="shared" si="7"/>
        <v>23.004999999999999</v>
      </c>
      <c r="E92">
        <f t="shared" si="8"/>
        <v>19.96</v>
      </c>
      <c r="H92" s="23">
        <f t="shared" si="11"/>
        <v>0.46719087660000891</v>
      </c>
      <c r="J92">
        <f t="shared" si="9"/>
        <v>0.36552906810001501</v>
      </c>
      <c r="L92">
        <f t="shared" si="10"/>
        <v>0.59712710759999821</v>
      </c>
      <c r="S92" s="23">
        <f>D92-E92</f>
        <v>3.0449999999999982</v>
      </c>
      <c r="U92">
        <f>100-E92/D92*100</f>
        <v>13.236252988480757</v>
      </c>
    </row>
    <row r="93" spans="2:21" x14ac:dyDescent="0.25">
      <c r="B93" s="21" t="s">
        <v>97</v>
      </c>
      <c r="C93" s="22">
        <f t="shared" si="6"/>
        <v>92</v>
      </c>
      <c r="D93" s="23">
        <f t="shared" si="7"/>
        <v>23.559000000000001</v>
      </c>
      <c r="E93">
        <f t="shared" si="8"/>
        <v>20.271000000000001</v>
      </c>
      <c r="H93" s="23">
        <f t="shared" si="11"/>
        <v>2.3359426600004726E-2</v>
      </c>
      <c r="J93">
        <f t="shared" si="9"/>
        <v>2.5593481000010473E-3</v>
      </c>
      <c r="L93">
        <f t="shared" si="10"/>
        <v>0.21320382759999901</v>
      </c>
      <c r="S93" s="23">
        <f>D93-E93</f>
        <v>3.2880000000000003</v>
      </c>
      <c r="U93">
        <f>100-E93/D93*100</f>
        <v>13.956449764421237</v>
      </c>
    </row>
    <row r="94" spans="2:21" x14ac:dyDescent="0.25">
      <c r="B94" s="21" t="s">
        <v>98</v>
      </c>
      <c r="C94" s="22">
        <f t="shared" si="6"/>
        <v>93</v>
      </c>
      <c r="D94" s="23">
        <f t="shared" si="7"/>
        <v>23.719000000000001</v>
      </c>
      <c r="E94">
        <f t="shared" si="8"/>
        <v>21.108000000000001</v>
      </c>
      <c r="H94" s="23">
        <f t="shared" si="11"/>
        <v>4.1057196599996258E-2</v>
      </c>
      <c r="J94">
        <f t="shared" si="9"/>
        <v>1.1970548099997766E-2</v>
      </c>
      <c r="L94">
        <f t="shared" si="10"/>
        <v>0.1408200676000006</v>
      </c>
      <c r="S94" s="23">
        <f>D94-E94</f>
        <v>2.6110000000000007</v>
      </c>
      <c r="U94">
        <f>100-E94/D94*100</f>
        <v>11.0080526160462</v>
      </c>
    </row>
    <row r="95" spans="2:21" x14ac:dyDescent="0.25">
      <c r="B95" s="21" t="s">
        <v>99</v>
      </c>
      <c r="C95" s="22">
        <f t="shared" si="6"/>
        <v>94</v>
      </c>
      <c r="D95" s="23">
        <f t="shared" si="7"/>
        <v>23.472000000000001</v>
      </c>
      <c r="E95">
        <f t="shared" si="8"/>
        <v>20.305</v>
      </c>
      <c r="H95" s="23">
        <f t="shared" si="11"/>
        <v>5.8852746600004321E-2</v>
      </c>
      <c r="J95">
        <f t="shared" si="9"/>
        <v>1.8931008100002776E-2</v>
      </c>
      <c r="L95">
        <f t="shared" si="10"/>
        <v>0.18296150760000002</v>
      </c>
      <c r="S95" s="23">
        <f>D95-E95</f>
        <v>3.1670000000000016</v>
      </c>
      <c r="U95">
        <f>100-E95/D95*100</f>
        <v>13.492672119972738</v>
      </c>
    </row>
    <row r="96" spans="2:21" x14ac:dyDescent="0.25">
      <c r="B96" s="21" t="s">
        <v>100</v>
      </c>
      <c r="C96" s="22">
        <f t="shared" si="6"/>
        <v>95</v>
      </c>
      <c r="D96" s="23">
        <f t="shared" si="7"/>
        <v>22.963000000000001</v>
      </c>
      <c r="E96">
        <f t="shared" si="8"/>
        <v>20.414000000000001</v>
      </c>
      <c r="H96" s="23">
        <f t="shared" si="11"/>
        <v>0.20609409660000219</v>
      </c>
      <c r="J96">
        <f t="shared" si="9"/>
        <v>0.41807862810001351</v>
      </c>
      <c r="L96">
        <f t="shared" si="10"/>
        <v>0.10159518759999889</v>
      </c>
      <c r="S96" s="23">
        <f>D96-E96</f>
        <v>2.5489999999999995</v>
      </c>
      <c r="U96">
        <f>100-E96/D96*100</f>
        <v>11.10046596699037</v>
      </c>
    </row>
    <row r="97" spans="2:21" x14ac:dyDescent="0.25">
      <c r="B97" s="21" t="s">
        <v>101</v>
      </c>
      <c r="C97" s="22">
        <f t="shared" si="6"/>
        <v>96</v>
      </c>
      <c r="D97" s="23">
        <f t="shared" si="7"/>
        <v>23.704000000000001</v>
      </c>
      <c r="E97">
        <f t="shared" si="8"/>
        <v>20.812000000000001</v>
      </c>
      <c r="H97" s="23">
        <f t="shared" si="11"/>
        <v>7.482936599999282E-3</v>
      </c>
      <c r="J97">
        <f t="shared" si="9"/>
        <v>8.9132480999979651E-3</v>
      </c>
      <c r="L97">
        <f t="shared" si="10"/>
        <v>6.2821476000002284E-3</v>
      </c>
      <c r="S97" s="23">
        <f>D97-E97</f>
        <v>2.8919999999999995</v>
      </c>
      <c r="U97">
        <f>100-E97/D97*100</f>
        <v>12.200472494093816</v>
      </c>
    </row>
    <row r="98" spans="2:21" x14ac:dyDescent="0.25">
      <c r="B98" s="21" t="s">
        <v>102</v>
      </c>
      <c r="C98" s="22">
        <f t="shared" si="6"/>
        <v>97</v>
      </c>
      <c r="D98" s="23">
        <f t="shared" si="7"/>
        <v>23.675000000000001</v>
      </c>
      <c r="E98">
        <f t="shared" si="8"/>
        <v>20.495999999999999</v>
      </c>
      <c r="H98" s="23">
        <f t="shared" si="11"/>
        <v>-1.5485163399997538E-2</v>
      </c>
      <c r="J98">
        <f t="shared" si="9"/>
        <v>4.278468099998602E-3</v>
      </c>
      <c r="L98">
        <f t="shared" si="10"/>
        <v>5.60458276000005E-2</v>
      </c>
      <c r="S98" s="23">
        <f>D98-E98</f>
        <v>3.179000000000002</v>
      </c>
      <c r="U98">
        <f>100-E98/D98*100</f>
        <v>13.42766631467795</v>
      </c>
    </row>
    <row r="99" spans="2:21" x14ac:dyDescent="0.25">
      <c r="B99" s="21" t="s">
        <v>103</v>
      </c>
      <c r="C99" s="22">
        <f t="shared" si="6"/>
        <v>98</v>
      </c>
      <c r="D99" s="23">
        <f t="shared" si="7"/>
        <v>24.192</v>
      </c>
      <c r="E99">
        <f t="shared" si="8"/>
        <v>21.341000000000001</v>
      </c>
      <c r="H99" s="23">
        <f t="shared" si="11"/>
        <v>0.35425670659999398</v>
      </c>
      <c r="J99">
        <f t="shared" si="9"/>
        <v>0.33920140809998695</v>
      </c>
      <c r="L99">
        <f t="shared" si="10"/>
        <v>0.36998022760000165</v>
      </c>
      <c r="S99" s="23">
        <f>D99-E99</f>
        <v>2.8509999999999991</v>
      </c>
      <c r="U99">
        <f>100-E99/D99*100</f>
        <v>11.784887566137556</v>
      </c>
    </row>
    <row r="100" spans="2:21" x14ac:dyDescent="0.25">
      <c r="B100" s="21" t="s">
        <v>104</v>
      </c>
      <c r="C100" s="22">
        <f t="shared" si="6"/>
        <v>99</v>
      </c>
      <c r="D100" s="23">
        <f t="shared" si="7"/>
        <v>23.831</v>
      </c>
      <c r="E100">
        <f t="shared" si="8"/>
        <v>21.085000000000001</v>
      </c>
      <c r="H100" s="23">
        <f t="shared" si="11"/>
        <v>7.7993886599996065E-2</v>
      </c>
      <c r="J100">
        <f t="shared" si="9"/>
        <v>4.9022388099994735E-2</v>
      </c>
      <c r="L100">
        <f t="shared" si="10"/>
        <v>0.1240871076000008</v>
      </c>
      <c r="S100" s="23">
        <f>D100-E100</f>
        <v>2.7459999999999987</v>
      </c>
      <c r="U100">
        <f>100-E100/D100*100</f>
        <v>11.522806428601399</v>
      </c>
    </row>
    <row r="101" spans="2:21" x14ac:dyDescent="0.25">
      <c r="B101" s="21" t="s">
        <v>105</v>
      </c>
      <c r="C101" s="22">
        <f t="shared" si="6"/>
        <v>100</v>
      </c>
      <c r="D101" s="23">
        <f t="shared" si="7"/>
        <v>24.6</v>
      </c>
      <c r="E101">
        <f t="shared" si="8"/>
        <v>21.3</v>
      </c>
      <c r="H101" s="23">
        <f>(D101-$F$2)*(E101-$G$2)</f>
        <v>0.56181997659999527</v>
      </c>
      <c r="J101">
        <f t="shared" si="9"/>
        <v>0.98091196809998027</v>
      </c>
      <c r="L101">
        <f t="shared" si="10"/>
        <v>0.32178390760000114</v>
      </c>
      <c r="S101" s="23">
        <f>D101-E101</f>
        <v>3.3000000000000007</v>
      </c>
      <c r="U101">
        <f>100-E101/D101*100</f>
        <v>13.41463414634147</v>
      </c>
    </row>
    <row r="103" spans="2:21" x14ac:dyDescent="0.25">
      <c r="C103" s="2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G J V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E B i V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Y l V S K I p H u A 4 A A A A R A A A A E w A c A E Z v c m 1 1 b G F z L 1 N l Y 3 R p b 2 4 x L m 0 g o h g A K K A U A A A A A A A A A A A A A A A A A A A A A A A A A A A A K 0 5 N L s n M z 1 M I h t C G 1 g B Q S w E C L Q A U A A I A C A B A Y l V S V 6 z M x q I A A A D 1 A A A A E g A A A A A A A A A A A A A A A A A A A A A A Q 2 9 u Z m l n L 1 B h Y 2 t h Z 2 U u e G 1 s U E s B A i 0 A F A A C A A g A Q G J V U g / K 6 a u k A A A A 6 Q A A A B M A A A A A A A A A A A A A A A A A 7 g A A A F t D b 2 5 0 Z W 5 0 X 1 R 5 c G V z X S 5 4 b W x Q S w E C L Q A U A A I A C A B A Y l V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3 l m W S I D q C 0 + e j b 2 + o 6 e X G w A A A A A C A A A A A A A Q Z g A A A A E A A C A A A A D 5 7 B 8 5 A K w M T 7 D y S 3 C w W o c U N 2 a b b z c V 2 u G / L l 2 0 J s j p C g A A A A A O g A A A A A I A A C A A A A C 1 y / D + o x v f U B 6 d 2 w j J H N a a 9 b C P l a u m e T b c 9 0 k n u h y 9 G V A A A A B j S 2 X b o N O 5 v 1 B W p 6 R 9 u D F 9 I 0 T V I j 9 V 3 I L R l D L 6 y L 6 T t U 5 / t B 1 D Q P Q G X F j C 0 + d t U H G 0 J G e Y h Q v U A g u H 1 r M V r p m a 8 A t n f V G / U N e o 9 p 2 c m C z l c E A A A A D X i 2 x q 0 U V e R n k v U 1 y 3 J b Q / 9 I 7 O u 7 W e g k F 3 s T + g x C 0 Z + o v X J t t J l m o e E m 4 I 2 9 a z x u 3 V C h U S Z l 9 h L A I Q 6 p 9 a 7 3 Z 9 < / D a t a M a s h u p > 
</file>

<file path=customXml/itemProps1.xml><?xml version="1.0" encoding="utf-8"?>
<ds:datastoreItem xmlns:ds="http://schemas.openxmlformats.org/officeDocument/2006/customXml" ds:itemID="{D91CEE84-140F-4919-A03A-E573CEE050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DGR</dc:creator>
  <cp:lastModifiedBy>DGR</cp:lastModifiedBy>
  <dcterms:created xsi:type="dcterms:W3CDTF">2015-06-05T18:19:34Z</dcterms:created>
  <dcterms:modified xsi:type="dcterms:W3CDTF">2021-02-21T17:52:07Z</dcterms:modified>
</cp:coreProperties>
</file>