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-B" sheetId="1" r:id="rId4"/>
    <sheet state="visible" name="F2-S" sheetId="2" r:id="rId5"/>
    <sheet state="visible" name="F3-NR" sheetId="3" r:id="rId6"/>
  </sheets>
  <externalReferences>
    <externalReference r:id="rId7"/>
    <externalReference r:id="rId8"/>
    <externalReference r:id="rId9"/>
  </externalReferences>
  <definedNames/>
  <calcPr/>
  <extLst>
    <ext uri="GoogleSheetsCustomDataVersion1">
      <go:sheetsCustomData xmlns:go="http://customooxmlschemas.google.com/" r:id="rId10" roundtripDataSignature="AMtx7mi8/De1ZSHZHgjrZUTd9ijr4QuhQw=="/>
    </ext>
  </extLst>
</workbook>
</file>

<file path=xl/sharedStrings.xml><?xml version="1.0" encoding="utf-8"?>
<sst xmlns="http://schemas.openxmlformats.org/spreadsheetml/2006/main" count="67" uniqueCount="42">
  <si>
    <t>Metodo de Biseccion</t>
  </si>
  <si>
    <t>f(x) = -185x + 1650.015</t>
  </si>
  <si>
    <t>xi</t>
  </si>
  <si>
    <t>f = inline (str)</t>
  </si>
  <si>
    <t>xu</t>
  </si>
  <si>
    <t>x</t>
  </si>
  <si>
    <t>f(x)</t>
  </si>
  <si>
    <t>&lt; 0</t>
  </si>
  <si>
    <t>xi = xr</t>
  </si>
  <si>
    <t>&lt; 0 xu=xr</t>
  </si>
  <si>
    <t>&gt; 0 xi =xr</t>
  </si>
  <si>
    <t>Iteraciones</t>
  </si>
  <si>
    <t>xr ( xi + xu) /2</t>
  </si>
  <si>
    <t>f(xi)</t>
  </si>
  <si>
    <t>f(xr)</t>
  </si>
  <si>
    <t>f(xi)f(xr)</t>
  </si>
  <si>
    <t xml:space="preserve">xr </t>
  </si>
  <si>
    <t>ERROR</t>
  </si>
  <si>
    <t>x=8.92</t>
  </si>
  <si>
    <t>Método Secante</t>
  </si>
  <si>
    <t>Tolerancia</t>
  </si>
  <si>
    <t>iter</t>
  </si>
  <si>
    <t>Xi</t>
  </si>
  <si>
    <t>X0</t>
  </si>
  <si>
    <t>f(Xi)</t>
  </si>
  <si>
    <t>f(X0)</t>
  </si>
  <si>
    <t>X (i+1)</t>
  </si>
  <si>
    <t>Error f(Xa)</t>
  </si>
  <si>
    <t>x0</t>
  </si>
  <si>
    <t>Metodo Newthon Raphson</t>
  </si>
  <si>
    <t>p_0</t>
  </si>
  <si>
    <t>f '  = -185</t>
  </si>
  <si>
    <t>n</t>
  </si>
  <si>
    <t>Pn-1</t>
  </si>
  <si>
    <t>f(Pn-1)</t>
  </si>
  <si>
    <t>f ' (Pn-1)</t>
  </si>
  <si>
    <t>Pn</t>
  </si>
  <si>
    <t>f(Pn)</t>
  </si>
  <si>
    <t>E</t>
  </si>
  <si>
    <t>Validación 1</t>
  </si>
  <si>
    <t>Validación 2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</si>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</sst>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0"/>
    <numFmt numFmtId="166" formatCode="0.00000000"/>
  </numFmts>
  <fonts count="9">
    <font>
      <sz val="11.0"/>
      <color theme="1"/>
      <name val="Arial"/>
    </font>
    <font>
      <b/>
      <sz val="12.0"/>
      <color theme="1"/>
      <name val="Calibri"/>
    </font>
    <font>
      <sz val="12.0"/>
      <color theme="1"/>
      <name val="Arial"/>
    </font>
    <font>
      <sz val="12.0"/>
      <color theme="1"/>
      <name val="Calibri"/>
    </font>
    <font>
      <sz val="12.0"/>
      <color theme="5"/>
      <name val="Calibri"/>
    </font>
    <font>
      <sz val="12.0"/>
      <color rgb="FFFF0000"/>
      <name val="Arial"/>
    </font>
    <font>
      <sz val="12.0"/>
      <color theme="0"/>
      <name val="Calibri"/>
    </font>
    <font>
      <sz val="12.0"/>
      <color rgb="FF000000"/>
      <name val="Calibri"/>
    </font>
    <font>
      <sz val="12.0"/>
      <color rgb="FFFF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FC000"/>
        <bgColor rgb="FFFFC000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rgb="FF1F497D"/>
        <bgColor rgb="FF1F497D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0" xfId="0" applyFont="1"/>
    <xf borderId="0" fillId="0" fontId="3" numFmtId="164" xfId="0" applyAlignment="1" applyFont="1" applyNumberFormat="1">
      <alignment horizontal="center"/>
    </xf>
    <xf borderId="1" fillId="2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164" xfId="0" applyFont="1" applyNumberFormat="1"/>
    <xf borderId="1" fillId="3" fontId="4" numFmtId="0" xfId="0" applyBorder="1" applyFill="1" applyFont="1"/>
    <xf borderId="0" fillId="0" fontId="2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/>
    </xf>
    <xf borderId="1" fillId="3" fontId="3" numFmtId="165" xfId="0" applyAlignment="1" applyBorder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1" fillId="6" fontId="3" numFmtId="0" xfId="0" applyBorder="1" applyFill="1" applyFont="1"/>
    <xf borderId="0" fillId="0" fontId="5" numFmtId="0" xfId="0" applyFont="1"/>
    <xf borderId="1" fillId="2" fontId="3" numFmtId="164" xfId="0" applyBorder="1" applyFont="1" applyNumberFormat="1"/>
    <xf borderId="1" fillId="2" fontId="2" numFmtId="0" xfId="0" applyBorder="1" applyFont="1"/>
    <xf borderId="0" fillId="0" fontId="1" numFmtId="0" xfId="0" applyAlignment="1" applyFont="1">
      <alignment horizontal="center"/>
    </xf>
    <xf borderId="0" fillId="0" fontId="3" numFmtId="166" xfId="0" applyFont="1" applyNumberFormat="1"/>
    <xf borderId="1" fillId="6" fontId="3" numFmtId="164" xfId="0" applyBorder="1" applyFont="1" applyNumberFormat="1"/>
    <xf borderId="1" fillId="6" fontId="3" numFmtId="166" xfId="0" applyBorder="1" applyFont="1" applyNumberFormat="1"/>
    <xf borderId="0" fillId="0" fontId="3" numFmtId="166" xfId="0" applyAlignment="1" applyFont="1" applyNumberFormat="1">
      <alignment horizontal="center"/>
    </xf>
    <xf borderId="1" fillId="4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7" fontId="6" numFmtId="164" xfId="0" applyBorder="1" applyFill="1" applyFont="1" applyNumberFormat="1"/>
    <xf borderId="1" fillId="8" fontId="7" numFmtId="164" xfId="0" applyBorder="1" applyFill="1" applyFont="1" applyNumberFormat="1"/>
    <xf borderId="0" fillId="0" fontId="7" numFmtId="164" xfId="0" applyFont="1" applyNumberFormat="1"/>
    <xf borderId="0" fillId="0" fontId="8" numFmtId="164" xfId="0" applyFont="1" applyNumberFormat="1"/>
    <xf borderId="1" fillId="2" fontId="3" numFmtId="166" xfId="0" applyBorder="1" applyFont="1" applyNumberFormat="1"/>
    <xf borderId="0" fillId="0" fontId="8" numFmtId="164" xfId="0" applyAlignment="1" applyFont="1" applyNumberFormat="1">
      <alignment horizontal="center"/>
    </xf>
    <xf borderId="1" fillId="9" fontId="3" numFmtId="0" xfId="0" applyAlignment="1" applyBorder="1" applyFill="1" applyFont="1">
      <alignment horizontal="center"/>
    </xf>
    <xf borderId="1" fillId="10" fontId="2" numFmtId="0" xfId="0" applyBorder="1" applyFill="1" applyFont="1"/>
    <xf borderId="1" fillId="10" fontId="2" numFmtId="165" xfId="0" applyBorder="1" applyFont="1" applyNumberFormat="1"/>
    <xf borderId="1" fillId="2" fontId="3" numFmtId="166" xfId="0" applyAlignment="1" applyBorder="1" applyFont="1" applyNumberFormat="1">
      <alignment horizontal="center"/>
    </xf>
    <xf borderId="1" fillId="11" fontId="6" numFmtId="166" xfId="0" applyAlignment="1" applyBorder="1" applyFill="1" applyFont="1" applyNumberFormat="1">
      <alignment horizontal="center"/>
    </xf>
    <xf borderId="1" fillId="12" fontId="6" numFmtId="166" xfId="0" applyAlignment="1" applyBorder="1" applyFill="1" applyFont="1" applyNumberFormat="1">
      <alignment horizontal="center"/>
    </xf>
    <xf borderId="1" fillId="13" fontId="6" numFmtId="166" xfId="0" applyAlignment="1" applyBorder="1" applyFill="1" applyFont="1" applyNumberFormat="1">
      <alignment horizontal="center"/>
    </xf>
    <xf borderId="0" fillId="0" fontId="8" numFmtId="166" xfId="0" applyAlignment="1" applyFont="1" applyNumberFormat="1">
      <alignment horizontal="center"/>
    </xf>
    <xf borderId="1" fillId="2" fontId="3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'F1-B'!$A$6:$A$76</c:f>
            </c:numRef>
          </c:xVal>
          <c:yVal>
            <c:numRef>
              <c:f>'F1-B'!$B$6:$B$76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65015"/>
        <c:axId val="1280188725"/>
      </c:scatterChart>
      <c:valAx>
        <c:axId val="6614650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0188725"/>
      </c:valAx>
      <c:valAx>
        <c:axId val="1280188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146501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'F2-S'!$A$5:$A$50</c:f>
            </c:numRef>
          </c:xVal>
          <c:yVal>
            <c:numRef>
              <c:f>'F2-S'!$B$5:$B$50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381875"/>
        <c:axId val="1204908295"/>
      </c:scatterChart>
      <c:valAx>
        <c:axId val="970381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4908295"/>
      </c:valAx>
      <c:valAx>
        <c:axId val="1204908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03818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'F3-NR'!$A$6:$A$50</c:f>
            </c:numRef>
          </c:xVal>
          <c:yVal>
            <c:numRef>
              <c:f>'F3-NR'!$B$6:$B$50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06549"/>
        <c:axId val="1310242484"/>
      </c:scatterChart>
      <c:valAx>
        <c:axId val="792906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0242484"/>
      </c:valAx>
      <c:valAx>
        <c:axId val="1310242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29065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68</xdr:row>
      <xdr:rowOff>85725</xdr:rowOff>
    </xdr:from>
    <xdr:ext cx="4000500" cy="2876550"/>
    <xdr:graphicFrame>
      <xdr:nvGraphicFramePr>
        <xdr:cNvPr id="65576827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15</xdr:row>
      <xdr:rowOff>38100</xdr:rowOff>
    </xdr:from>
    <xdr:ext cx="5829300" cy="2476500"/>
    <xdr:graphicFrame>
      <xdr:nvGraphicFramePr>
        <xdr:cNvPr id="9702427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</xdr:colOff>
      <xdr:row>39</xdr:row>
      <xdr:rowOff>133350</xdr:rowOff>
    </xdr:from>
    <xdr:ext cx="3419475" cy="35052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41</xdr:row>
      <xdr:rowOff>0</xdr:rowOff>
    </xdr:from>
    <xdr:ext cx="4191000" cy="7334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29</xdr:row>
      <xdr:rowOff>0</xdr:rowOff>
    </xdr:from>
    <xdr:ext cx="4048125" cy="23717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15</xdr:row>
      <xdr:rowOff>114300</xdr:rowOff>
    </xdr:from>
    <xdr:ext cx="7162800" cy="2486025"/>
    <xdr:graphicFrame>
      <xdr:nvGraphicFramePr>
        <xdr:cNvPr id="146129198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876300</xdr:colOff>
      <xdr:row>29</xdr:row>
      <xdr:rowOff>47625</xdr:rowOff>
    </xdr:from>
    <xdr:ext cx="6762750" cy="59245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809625</xdr:colOff>
      <xdr:row>31</xdr:row>
      <xdr:rowOff>66675</xdr:rowOff>
    </xdr:from>
    <xdr:ext cx="3905250" cy="90487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TEC/M&#233;todos%20n&#250;mericos/M&#233;todos/Bisecci&#243;n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TEC/M&#233;todos%20n&#250;mericos/M&#233;todos/Secante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TEC/M&#233;todos%20n&#250;mericos/M&#233;todos/Newthon-raphson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1"/>
      <sheetName val="F2"/>
      <sheetName val="F3"/>
      <sheetName val="F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1"/>
      <sheetName val="F2"/>
      <sheetName val="F3"/>
      <sheetName val="F4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1"/>
      <sheetName val="F2"/>
      <sheetName val="F3"/>
      <sheetName val="F4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0.13"/>
    <col customWidth="1" min="8" max="8" width="12.0"/>
    <col customWidth="1" min="9" max="10" width="10.13"/>
    <col customWidth="1" min="11" max="11" width="12.5"/>
    <col customWidth="1" min="12" max="12" width="13.75"/>
    <col customWidth="1" min="13" max="26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C2" s="2"/>
      <c r="D2" s="2"/>
      <c r="E2" s="4">
        <v>-1.0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5" t="s">
        <v>2</v>
      </c>
      <c r="F3" s="3">
        <f>A94</f>
        <v>8.8</v>
      </c>
      <c r="G3" s="2"/>
      <c r="H3" s="6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/>
      <c r="B4" s="7" t="s">
        <v>3</v>
      </c>
      <c r="C4" s="2"/>
      <c r="D4" s="2"/>
      <c r="E4" s="5" t="s">
        <v>4</v>
      </c>
      <c r="F4" s="3">
        <f>A97</f>
        <v>9.1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3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0.0</v>
      </c>
      <c r="B6" s="7">
        <f t="shared" ref="B6:B97" si="1">(-185*A6)+1650.015</f>
        <v>1650.015</v>
      </c>
      <c r="C6" s="2"/>
      <c r="D6" s="2"/>
      <c r="E6" s="5" t="s">
        <v>5</v>
      </c>
      <c r="F6" s="5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f t="shared" ref="A7:A97" si="2">A6+0.1</f>
        <v>0.1</v>
      </c>
      <c r="B7" s="7">
        <f t="shared" si="1"/>
        <v>1631.515</v>
      </c>
      <c r="C7" s="2"/>
      <c r="D7" s="2"/>
      <c r="E7" s="3">
        <f t="shared" ref="E7:E8" si="3">F3</f>
        <v>8.8</v>
      </c>
      <c r="F7" s="3">
        <f>B21</f>
        <v>1372.515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f t="shared" si="2"/>
        <v>0.2</v>
      </c>
      <c r="B8" s="7">
        <f t="shared" si="1"/>
        <v>1613.015</v>
      </c>
      <c r="C8" s="2"/>
      <c r="D8" s="2"/>
      <c r="E8" s="3">
        <f t="shared" si="3"/>
        <v>9.1</v>
      </c>
      <c r="F8" s="3">
        <f>B24</f>
        <v>1317.015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>
        <f t="shared" si="2"/>
        <v>0.3</v>
      </c>
      <c r="B9" s="7">
        <f t="shared" si="1"/>
        <v>1594.515</v>
      </c>
      <c r="C9" s="2"/>
      <c r="D9" s="2"/>
      <c r="E9" s="2"/>
      <c r="F9" s="8">
        <f>F7*F8</f>
        <v>1807622.843</v>
      </c>
      <c r="G9" s="8" t="s">
        <v>7</v>
      </c>
      <c r="H9" s="6" t="s">
        <v>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f t="shared" si="2"/>
        <v>0.4</v>
      </c>
      <c r="B10" s="7">
        <f t="shared" si="1"/>
        <v>1576.015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f t="shared" si="2"/>
        <v>0.5</v>
      </c>
      <c r="B11" s="7">
        <f t="shared" si="1"/>
        <v>1557.515</v>
      </c>
      <c r="C11" s="2"/>
      <c r="D11" s="2"/>
      <c r="E11" s="4">
        <v>-2.0</v>
      </c>
      <c r="F11" s="2"/>
      <c r="G11" s="2"/>
      <c r="H11" s="2"/>
      <c r="I11" s="2"/>
      <c r="J11" s="2"/>
      <c r="K11" s="5" t="s">
        <v>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f t="shared" si="2"/>
        <v>0.6</v>
      </c>
      <c r="B12" s="7">
        <f t="shared" si="1"/>
        <v>1539.015</v>
      </c>
      <c r="C12" s="2"/>
      <c r="D12" s="2"/>
      <c r="E12" s="2"/>
      <c r="F12" s="2"/>
      <c r="G12" s="2"/>
      <c r="H12" s="2"/>
      <c r="I12" s="2"/>
      <c r="J12" s="2"/>
      <c r="K12" s="5" t="s">
        <v>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f t="shared" si="2"/>
        <v>0.7</v>
      </c>
      <c r="B13" s="7">
        <f t="shared" si="1"/>
        <v>1520.515</v>
      </c>
      <c r="C13" s="2"/>
      <c r="D13" s="2"/>
      <c r="E13" s="5" t="s">
        <v>11</v>
      </c>
      <c r="F13" s="5" t="s">
        <v>2</v>
      </c>
      <c r="G13" s="5" t="s">
        <v>4</v>
      </c>
      <c r="H13" s="5" t="s">
        <v>12</v>
      </c>
      <c r="I13" s="5" t="s">
        <v>13</v>
      </c>
      <c r="J13" s="5" t="s">
        <v>14</v>
      </c>
      <c r="K13" s="5" t="s">
        <v>15</v>
      </c>
      <c r="L13" s="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f t="shared" si="2"/>
        <v>0.8</v>
      </c>
      <c r="B14" s="7">
        <f t="shared" si="1"/>
        <v>1502.015</v>
      </c>
      <c r="C14" s="2"/>
      <c r="D14" s="2"/>
      <c r="E14" s="10">
        <v>1.0</v>
      </c>
      <c r="F14" s="11">
        <f>F3</f>
        <v>8.8</v>
      </c>
      <c r="G14" s="11">
        <f>F4</f>
        <v>9.1</v>
      </c>
      <c r="H14" s="10">
        <f t="shared" ref="H14:H53" si="4">(F14+G14)/2</f>
        <v>8.95</v>
      </c>
      <c r="I14" s="10">
        <f t="shared" ref="I14:I53" si="5">(-185*F14)+1650.015</f>
        <v>22.015</v>
      </c>
      <c r="J14" s="10">
        <f t="shared" ref="J14:J53" si="6">(-185*H14)+1650.015</f>
        <v>-5.735</v>
      </c>
      <c r="K14" s="12">
        <f t="shared" ref="K14:K53" si="7">I14*J14</f>
        <v>-126.256025</v>
      </c>
      <c r="L14" s="5" t="str">
        <f t="shared" ref="L14:L53" si="8">IF(ABS(J14) &lt; $J$61, "raiz encontrada", "error")</f>
        <v>error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f t="shared" si="2"/>
        <v>0.9</v>
      </c>
      <c r="B15" s="7">
        <f t="shared" si="1"/>
        <v>1483.515</v>
      </c>
      <c r="C15" s="2"/>
      <c r="D15" s="2"/>
      <c r="E15" s="10">
        <v>2.0</v>
      </c>
      <c r="F15" s="3">
        <f>F14</f>
        <v>8.8</v>
      </c>
      <c r="G15" s="10">
        <f>H14</f>
        <v>8.95</v>
      </c>
      <c r="H15" s="5">
        <f t="shared" si="4"/>
        <v>8.875</v>
      </c>
      <c r="I15" s="5">
        <f t="shared" si="5"/>
        <v>22.015</v>
      </c>
      <c r="J15" s="5">
        <f t="shared" si="6"/>
        <v>8.14</v>
      </c>
      <c r="K15" s="13">
        <f t="shared" si="7"/>
        <v>179.2021</v>
      </c>
      <c r="L15" s="5" t="str">
        <f t="shared" si="8"/>
        <v>error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f t="shared" si="2"/>
        <v>1</v>
      </c>
      <c r="B16" s="7">
        <f t="shared" si="1"/>
        <v>1465.015</v>
      </c>
      <c r="C16" s="2"/>
      <c r="D16" s="2"/>
      <c r="E16" s="10">
        <v>3.0</v>
      </c>
      <c r="F16" s="5">
        <f t="shared" ref="F16:F17" si="9">H15</f>
        <v>8.875</v>
      </c>
      <c r="G16" s="5">
        <f t="shared" ref="G16:G17" si="10">G15</f>
        <v>8.95</v>
      </c>
      <c r="H16" s="5">
        <f t="shared" si="4"/>
        <v>8.9125</v>
      </c>
      <c r="I16" s="5">
        <f t="shared" si="5"/>
        <v>8.14</v>
      </c>
      <c r="J16" s="5">
        <f t="shared" si="6"/>
        <v>1.2025</v>
      </c>
      <c r="K16" s="13">
        <f t="shared" si="7"/>
        <v>9.78835</v>
      </c>
      <c r="L16" s="5" t="str">
        <f t="shared" si="8"/>
        <v>error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f t="shared" si="2"/>
        <v>1.1</v>
      </c>
      <c r="B17" s="7">
        <f t="shared" si="1"/>
        <v>1446.515</v>
      </c>
      <c r="C17" s="2"/>
      <c r="D17" s="2"/>
      <c r="E17" s="10">
        <v>4.0</v>
      </c>
      <c r="F17" s="5">
        <f t="shared" si="9"/>
        <v>8.9125</v>
      </c>
      <c r="G17" s="5">
        <f t="shared" si="10"/>
        <v>8.95</v>
      </c>
      <c r="H17" s="5">
        <f t="shared" si="4"/>
        <v>8.93125</v>
      </c>
      <c r="I17" s="5">
        <f t="shared" si="5"/>
        <v>1.2025</v>
      </c>
      <c r="J17" s="5">
        <f t="shared" si="6"/>
        <v>-2.26625</v>
      </c>
      <c r="K17" s="13">
        <f t="shared" si="7"/>
        <v>-2.725165625</v>
      </c>
      <c r="L17" s="5" t="str">
        <f t="shared" si="8"/>
        <v>error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f t="shared" si="2"/>
        <v>1.2</v>
      </c>
      <c r="B18" s="7">
        <f t="shared" si="1"/>
        <v>1428.015</v>
      </c>
      <c r="C18" s="2"/>
      <c r="D18" s="2"/>
      <c r="E18" s="10">
        <v>5.0</v>
      </c>
      <c r="F18" s="5">
        <f>F17</f>
        <v>8.9125</v>
      </c>
      <c r="G18" s="5">
        <f>H17</f>
        <v>8.93125</v>
      </c>
      <c r="H18" s="5">
        <f t="shared" si="4"/>
        <v>8.921875</v>
      </c>
      <c r="I18" s="5">
        <f t="shared" si="5"/>
        <v>1.2025</v>
      </c>
      <c r="J18" s="5">
        <f t="shared" si="6"/>
        <v>-0.531875</v>
      </c>
      <c r="K18" s="13">
        <f t="shared" si="7"/>
        <v>-0.6395796875</v>
      </c>
      <c r="L18" s="5" t="str">
        <f t="shared" si="8"/>
        <v>error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f t="shared" si="2"/>
        <v>1.3</v>
      </c>
      <c r="B19" s="7">
        <f t="shared" si="1"/>
        <v>1409.515</v>
      </c>
      <c r="C19" s="2"/>
      <c r="D19" s="2"/>
      <c r="E19" s="10">
        <v>6.0</v>
      </c>
      <c r="F19" s="5">
        <f>H18</f>
        <v>8.921875</v>
      </c>
      <c r="G19" s="5">
        <f>G18</f>
        <v>8.93125</v>
      </c>
      <c r="H19" s="5">
        <f t="shared" si="4"/>
        <v>8.9265625</v>
      </c>
      <c r="I19" s="5">
        <f t="shared" si="5"/>
        <v>-0.531875</v>
      </c>
      <c r="J19" s="5">
        <f t="shared" si="6"/>
        <v>-1.3990625</v>
      </c>
      <c r="K19" s="13">
        <f t="shared" si="7"/>
        <v>0.7441263672</v>
      </c>
      <c r="L19" s="5" t="str">
        <f t="shared" si="8"/>
        <v>error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f t="shared" si="2"/>
        <v>1.4</v>
      </c>
      <c r="B20" s="7">
        <f t="shared" si="1"/>
        <v>1391.015</v>
      </c>
      <c r="C20" s="2"/>
      <c r="D20" s="2"/>
      <c r="E20" s="10">
        <v>7.0</v>
      </c>
      <c r="F20" s="5">
        <f>F19</f>
        <v>8.921875</v>
      </c>
      <c r="G20" s="5">
        <f>H19</f>
        <v>8.9265625</v>
      </c>
      <c r="H20" s="5">
        <f t="shared" si="4"/>
        <v>8.92421875</v>
      </c>
      <c r="I20" s="5">
        <f t="shared" si="5"/>
        <v>-0.531875</v>
      </c>
      <c r="J20" s="5">
        <f t="shared" si="6"/>
        <v>-0.96546875</v>
      </c>
      <c r="K20" s="5">
        <f t="shared" si="7"/>
        <v>0.5135086914</v>
      </c>
      <c r="L20" s="5" t="str">
        <f t="shared" si="8"/>
        <v>error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>
        <f t="shared" si="2"/>
        <v>1.5</v>
      </c>
      <c r="B21" s="7">
        <f t="shared" si="1"/>
        <v>1372.515</v>
      </c>
      <c r="C21" s="2"/>
      <c r="D21" s="2"/>
      <c r="E21" s="10">
        <v>8.0</v>
      </c>
      <c r="F21" s="5">
        <f>H20</f>
        <v>8.92421875</v>
      </c>
      <c r="G21" s="5">
        <f>G20</f>
        <v>8.9265625</v>
      </c>
      <c r="H21" s="5">
        <f t="shared" si="4"/>
        <v>8.925390625</v>
      </c>
      <c r="I21" s="5">
        <f t="shared" si="5"/>
        <v>-0.96546875</v>
      </c>
      <c r="J21" s="5">
        <f t="shared" si="6"/>
        <v>-1.182265625</v>
      </c>
      <c r="K21" s="13">
        <f t="shared" si="7"/>
        <v>1.141440515</v>
      </c>
      <c r="L21" s="5" t="str">
        <f t="shared" si="8"/>
        <v>error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>
        <f t="shared" si="2"/>
        <v>1.6</v>
      </c>
      <c r="B22" s="7">
        <f t="shared" si="1"/>
        <v>1354.015</v>
      </c>
      <c r="C22" s="2"/>
      <c r="D22" s="2"/>
      <c r="E22" s="10">
        <v>9.0</v>
      </c>
      <c r="F22" s="3">
        <f>F21</f>
        <v>8.92421875</v>
      </c>
      <c r="G22" s="3">
        <f>H21</f>
        <v>8.925390625</v>
      </c>
      <c r="H22" s="5">
        <f t="shared" si="4"/>
        <v>8.924804687</v>
      </c>
      <c r="I22" s="5">
        <f t="shared" si="5"/>
        <v>-0.96546875</v>
      </c>
      <c r="J22" s="5">
        <f t="shared" si="6"/>
        <v>-1.073867187</v>
      </c>
      <c r="K22" s="13">
        <f t="shared" si="7"/>
        <v>1.036785211</v>
      </c>
      <c r="L22" s="5" t="str">
        <f t="shared" si="8"/>
        <v>error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">
        <f t="shared" si="2"/>
        <v>1.7</v>
      </c>
      <c r="B23" s="7">
        <f t="shared" si="1"/>
        <v>1335.515</v>
      </c>
      <c r="C23" s="2"/>
      <c r="D23" s="2"/>
      <c r="E23" s="10">
        <v>10.0</v>
      </c>
      <c r="F23" s="5">
        <f>H22</f>
        <v>8.924804687</v>
      </c>
      <c r="G23" s="3">
        <f>G22</f>
        <v>8.925390625</v>
      </c>
      <c r="H23" s="5">
        <f t="shared" si="4"/>
        <v>8.925097656</v>
      </c>
      <c r="I23" s="5">
        <f t="shared" si="5"/>
        <v>-1.073867187</v>
      </c>
      <c r="J23" s="5">
        <f t="shared" si="6"/>
        <v>-1.128066406</v>
      </c>
      <c r="K23" s="13">
        <f t="shared" si="7"/>
        <v>1.211393499</v>
      </c>
      <c r="L23" s="5" t="str">
        <f t="shared" si="8"/>
        <v>error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>
        <f t="shared" si="2"/>
        <v>1.8</v>
      </c>
      <c r="B24" s="7">
        <f t="shared" si="1"/>
        <v>1317.015</v>
      </c>
      <c r="C24" s="2"/>
      <c r="D24" s="2"/>
      <c r="E24" s="10">
        <v>11.0</v>
      </c>
      <c r="F24" s="5">
        <f>F23</f>
        <v>8.924804687</v>
      </c>
      <c r="G24" s="5">
        <f>H23</f>
        <v>8.925097656</v>
      </c>
      <c r="H24" s="5">
        <f t="shared" si="4"/>
        <v>8.924951172</v>
      </c>
      <c r="I24" s="5">
        <f t="shared" si="5"/>
        <v>-1.073867187</v>
      </c>
      <c r="J24" s="5">
        <f t="shared" si="6"/>
        <v>-1.100966797</v>
      </c>
      <c r="K24" s="13">
        <f t="shared" si="7"/>
        <v>1.182292118</v>
      </c>
      <c r="L24" s="5" t="str">
        <f t="shared" si="8"/>
        <v>error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7">
        <f t="shared" si="2"/>
        <v>1.9</v>
      </c>
      <c r="B25" s="7">
        <f t="shared" si="1"/>
        <v>1298.515</v>
      </c>
      <c r="C25" s="2"/>
      <c r="D25" s="2"/>
      <c r="E25" s="10">
        <v>12.0</v>
      </c>
      <c r="F25" s="5">
        <f>H24</f>
        <v>8.924951172</v>
      </c>
      <c r="G25" s="5">
        <f>G24</f>
        <v>8.925097656</v>
      </c>
      <c r="H25" s="5">
        <f t="shared" si="4"/>
        <v>8.925024414</v>
      </c>
      <c r="I25" s="5">
        <f t="shared" si="5"/>
        <v>-1.100966797</v>
      </c>
      <c r="J25" s="5">
        <f t="shared" si="6"/>
        <v>-1.114516602</v>
      </c>
      <c r="K25" s="13">
        <f t="shared" si="7"/>
        <v>1.227045773</v>
      </c>
      <c r="L25" s="5" t="str">
        <f t="shared" si="8"/>
        <v>error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>
        <f t="shared" si="2"/>
        <v>2</v>
      </c>
      <c r="B26" s="7">
        <f t="shared" si="1"/>
        <v>1280.015</v>
      </c>
      <c r="C26" s="2"/>
      <c r="D26" s="2"/>
      <c r="E26" s="10">
        <v>13.0</v>
      </c>
      <c r="F26" s="5">
        <f>F25</f>
        <v>8.924951172</v>
      </c>
      <c r="G26" s="5">
        <f>H25</f>
        <v>8.925024414</v>
      </c>
      <c r="H26" s="5">
        <f t="shared" si="4"/>
        <v>8.924987793</v>
      </c>
      <c r="I26" s="5">
        <f t="shared" si="5"/>
        <v>-1.100966797</v>
      </c>
      <c r="J26" s="5">
        <f t="shared" si="6"/>
        <v>-1.107741699</v>
      </c>
      <c r="K26" s="13">
        <f t="shared" si="7"/>
        <v>1.21958683</v>
      </c>
      <c r="L26" s="5" t="str">
        <f t="shared" si="8"/>
        <v>error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7">
        <f t="shared" si="2"/>
        <v>2.1</v>
      </c>
      <c r="B27" s="7">
        <f t="shared" si="1"/>
        <v>1261.515</v>
      </c>
      <c r="C27" s="2"/>
      <c r="D27" s="2"/>
      <c r="E27" s="10">
        <v>14.0</v>
      </c>
      <c r="F27" s="5">
        <f>H26</f>
        <v>8.924987793</v>
      </c>
      <c r="G27" s="5">
        <f>G26</f>
        <v>8.925024414</v>
      </c>
      <c r="H27" s="5">
        <f t="shared" si="4"/>
        <v>8.925006104</v>
      </c>
      <c r="I27" s="5">
        <f t="shared" si="5"/>
        <v>-1.107741699</v>
      </c>
      <c r="J27" s="5">
        <f t="shared" si="6"/>
        <v>-1.11112915</v>
      </c>
      <c r="K27" s="13">
        <f t="shared" si="7"/>
        <v>1.230844093</v>
      </c>
      <c r="L27" s="5" t="str">
        <f t="shared" si="8"/>
        <v>error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7">
        <f t="shared" si="2"/>
        <v>2.2</v>
      </c>
      <c r="B28" s="7">
        <f t="shared" si="1"/>
        <v>1243.015</v>
      </c>
      <c r="C28" s="2"/>
      <c r="D28" s="2"/>
      <c r="E28" s="10">
        <v>15.0</v>
      </c>
      <c r="F28" s="5">
        <f>F27</f>
        <v>8.924987793</v>
      </c>
      <c r="G28" s="5">
        <f>H27</f>
        <v>8.925006104</v>
      </c>
      <c r="H28" s="5">
        <f t="shared" si="4"/>
        <v>8.924996948</v>
      </c>
      <c r="I28" s="5">
        <f t="shared" si="5"/>
        <v>-1.107741699</v>
      </c>
      <c r="J28" s="5">
        <f t="shared" si="6"/>
        <v>-1.109435425</v>
      </c>
      <c r="K28" s="13">
        <f t="shared" si="7"/>
        <v>1.228967883</v>
      </c>
      <c r="L28" s="5" t="str">
        <f t="shared" si="8"/>
        <v>error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7">
        <f t="shared" si="2"/>
        <v>2.3</v>
      </c>
      <c r="B29" s="7">
        <f t="shared" si="1"/>
        <v>1224.515</v>
      </c>
      <c r="C29" s="2"/>
      <c r="D29" s="2"/>
      <c r="E29" s="10">
        <v>16.0</v>
      </c>
      <c r="F29" s="5">
        <f>H28</f>
        <v>8.924996948</v>
      </c>
      <c r="G29" s="5">
        <f>G28</f>
        <v>8.925006104</v>
      </c>
      <c r="H29" s="5">
        <f t="shared" si="4"/>
        <v>8.925001526</v>
      </c>
      <c r="I29" s="5">
        <f t="shared" si="5"/>
        <v>-1.109435425</v>
      </c>
      <c r="J29" s="5">
        <f t="shared" si="6"/>
        <v>-1.110282288</v>
      </c>
      <c r="K29" s="13">
        <f t="shared" si="7"/>
        <v>1.231786501</v>
      </c>
      <c r="L29" s="5" t="str">
        <f t="shared" si="8"/>
        <v>error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7">
        <f t="shared" si="2"/>
        <v>2.4</v>
      </c>
      <c r="B30" s="7">
        <f t="shared" si="1"/>
        <v>1206.015</v>
      </c>
      <c r="C30" s="2"/>
      <c r="D30" s="2"/>
      <c r="E30" s="10">
        <v>17.0</v>
      </c>
      <c r="F30" s="5">
        <f>F29</f>
        <v>8.924996948</v>
      </c>
      <c r="G30" s="5">
        <f>H29</f>
        <v>8.925001526</v>
      </c>
      <c r="H30" s="5">
        <f t="shared" si="4"/>
        <v>8.924999237</v>
      </c>
      <c r="I30" s="5">
        <f t="shared" si="5"/>
        <v>-1.109435425</v>
      </c>
      <c r="J30" s="5">
        <f t="shared" si="6"/>
        <v>-1.109858856</v>
      </c>
      <c r="K30" s="5">
        <f t="shared" si="7"/>
        <v>1.231316732</v>
      </c>
      <c r="L30" s="5" t="str">
        <f t="shared" si="8"/>
        <v>error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7">
        <f t="shared" si="2"/>
        <v>2.5</v>
      </c>
      <c r="B31" s="7">
        <f t="shared" si="1"/>
        <v>1187.515</v>
      </c>
      <c r="C31" s="2"/>
      <c r="D31" s="2"/>
      <c r="E31" s="10">
        <v>18.0</v>
      </c>
      <c r="F31" s="5">
        <f>H30</f>
        <v>8.924999237</v>
      </c>
      <c r="G31" s="5">
        <f>G30</f>
        <v>8.925001526</v>
      </c>
      <c r="H31" s="5">
        <f t="shared" si="4"/>
        <v>8.925000381</v>
      </c>
      <c r="I31" s="5">
        <f t="shared" si="5"/>
        <v>-1.109858856</v>
      </c>
      <c r="J31" s="5">
        <f t="shared" si="6"/>
        <v>-1.110070572</v>
      </c>
      <c r="K31" s="13">
        <f t="shared" si="7"/>
        <v>1.232021655</v>
      </c>
      <c r="L31" s="5" t="str">
        <f t="shared" si="8"/>
        <v>error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7">
        <f t="shared" si="2"/>
        <v>2.6</v>
      </c>
      <c r="B32" s="7">
        <f t="shared" si="1"/>
        <v>1169.015</v>
      </c>
      <c r="C32" s="2"/>
      <c r="D32" s="2"/>
      <c r="E32" s="10">
        <v>19.0</v>
      </c>
      <c r="F32" s="3">
        <f>F31</f>
        <v>8.924999237</v>
      </c>
      <c r="G32" s="3">
        <f>H31</f>
        <v>8.925000381</v>
      </c>
      <c r="H32" s="5">
        <f t="shared" si="4"/>
        <v>8.924999809</v>
      </c>
      <c r="I32" s="5">
        <f t="shared" si="5"/>
        <v>-1.109858856</v>
      </c>
      <c r="J32" s="5">
        <f t="shared" si="6"/>
        <v>-1.109964714</v>
      </c>
      <c r="K32" s="13">
        <f t="shared" si="7"/>
        <v>1.231904168</v>
      </c>
      <c r="L32" s="5" t="str">
        <f t="shared" si="8"/>
        <v>error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7">
        <f t="shared" si="2"/>
        <v>2.7</v>
      </c>
      <c r="B33" s="7">
        <f t="shared" si="1"/>
        <v>1150.515</v>
      </c>
      <c r="C33" s="2"/>
      <c r="D33" s="2"/>
      <c r="E33" s="10">
        <v>20.0</v>
      </c>
      <c r="F33" s="5">
        <f t="shared" ref="F33:F34" si="11">H32</f>
        <v>8.924999809</v>
      </c>
      <c r="G33" s="3">
        <f t="shared" ref="G33:G34" si="12">G32</f>
        <v>8.925000381</v>
      </c>
      <c r="H33" s="5">
        <f t="shared" si="4"/>
        <v>8.925000095</v>
      </c>
      <c r="I33" s="5">
        <f t="shared" si="5"/>
        <v>-1.109964714</v>
      </c>
      <c r="J33" s="5">
        <f t="shared" si="6"/>
        <v>-1.110017643</v>
      </c>
      <c r="K33" s="13">
        <f t="shared" si="7"/>
        <v>1.232080416</v>
      </c>
      <c r="L33" s="5" t="str">
        <f t="shared" si="8"/>
        <v>error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7">
        <f t="shared" si="2"/>
        <v>2.8</v>
      </c>
      <c r="B34" s="7">
        <f t="shared" si="1"/>
        <v>1132.015</v>
      </c>
      <c r="C34" s="2"/>
      <c r="D34" s="2"/>
      <c r="E34" s="10">
        <v>21.0</v>
      </c>
      <c r="F34" s="5">
        <f t="shared" si="11"/>
        <v>8.925000095</v>
      </c>
      <c r="G34" s="3">
        <f t="shared" si="12"/>
        <v>8.925000381</v>
      </c>
      <c r="H34" s="5">
        <f t="shared" si="4"/>
        <v>8.925000238</v>
      </c>
      <c r="I34" s="5">
        <f t="shared" si="5"/>
        <v>-1.110017643</v>
      </c>
      <c r="J34" s="5">
        <f t="shared" si="6"/>
        <v>-1.110044107</v>
      </c>
      <c r="K34" s="13">
        <f t="shared" si="7"/>
        <v>1.232168544</v>
      </c>
      <c r="L34" s="5" t="str">
        <f t="shared" si="8"/>
        <v>error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7">
        <f t="shared" si="2"/>
        <v>2.9</v>
      </c>
      <c r="B35" s="7">
        <f t="shared" si="1"/>
        <v>1113.515</v>
      </c>
      <c r="C35" s="2"/>
      <c r="D35" s="2"/>
      <c r="E35" s="10">
        <v>22.0</v>
      </c>
      <c r="F35" s="5">
        <f>F34</f>
        <v>8.925000095</v>
      </c>
      <c r="G35" s="5">
        <f>H34</f>
        <v>8.925000238</v>
      </c>
      <c r="H35" s="5">
        <f t="shared" si="4"/>
        <v>8.925000167</v>
      </c>
      <c r="I35" s="5">
        <f t="shared" si="5"/>
        <v>-1.110017643</v>
      </c>
      <c r="J35" s="5">
        <f t="shared" si="6"/>
        <v>-1.110030875</v>
      </c>
      <c r="K35" s="13">
        <f t="shared" si="7"/>
        <v>1.232153856</v>
      </c>
      <c r="L35" s="5" t="str">
        <f t="shared" si="8"/>
        <v>error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7">
        <f t="shared" si="2"/>
        <v>3</v>
      </c>
      <c r="B36" s="7">
        <f t="shared" si="1"/>
        <v>1095.015</v>
      </c>
      <c r="C36" s="2"/>
      <c r="D36" s="2"/>
      <c r="E36" s="10">
        <v>23.0</v>
      </c>
      <c r="F36" s="5">
        <f>H35</f>
        <v>8.925000167</v>
      </c>
      <c r="G36" s="5">
        <f>G35</f>
        <v>8.925000238</v>
      </c>
      <c r="H36" s="5">
        <f t="shared" si="4"/>
        <v>8.925000203</v>
      </c>
      <c r="I36" s="5">
        <f t="shared" si="5"/>
        <v>-1.110030875</v>
      </c>
      <c r="J36" s="5">
        <f t="shared" si="6"/>
        <v>-1.110037491</v>
      </c>
      <c r="K36" s="13">
        <f t="shared" si="7"/>
        <v>1.232175888</v>
      </c>
      <c r="L36" s="5" t="str">
        <f t="shared" si="8"/>
        <v>error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7">
        <f t="shared" si="2"/>
        <v>3.1</v>
      </c>
      <c r="B37" s="7">
        <f t="shared" si="1"/>
        <v>1076.515</v>
      </c>
      <c r="C37" s="2"/>
      <c r="D37" s="2"/>
      <c r="E37" s="10">
        <v>24.0</v>
      </c>
      <c r="F37" s="5">
        <f>F36</f>
        <v>8.925000167</v>
      </c>
      <c r="G37" s="5">
        <f>H36</f>
        <v>8.925000203</v>
      </c>
      <c r="H37" s="5">
        <f t="shared" si="4"/>
        <v>8.925000185</v>
      </c>
      <c r="I37" s="5">
        <f t="shared" si="5"/>
        <v>-1.110030875</v>
      </c>
      <c r="J37" s="5">
        <f t="shared" si="6"/>
        <v>-1.110034183</v>
      </c>
      <c r="K37" s="5">
        <f t="shared" si="7"/>
        <v>1.232172216</v>
      </c>
      <c r="L37" s="5" t="str">
        <f t="shared" si="8"/>
        <v>error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7">
        <f t="shared" si="2"/>
        <v>3.2</v>
      </c>
      <c r="B38" s="7">
        <f t="shared" si="1"/>
        <v>1058.015</v>
      </c>
      <c r="C38" s="2"/>
      <c r="D38" s="2"/>
      <c r="E38" s="10">
        <v>25.0</v>
      </c>
      <c r="F38" s="5">
        <f>H37</f>
        <v>8.925000185</v>
      </c>
      <c r="G38" s="5">
        <f>G37</f>
        <v>8.925000203</v>
      </c>
      <c r="H38" s="5">
        <f t="shared" si="4"/>
        <v>8.925000194</v>
      </c>
      <c r="I38" s="5">
        <f t="shared" si="5"/>
        <v>-1.110034183</v>
      </c>
      <c r="J38" s="5">
        <f t="shared" si="6"/>
        <v>-1.110035837</v>
      </c>
      <c r="K38" s="13">
        <f t="shared" si="7"/>
        <v>1.232177724</v>
      </c>
      <c r="L38" s="5" t="str">
        <f t="shared" si="8"/>
        <v>error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7">
        <f t="shared" si="2"/>
        <v>3.3</v>
      </c>
      <c r="B39" s="7">
        <f t="shared" si="1"/>
        <v>1039.515</v>
      </c>
      <c r="C39" s="2"/>
      <c r="D39" s="2"/>
      <c r="E39" s="10">
        <v>26.0</v>
      </c>
      <c r="F39" s="3">
        <f>F38</f>
        <v>8.925000185</v>
      </c>
      <c r="G39" s="3">
        <f>H38</f>
        <v>8.925000194</v>
      </c>
      <c r="H39" s="5">
        <f t="shared" si="4"/>
        <v>8.925000189</v>
      </c>
      <c r="I39" s="5">
        <f t="shared" si="5"/>
        <v>-1.110034183</v>
      </c>
      <c r="J39" s="5">
        <f t="shared" si="6"/>
        <v>-1.11003501</v>
      </c>
      <c r="K39" s="13">
        <f t="shared" si="7"/>
        <v>1.232176806</v>
      </c>
      <c r="L39" s="5" t="str">
        <f t="shared" si="8"/>
        <v>error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7">
        <f t="shared" si="2"/>
        <v>3.4</v>
      </c>
      <c r="B40" s="7">
        <f t="shared" si="1"/>
        <v>1021.015</v>
      </c>
      <c r="C40" s="2"/>
      <c r="D40" s="2"/>
      <c r="E40" s="10">
        <v>27.0</v>
      </c>
      <c r="F40" s="5">
        <f>H39</f>
        <v>8.925000189</v>
      </c>
      <c r="G40" s="3">
        <f>G39</f>
        <v>8.925000194</v>
      </c>
      <c r="H40" s="5">
        <f t="shared" si="4"/>
        <v>8.925000191</v>
      </c>
      <c r="I40" s="5">
        <f t="shared" si="5"/>
        <v>-1.11003501</v>
      </c>
      <c r="J40" s="5">
        <f t="shared" si="6"/>
        <v>-1.110035424</v>
      </c>
      <c r="K40" s="13">
        <f t="shared" si="7"/>
        <v>1.232178183</v>
      </c>
      <c r="L40" s="5" t="str">
        <f t="shared" si="8"/>
        <v>error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7">
        <f t="shared" si="2"/>
        <v>3.5</v>
      </c>
      <c r="B41" s="7">
        <f t="shared" si="1"/>
        <v>1002.515</v>
      </c>
      <c r="C41" s="2"/>
      <c r="D41" s="2"/>
      <c r="E41" s="10">
        <v>28.0</v>
      </c>
      <c r="F41" s="5">
        <f>F40</f>
        <v>8.925000189</v>
      </c>
      <c r="G41" s="5">
        <f>H40</f>
        <v>8.925000191</v>
      </c>
      <c r="H41" s="5">
        <f t="shared" si="4"/>
        <v>8.92500019</v>
      </c>
      <c r="I41" s="5">
        <f t="shared" si="5"/>
        <v>-1.11003501</v>
      </c>
      <c r="J41" s="5">
        <f t="shared" si="6"/>
        <v>-1.110035217</v>
      </c>
      <c r="K41" s="13">
        <f t="shared" si="7"/>
        <v>1.232177954</v>
      </c>
      <c r="L41" s="5" t="str">
        <f t="shared" si="8"/>
        <v>error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7">
        <f t="shared" si="2"/>
        <v>3.6</v>
      </c>
      <c r="B42" s="7">
        <f t="shared" si="1"/>
        <v>984.015</v>
      </c>
      <c r="C42" s="2"/>
      <c r="D42" s="2"/>
      <c r="E42" s="10">
        <v>29.0</v>
      </c>
      <c r="F42" s="5">
        <f>H41</f>
        <v>8.92500019</v>
      </c>
      <c r="G42" s="5">
        <f>G41</f>
        <v>8.925000191</v>
      </c>
      <c r="H42" s="5">
        <f t="shared" si="4"/>
        <v>8.925000191</v>
      </c>
      <c r="I42" s="5">
        <f t="shared" si="5"/>
        <v>-1.110035217</v>
      </c>
      <c r="J42" s="5">
        <f t="shared" si="6"/>
        <v>-1.11003532</v>
      </c>
      <c r="K42" s="13">
        <f t="shared" si="7"/>
        <v>1.232178298</v>
      </c>
      <c r="L42" s="5" t="str">
        <f t="shared" si="8"/>
        <v>error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7">
        <f t="shared" si="2"/>
        <v>3.7</v>
      </c>
      <c r="B43" s="7">
        <f t="shared" si="1"/>
        <v>965.515</v>
      </c>
      <c r="C43" s="2"/>
      <c r="D43" s="2"/>
      <c r="E43" s="10">
        <v>30.0</v>
      </c>
      <c r="F43" s="5">
        <f>F42</f>
        <v>8.92500019</v>
      </c>
      <c r="G43" s="5">
        <f>H42</f>
        <v>8.925000191</v>
      </c>
      <c r="H43" s="5">
        <f t="shared" si="4"/>
        <v>8.925000191</v>
      </c>
      <c r="I43" s="5">
        <f t="shared" si="5"/>
        <v>-1.110035217</v>
      </c>
      <c r="J43" s="5">
        <f t="shared" si="6"/>
        <v>-1.110035269</v>
      </c>
      <c r="K43" s="13">
        <f t="shared" si="7"/>
        <v>1.23217824</v>
      </c>
      <c r="L43" s="5" t="str">
        <f t="shared" si="8"/>
        <v>error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7">
        <f t="shared" si="2"/>
        <v>3.8</v>
      </c>
      <c r="B44" s="7">
        <f t="shared" si="1"/>
        <v>947.015</v>
      </c>
      <c r="C44" s="2"/>
      <c r="D44" s="2"/>
      <c r="E44" s="10">
        <v>31.0</v>
      </c>
      <c r="F44" s="5">
        <f>H43</f>
        <v>8.925000191</v>
      </c>
      <c r="G44" s="5">
        <f>G43</f>
        <v>8.925000191</v>
      </c>
      <c r="H44" s="5">
        <f t="shared" si="4"/>
        <v>8.925000191</v>
      </c>
      <c r="I44" s="5">
        <f t="shared" si="5"/>
        <v>-1.110035269</v>
      </c>
      <c r="J44" s="5">
        <f t="shared" si="6"/>
        <v>-1.110035295</v>
      </c>
      <c r="K44" s="13">
        <f t="shared" si="7"/>
        <v>1.232178326</v>
      </c>
      <c r="L44" s="5" t="str">
        <f t="shared" si="8"/>
        <v>error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7">
        <f t="shared" si="2"/>
        <v>3.9</v>
      </c>
      <c r="B45" s="7">
        <f t="shared" si="1"/>
        <v>928.515</v>
      </c>
      <c r="C45" s="2"/>
      <c r="D45" s="2"/>
      <c r="E45" s="10">
        <v>32.0</v>
      </c>
      <c r="F45" s="5">
        <f>F44</f>
        <v>8.925000191</v>
      </c>
      <c r="G45" s="5">
        <f>H44</f>
        <v>8.925000191</v>
      </c>
      <c r="H45" s="5">
        <f t="shared" si="4"/>
        <v>8.925000191</v>
      </c>
      <c r="I45" s="5">
        <f t="shared" si="5"/>
        <v>-1.110035269</v>
      </c>
      <c r="J45" s="5">
        <f t="shared" si="6"/>
        <v>-1.110035282</v>
      </c>
      <c r="K45" s="13">
        <f t="shared" si="7"/>
        <v>1.232178312</v>
      </c>
      <c r="L45" s="5" t="str">
        <f t="shared" si="8"/>
        <v>error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7">
        <f t="shared" si="2"/>
        <v>4</v>
      </c>
      <c r="B46" s="7">
        <f t="shared" si="1"/>
        <v>910.015</v>
      </c>
      <c r="C46" s="2"/>
      <c r="D46" s="2"/>
      <c r="E46" s="10">
        <v>33.0</v>
      </c>
      <c r="F46" s="5">
        <f>H45</f>
        <v>8.925000191</v>
      </c>
      <c r="G46" s="5">
        <f>G45</f>
        <v>8.925000191</v>
      </c>
      <c r="H46" s="5">
        <f t="shared" si="4"/>
        <v>8.925000191</v>
      </c>
      <c r="I46" s="5">
        <f t="shared" si="5"/>
        <v>-1.110035282</v>
      </c>
      <c r="J46" s="5">
        <f t="shared" si="6"/>
        <v>-1.110035288</v>
      </c>
      <c r="K46" s="13">
        <f t="shared" si="7"/>
        <v>1.232178334</v>
      </c>
      <c r="L46" s="5" t="str">
        <f t="shared" si="8"/>
        <v>error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7">
        <f t="shared" si="2"/>
        <v>4.1</v>
      </c>
      <c r="B47" s="7">
        <f t="shared" si="1"/>
        <v>891.515</v>
      </c>
      <c r="C47" s="2"/>
      <c r="D47" s="2"/>
      <c r="E47" s="10">
        <v>34.0</v>
      </c>
      <c r="F47" s="5">
        <f>F46</f>
        <v>8.925000191</v>
      </c>
      <c r="G47" s="5">
        <f>H46</f>
        <v>8.925000191</v>
      </c>
      <c r="H47" s="5">
        <f t="shared" si="4"/>
        <v>8.925000191</v>
      </c>
      <c r="I47" s="5">
        <f t="shared" si="5"/>
        <v>-1.110035282</v>
      </c>
      <c r="J47" s="5">
        <f t="shared" si="6"/>
        <v>-1.110035285</v>
      </c>
      <c r="K47" s="5">
        <f t="shared" si="7"/>
        <v>1.23217833</v>
      </c>
      <c r="L47" s="5" t="str">
        <f t="shared" si="8"/>
        <v>error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7">
        <f t="shared" si="2"/>
        <v>4.2</v>
      </c>
      <c r="B48" s="7">
        <f t="shared" si="1"/>
        <v>873.015</v>
      </c>
      <c r="C48" s="2"/>
      <c r="D48" s="2"/>
      <c r="E48" s="10">
        <v>35.0</v>
      </c>
      <c r="F48" s="5">
        <f>H47</f>
        <v>8.925000191</v>
      </c>
      <c r="G48" s="5">
        <f>G47</f>
        <v>8.925000191</v>
      </c>
      <c r="H48" s="5">
        <f t="shared" si="4"/>
        <v>8.925000191</v>
      </c>
      <c r="I48" s="5">
        <f t="shared" si="5"/>
        <v>-1.110035285</v>
      </c>
      <c r="J48" s="5">
        <f t="shared" si="6"/>
        <v>-1.110035286</v>
      </c>
      <c r="K48" s="13">
        <f t="shared" si="7"/>
        <v>1.232178335</v>
      </c>
      <c r="L48" s="5" t="str">
        <f t="shared" si="8"/>
        <v>error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7">
        <f t="shared" si="2"/>
        <v>4.3</v>
      </c>
      <c r="B49" s="7">
        <f t="shared" si="1"/>
        <v>854.515</v>
      </c>
      <c r="C49" s="2"/>
      <c r="D49" s="2"/>
      <c r="E49" s="10">
        <v>36.0</v>
      </c>
      <c r="F49" s="3">
        <f>F48</f>
        <v>8.925000191</v>
      </c>
      <c r="G49" s="3">
        <f>H48</f>
        <v>8.925000191</v>
      </c>
      <c r="H49" s="5">
        <f t="shared" si="4"/>
        <v>8.925000191</v>
      </c>
      <c r="I49" s="5">
        <f t="shared" si="5"/>
        <v>-1.110035285</v>
      </c>
      <c r="J49" s="5">
        <f t="shared" si="6"/>
        <v>-1.110035286</v>
      </c>
      <c r="K49" s="13">
        <f t="shared" si="7"/>
        <v>1.232178335</v>
      </c>
      <c r="L49" s="5" t="str">
        <f t="shared" si="8"/>
        <v>error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7">
        <f t="shared" si="2"/>
        <v>4.4</v>
      </c>
      <c r="B50" s="7">
        <f t="shared" si="1"/>
        <v>836.015</v>
      </c>
      <c r="C50" s="2"/>
      <c r="D50" s="2"/>
      <c r="E50" s="10">
        <v>37.0</v>
      </c>
      <c r="F50" s="5">
        <f>H49</f>
        <v>8.925000191</v>
      </c>
      <c r="G50" s="3">
        <f>G49</f>
        <v>8.925000191</v>
      </c>
      <c r="H50" s="5">
        <f t="shared" si="4"/>
        <v>8.925000191</v>
      </c>
      <c r="I50" s="5">
        <f t="shared" si="5"/>
        <v>-1.110035286</v>
      </c>
      <c r="J50" s="5">
        <f t="shared" si="6"/>
        <v>-1.110035286</v>
      </c>
      <c r="K50" s="13">
        <f t="shared" si="7"/>
        <v>1.232178336</v>
      </c>
      <c r="L50" s="5" t="str">
        <f t="shared" si="8"/>
        <v>error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7">
        <f t="shared" si="2"/>
        <v>4.5</v>
      </c>
      <c r="B51" s="7">
        <f t="shared" si="1"/>
        <v>817.515</v>
      </c>
      <c r="C51" s="2"/>
      <c r="D51" s="2"/>
      <c r="E51" s="10">
        <v>38.0</v>
      </c>
      <c r="F51" s="5">
        <f>F50</f>
        <v>8.925000191</v>
      </c>
      <c r="G51" s="5">
        <f>H50</f>
        <v>8.925000191</v>
      </c>
      <c r="H51" s="5">
        <f t="shared" si="4"/>
        <v>8.925000191</v>
      </c>
      <c r="I51" s="5">
        <f t="shared" si="5"/>
        <v>-1.110035286</v>
      </c>
      <c r="J51" s="5">
        <f t="shared" si="6"/>
        <v>-1.110035286</v>
      </c>
      <c r="K51" s="13">
        <f t="shared" si="7"/>
        <v>1.232178336</v>
      </c>
      <c r="L51" s="5" t="str">
        <f t="shared" si="8"/>
        <v>error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7">
        <f t="shared" si="2"/>
        <v>4.6</v>
      </c>
      <c r="B52" s="7">
        <f t="shared" si="1"/>
        <v>799.015</v>
      </c>
      <c r="C52" s="2"/>
      <c r="D52" s="2"/>
      <c r="E52" s="10">
        <v>39.0</v>
      </c>
      <c r="F52" s="5">
        <f>H51</f>
        <v>8.925000191</v>
      </c>
      <c r="G52" s="5">
        <f>G51</f>
        <v>8.925000191</v>
      </c>
      <c r="H52" s="5">
        <f t="shared" si="4"/>
        <v>8.925000191</v>
      </c>
      <c r="I52" s="5">
        <f t="shared" si="5"/>
        <v>-1.110035286</v>
      </c>
      <c r="J52" s="5">
        <f t="shared" si="6"/>
        <v>-1.110035286</v>
      </c>
      <c r="K52" s="13">
        <f t="shared" si="7"/>
        <v>1.232178336</v>
      </c>
      <c r="L52" s="5" t="str">
        <f t="shared" si="8"/>
        <v>error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7">
        <f t="shared" si="2"/>
        <v>4.7</v>
      </c>
      <c r="B53" s="7">
        <f t="shared" si="1"/>
        <v>780.515</v>
      </c>
      <c r="C53" s="2"/>
      <c r="D53" s="2"/>
      <c r="E53" s="10">
        <v>40.0</v>
      </c>
      <c r="F53" s="5">
        <f>F52</f>
        <v>8.925000191</v>
      </c>
      <c r="G53" s="5">
        <f>H52</f>
        <v>8.925000191</v>
      </c>
      <c r="H53" s="5">
        <f t="shared" si="4"/>
        <v>8.925000191</v>
      </c>
      <c r="I53" s="5">
        <f t="shared" si="5"/>
        <v>-1.110035286</v>
      </c>
      <c r="J53" s="5">
        <f t="shared" si="6"/>
        <v>-1.110035286</v>
      </c>
      <c r="K53" s="13">
        <f t="shared" si="7"/>
        <v>1.232178336</v>
      </c>
      <c r="L53" s="5" t="str">
        <f t="shared" si="8"/>
        <v>error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7">
        <f t="shared" si="2"/>
        <v>4.8</v>
      </c>
      <c r="B54" s="7">
        <f t="shared" si="1"/>
        <v>762.015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7">
        <f t="shared" si="2"/>
        <v>4.9</v>
      </c>
      <c r="B55" s="14">
        <f t="shared" si="1"/>
        <v>743.515</v>
      </c>
      <c r="C55" s="14" t="s">
        <v>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7">
        <f t="shared" si="2"/>
        <v>5</v>
      </c>
      <c r="B56" s="7">
        <f t="shared" si="1"/>
        <v>725.015</v>
      </c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7">
        <f t="shared" si="2"/>
        <v>5.1</v>
      </c>
      <c r="B57" s="15">
        <f t="shared" si="1"/>
        <v>706.515</v>
      </c>
      <c r="C57" s="15" t="s">
        <v>4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7">
        <f t="shared" si="2"/>
        <v>5.2</v>
      </c>
      <c r="B58" s="7">
        <f t="shared" si="1"/>
        <v>688.015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7">
        <f t="shared" si="2"/>
        <v>5.3</v>
      </c>
      <c r="B59" s="7">
        <f t="shared" si="1"/>
        <v>669.515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7">
        <f t="shared" si="2"/>
        <v>5.4</v>
      </c>
      <c r="B60" s="7">
        <f t="shared" si="1"/>
        <v>651.015</v>
      </c>
      <c r="C60" s="2"/>
      <c r="D60" s="2"/>
      <c r="E60" s="2"/>
      <c r="F60" s="6" t="s">
        <v>16</v>
      </c>
      <c r="G60" s="6">
        <v>1.37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7">
        <f t="shared" si="2"/>
        <v>5.5</v>
      </c>
      <c r="B61" s="7">
        <f t="shared" si="1"/>
        <v>632.515</v>
      </c>
      <c r="C61" s="2"/>
      <c r="D61" s="2"/>
      <c r="E61" s="2"/>
      <c r="F61" s="2"/>
      <c r="G61" s="6">
        <f>4*(G60^2)-5*G60</f>
        <v>0.6576</v>
      </c>
      <c r="H61" s="2"/>
      <c r="I61" s="16" t="s">
        <v>17</v>
      </c>
      <c r="J61" s="6">
        <v>1.0E-7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7">
        <f t="shared" si="2"/>
        <v>5.6</v>
      </c>
      <c r="B62" s="7">
        <f t="shared" si="1"/>
        <v>614.015</v>
      </c>
      <c r="C62" s="2"/>
      <c r="D62" s="2"/>
      <c r="E62" s="2"/>
      <c r="F62" s="2"/>
      <c r="G62" s="17" t="s">
        <v>18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7">
        <f t="shared" si="2"/>
        <v>5.7</v>
      </c>
      <c r="B63" s="7">
        <f t="shared" si="1"/>
        <v>595.515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7">
        <f t="shared" si="2"/>
        <v>5.8</v>
      </c>
      <c r="B64" s="7">
        <f t="shared" si="1"/>
        <v>577.015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7">
        <f t="shared" si="2"/>
        <v>5.9</v>
      </c>
      <c r="B65" s="7">
        <f t="shared" si="1"/>
        <v>558.515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7">
        <f t="shared" si="2"/>
        <v>6</v>
      </c>
      <c r="B66" s="7">
        <f t="shared" si="1"/>
        <v>540.015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7">
        <f t="shared" si="2"/>
        <v>6.1</v>
      </c>
      <c r="B67" s="7">
        <f t="shared" si="1"/>
        <v>521.515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7">
        <f t="shared" si="2"/>
        <v>6.2</v>
      </c>
      <c r="B68" s="7">
        <f t="shared" si="1"/>
        <v>503.015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7">
        <f t="shared" si="2"/>
        <v>6.3</v>
      </c>
      <c r="B69" s="7">
        <f t="shared" si="1"/>
        <v>484.515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7">
        <f t="shared" si="2"/>
        <v>6.4</v>
      </c>
      <c r="B70" s="7">
        <f t="shared" si="1"/>
        <v>466.015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7">
        <f t="shared" si="2"/>
        <v>6.5</v>
      </c>
      <c r="B71" s="7">
        <f t="shared" si="1"/>
        <v>447.515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7">
        <f t="shared" si="2"/>
        <v>6.6</v>
      </c>
      <c r="B72" s="7">
        <f t="shared" si="1"/>
        <v>429.015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7">
        <f t="shared" si="2"/>
        <v>6.7</v>
      </c>
      <c r="B73" s="7">
        <f t="shared" si="1"/>
        <v>410.515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7">
        <f t="shared" si="2"/>
        <v>6.8</v>
      </c>
      <c r="B74" s="7">
        <f t="shared" si="1"/>
        <v>392.015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7">
        <f t="shared" si="2"/>
        <v>6.9</v>
      </c>
      <c r="B75" s="7">
        <f t="shared" si="1"/>
        <v>373.515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7">
        <f t="shared" si="2"/>
        <v>7</v>
      </c>
      <c r="B76" s="7">
        <f t="shared" si="1"/>
        <v>355.015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7">
        <f t="shared" si="2"/>
        <v>7.1</v>
      </c>
      <c r="B77" s="7">
        <f t="shared" si="1"/>
        <v>336.515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7">
        <f t="shared" si="2"/>
        <v>7.2</v>
      </c>
      <c r="B78" s="7">
        <f t="shared" si="1"/>
        <v>318.015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7">
        <f t="shared" si="2"/>
        <v>7.3</v>
      </c>
      <c r="B79" s="7">
        <f t="shared" si="1"/>
        <v>299.515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7">
        <f t="shared" si="2"/>
        <v>7.4</v>
      </c>
      <c r="B80" s="7">
        <f t="shared" si="1"/>
        <v>281.015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7">
        <f t="shared" si="2"/>
        <v>7.5</v>
      </c>
      <c r="B81" s="7">
        <f t="shared" si="1"/>
        <v>262.515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7">
        <f t="shared" si="2"/>
        <v>7.6</v>
      </c>
      <c r="B82" s="7">
        <f t="shared" si="1"/>
        <v>244.015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7">
        <f t="shared" si="2"/>
        <v>7.7</v>
      </c>
      <c r="B83" s="7">
        <f t="shared" si="1"/>
        <v>225.515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7">
        <f t="shared" si="2"/>
        <v>7.8</v>
      </c>
      <c r="B84" s="7">
        <f t="shared" si="1"/>
        <v>207.015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7">
        <f t="shared" si="2"/>
        <v>7.9</v>
      </c>
      <c r="B85" s="7">
        <f t="shared" si="1"/>
        <v>188.515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7">
        <f t="shared" si="2"/>
        <v>8</v>
      </c>
      <c r="B86" s="7">
        <f t="shared" si="1"/>
        <v>170.015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7">
        <f t="shared" si="2"/>
        <v>8.1</v>
      </c>
      <c r="B87" s="7">
        <f t="shared" si="1"/>
        <v>151.515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7">
        <f t="shared" si="2"/>
        <v>8.2</v>
      </c>
      <c r="B88" s="7">
        <f t="shared" si="1"/>
        <v>133.015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7">
        <f t="shared" si="2"/>
        <v>8.3</v>
      </c>
      <c r="B89" s="7">
        <f t="shared" si="1"/>
        <v>114.515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7">
        <f t="shared" si="2"/>
        <v>8.4</v>
      </c>
      <c r="B90" s="7">
        <f t="shared" si="1"/>
        <v>96.015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7">
        <f t="shared" si="2"/>
        <v>8.5</v>
      </c>
      <c r="B91" s="7">
        <f t="shared" si="1"/>
        <v>77.515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7">
        <f t="shared" si="2"/>
        <v>8.6</v>
      </c>
      <c r="B92" s="7">
        <f t="shared" si="1"/>
        <v>59.015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7">
        <f t="shared" si="2"/>
        <v>8.7</v>
      </c>
      <c r="B93" s="7">
        <f t="shared" si="1"/>
        <v>40.515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8">
        <f t="shared" si="2"/>
        <v>8.8</v>
      </c>
      <c r="B94" s="18">
        <f t="shared" si="1"/>
        <v>22.015</v>
      </c>
      <c r="C94" s="19" t="s">
        <v>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7">
        <f t="shared" si="2"/>
        <v>8.9</v>
      </c>
      <c r="B95" s="7">
        <f t="shared" si="1"/>
        <v>3.515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7">
        <f t="shared" si="2"/>
        <v>9</v>
      </c>
      <c r="B96" s="7">
        <f t="shared" si="1"/>
        <v>-14.985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8">
        <f t="shared" si="2"/>
        <v>9.1</v>
      </c>
      <c r="B97" s="18">
        <f t="shared" si="1"/>
        <v>-33.485</v>
      </c>
      <c r="C97" s="19" t="s">
        <v>4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B1"/>
    <mergeCell ref="A2:B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1.25"/>
    <col customWidth="1" min="5" max="5" width="4.63"/>
    <col customWidth="1" min="6" max="6" width="15.88"/>
    <col customWidth="1" min="7" max="7" width="12.63"/>
    <col customWidth="1" min="8" max="8" width="9.63"/>
    <col customWidth="1" min="9" max="9" width="9.75"/>
    <col customWidth="1" min="10" max="10" width="12.5"/>
    <col customWidth="1" min="11" max="11" width="14.75"/>
    <col customWidth="1" min="12" max="12" width="13.38"/>
    <col customWidth="1" min="13" max="26" width="12.0"/>
  </cols>
  <sheetData>
    <row r="1">
      <c r="A1" s="20" t="s">
        <v>19</v>
      </c>
      <c r="C1" s="2"/>
      <c r="D1" s="2"/>
      <c r="E1" s="2"/>
      <c r="F1" s="2"/>
      <c r="G1" s="2"/>
      <c r="H1" s="2"/>
      <c r="I1" s="2"/>
      <c r="J1" s="7"/>
      <c r="K1" s="2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C2" s="2"/>
      <c r="D2" s="2"/>
      <c r="E2" s="2"/>
      <c r="F2" s="2"/>
      <c r="G2" s="2"/>
      <c r="H2" s="2"/>
      <c r="I2" s="2"/>
      <c r="J2" s="22" t="s">
        <v>20</v>
      </c>
      <c r="K2" s="23">
        <v>1.0E-12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7"/>
      <c r="K3" s="2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5</v>
      </c>
      <c r="B4" s="5" t="s">
        <v>6</v>
      </c>
      <c r="C4" s="2"/>
      <c r="D4" s="2"/>
      <c r="E4" s="2"/>
      <c r="F4" s="2"/>
      <c r="G4" s="2"/>
      <c r="H4" s="2"/>
      <c r="I4" s="2"/>
      <c r="J4" s="7"/>
      <c r="K4" s="2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-1.0</v>
      </c>
      <c r="B5" s="5">
        <f t="shared" ref="B5:B50" si="1">(-185*A5)+1650.015</f>
        <v>1835.015</v>
      </c>
      <c r="C5" s="2"/>
      <c r="D5" s="2"/>
      <c r="E5" s="5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3" t="s">
        <v>26</v>
      </c>
      <c r="K5" s="24" t="s">
        <v>27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f t="shared" ref="A6:A21" si="3">A5+0.3</f>
        <v>-0.7</v>
      </c>
      <c r="B6" s="5">
        <f t="shared" si="1"/>
        <v>1779.515</v>
      </c>
      <c r="C6" s="2"/>
      <c r="D6" s="2"/>
      <c r="E6" s="5">
        <v>1.0</v>
      </c>
      <c r="F6" s="25">
        <f>A50</f>
        <v>12.4</v>
      </c>
      <c r="G6" s="26">
        <f>A40</f>
        <v>9.4</v>
      </c>
      <c r="H6" s="6">
        <f t="shared" ref="H6:I6" si="2">(-185*F6)+1650.015</f>
        <v>-643.985</v>
      </c>
      <c r="I6" s="6">
        <f t="shared" si="2"/>
        <v>-88.985</v>
      </c>
      <c r="J6" s="27">
        <f t="shared" ref="J6:J13" si="5">F6-(H6*(G6-F6))/(I6-H6)</f>
        <v>8.919</v>
      </c>
      <c r="K6" s="21">
        <f t="shared" ref="K6:K13" si="6">(J6-F6)/(J6*100)</f>
        <v>-0.003902903913</v>
      </c>
      <c r="L6" s="6" t="str">
        <f t="shared" ref="L6:L13" si="7">IF(ABS(K6)&lt;=$K$2, "raiz encontrada", "error")</f>
        <v>error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f t="shared" si="3"/>
        <v>-0.4</v>
      </c>
      <c r="B7" s="5">
        <f t="shared" si="1"/>
        <v>1724.015</v>
      </c>
      <c r="C7" s="2"/>
      <c r="D7" s="2"/>
      <c r="E7" s="5">
        <f t="shared" ref="E7:E13" si="8">E6+1</f>
        <v>2</v>
      </c>
      <c r="F7" s="27">
        <f t="shared" ref="F7:F13" si="9">J6</f>
        <v>8.919</v>
      </c>
      <c r="G7" s="5">
        <f t="shared" ref="G7:G13" si="10">F6</f>
        <v>12.4</v>
      </c>
      <c r="H7" s="6">
        <f t="shared" ref="H7:I7" si="4">(-185*F7)+1650.015</f>
        <v>0</v>
      </c>
      <c r="I7" s="6">
        <f t="shared" si="4"/>
        <v>-643.985</v>
      </c>
      <c r="J7" s="28">
        <f t="shared" si="5"/>
        <v>8.919</v>
      </c>
      <c r="K7" s="21">
        <f t="shared" si="6"/>
        <v>0</v>
      </c>
      <c r="L7" s="6" t="str">
        <f t="shared" si="7"/>
        <v>raiz encontrada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f t="shared" si="3"/>
        <v>-0.1</v>
      </c>
      <c r="B8" s="5">
        <f t="shared" si="1"/>
        <v>1668.515</v>
      </c>
      <c r="C8" s="2"/>
      <c r="D8" s="2"/>
      <c r="E8" s="5">
        <f t="shared" si="8"/>
        <v>3</v>
      </c>
      <c r="F8" s="29">
        <f t="shared" si="9"/>
        <v>8.919</v>
      </c>
      <c r="G8" s="28">
        <f t="shared" si="10"/>
        <v>8.919</v>
      </c>
      <c r="H8" s="6">
        <f t="shared" ref="H8:I8" si="11">(-185*F8)+1650.015</f>
        <v>0</v>
      </c>
      <c r="I8" s="6">
        <f t="shared" si="11"/>
        <v>0</v>
      </c>
      <c r="J8" s="7" t="str">
        <f t="shared" si="5"/>
        <v>#DIV/0!</v>
      </c>
      <c r="K8" s="21" t="str">
        <f t="shared" si="6"/>
        <v>#DIV/0!</v>
      </c>
      <c r="L8" s="6" t="str">
        <f t="shared" si="7"/>
        <v>#DIV/0!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f t="shared" si="3"/>
        <v>0.2</v>
      </c>
      <c r="B9" s="5">
        <f t="shared" si="1"/>
        <v>1613.015</v>
      </c>
      <c r="C9" s="2"/>
      <c r="D9" s="2"/>
      <c r="E9" s="5">
        <f t="shared" si="8"/>
        <v>4</v>
      </c>
      <c r="F9" s="29" t="str">
        <f t="shared" si="9"/>
        <v>#DIV/0!</v>
      </c>
      <c r="G9" s="28">
        <f t="shared" si="10"/>
        <v>8.919</v>
      </c>
      <c r="H9" s="6" t="str">
        <f t="shared" ref="H9:I9" si="12">(-185*F9)+1650.015</f>
        <v>#DIV/0!</v>
      </c>
      <c r="I9" s="6">
        <f t="shared" si="12"/>
        <v>0</v>
      </c>
      <c r="J9" s="7" t="str">
        <f t="shared" si="5"/>
        <v>#DIV/0!</v>
      </c>
      <c r="K9" s="21" t="str">
        <f t="shared" si="6"/>
        <v>#DIV/0!</v>
      </c>
      <c r="L9" s="6" t="str">
        <f t="shared" si="7"/>
        <v>#DIV/0!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f t="shared" si="3"/>
        <v>0.5</v>
      </c>
      <c r="B10" s="5">
        <f t="shared" si="1"/>
        <v>1557.515</v>
      </c>
      <c r="C10" s="2"/>
      <c r="D10" s="2"/>
      <c r="E10" s="5">
        <f t="shared" si="8"/>
        <v>5</v>
      </c>
      <c r="F10" s="7" t="str">
        <f t="shared" si="9"/>
        <v>#DIV/0!</v>
      </c>
      <c r="G10" s="7" t="str">
        <f t="shared" si="10"/>
        <v>#DIV/0!</v>
      </c>
      <c r="H10" s="6" t="str">
        <f t="shared" ref="H10:I10" si="13">(-185*F10)+1650.015</f>
        <v>#DIV/0!</v>
      </c>
      <c r="I10" s="6" t="str">
        <f t="shared" si="13"/>
        <v>#DIV/0!</v>
      </c>
      <c r="J10" s="30" t="str">
        <f t="shared" si="5"/>
        <v>#DIV/0!</v>
      </c>
      <c r="K10" s="31" t="str">
        <f t="shared" si="6"/>
        <v>#DIV/0!</v>
      </c>
      <c r="L10" s="6" t="str">
        <f t="shared" si="7"/>
        <v>#DIV/0!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f t="shared" si="3"/>
        <v>0.8</v>
      </c>
      <c r="B11" s="5">
        <f t="shared" si="1"/>
        <v>1502.015</v>
      </c>
      <c r="C11" s="2"/>
      <c r="D11" s="2"/>
      <c r="E11" s="5">
        <f t="shared" si="8"/>
        <v>6</v>
      </c>
      <c r="F11" s="7" t="str">
        <f t="shared" si="9"/>
        <v>#DIV/0!</v>
      </c>
      <c r="G11" s="7" t="str">
        <f t="shared" si="10"/>
        <v>#DIV/0!</v>
      </c>
      <c r="H11" s="6" t="str">
        <f t="shared" ref="H11:I11" si="14">(-185*F11)+1650.015</f>
        <v>#DIV/0!</v>
      </c>
      <c r="I11" s="6" t="str">
        <f t="shared" si="14"/>
        <v>#DIV/0!</v>
      </c>
      <c r="J11" s="30" t="str">
        <f t="shared" si="5"/>
        <v>#DIV/0!</v>
      </c>
      <c r="K11" s="31" t="str">
        <f t="shared" si="6"/>
        <v>#DIV/0!</v>
      </c>
      <c r="L11" s="6" t="str">
        <f t="shared" si="7"/>
        <v>#DIV/0!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f t="shared" si="3"/>
        <v>1.1</v>
      </c>
      <c r="B12" s="5">
        <f t="shared" si="1"/>
        <v>1446.515</v>
      </c>
      <c r="C12" s="2"/>
      <c r="D12" s="2"/>
      <c r="E12" s="5">
        <f t="shared" si="8"/>
        <v>7</v>
      </c>
      <c r="F12" s="7" t="str">
        <f t="shared" si="9"/>
        <v>#DIV/0!</v>
      </c>
      <c r="G12" s="7" t="str">
        <f t="shared" si="10"/>
        <v>#DIV/0!</v>
      </c>
      <c r="H12" s="6" t="str">
        <f t="shared" ref="H12:I12" si="15">(-185*F12)+1650.015</f>
        <v>#DIV/0!</v>
      </c>
      <c r="I12" s="6" t="str">
        <f t="shared" si="15"/>
        <v>#DIV/0!</v>
      </c>
      <c r="J12" s="30" t="str">
        <f t="shared" si="5"/>
        <v>#DIV/0!</v>
      </c>
      <c r="K12" s="31" t="str">
        <f t="shared" si="6"/>
        <v>#DIV/0!</v>
      </c>
      <c r="L12" s="6" t="str">
        <f t="shared" si="7"/>
        <v>#DIV/0!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f t="shared" si="3"/>
        <v>1.4</v>
      </c>
      <c r="B13" s="5">
        <f t="shared" si="1"/>
        <v>1391.015</v>
      </c>
      <c r="C13" s="2"/>
      <c r="D13" s="2"/>
      <c r="E13" s="5">
        <f t="shared" si="8"/>
        <v>8</v>
      </c>
      <c r="F13" s="7" t="str">
        <f t="shared" si="9"/>
        <v>#DIV/0!</v>
      </c>
      <c r="G13" s="7" t="str">
        <f t="shared" si="10"/>
        <v>#DIV/0!</v>
      </c>
      <c r="H13" s="6" t="str">
        <f t="shared" ref="H13:I13" si="16">(-185*F13)+1650.015</f>
        <v>#DIV/0!</v>
      </c>
      <c r="I13" s="6" t="str">
        <f t="shared" si="16"/>
        <v>#DIV/0!</v>
      </c>
      <c r="J13" s="30" t="str">
        <f t="shared" si="5"/>
        <v>#DIV/0!</v>
      </c>
      <c r="K13" s="31" t="str">
        <f t="shared" si="6"/>
        <v>#DIV/0!</v>
      </c>
      <c r="L13" s="6" t="str">
        <f t="shared" si="7"/>
        <v>#DIV/0!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f t="shared" si="3"/>
        <v>1.7</v>
      </c>
      <c r="B14" s="5">
        <f t="shared" si="1"/>
        <v>1335.515</v>
      </c>
      <c r="C14" s="2"/>
      <c r="D14" s="2"/>
      <c r="E14" s="6"/>
      <c r="F14" s="6"/>
      <c r="G14" s="6"/>
      <c r="H14" s="6"/>
      <c r="I14" s="6"/>
      <c r="J14" s="30"/>
      <c r="K14" s="2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f t="shared" si="3"/>
        <v>2</v>
      </c>
      <c r="B15" s="5">
        <f t="shared" si="1"/>
        <v>1280.015</v>
      </c>
      <c r="C15" s="5"/>
      <c r="D15" s="2"/>
      <c r="E15" s="6"/>
      <c r="F15" s="6"/>
      <c r="G15" s="6"/>
      <c r="H15" s="6"/>
      <c r="I15" s="6"/>
      <c r="J15" s="32" t="s">
        <v>18</v>
      </c>
      <c r="K15" s="21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f t="shared" si="3"/>
        <v>2.3</v>
      </c>
      <c r="B16" s="5">
        <f t="shared" si="1"/>
        <v>1224.515</v>
      </c>
      <c r="C16" s="5"/>
      <c r="D16" s="2"/>
      <c r="E16" s="6"/>
      <c r="F16" s="7"/>
      <c r="G16" s="6"/>
      <c r="H16" s="6"/>
      <c r="I16" s="6"/>
      <c r="J16" s="2"/>
      <c r="K16" s="2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f t="shared" si="3"/>
        <v>2.6</v>
      </c>
      <c r="B17" s="5">
        <f t="shared" si="1"/>
        <v>1169.015</v>
      </c>
      <c r="C17" s="5"/>
      <c r="D17" s="2"/>
      <c r="E17" s="6"/>
      <c r="F17" s="7"/>
      <c r="G17" s="7"/>
      <c r="H17" s="6"/>
      <c r="I17" s="6"/>
      <c r="J17" s="30"/>
      <c r="K17" s="2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f t="shared" si="3"/>
        <v>2.9</v>
      </c>
      <c r="B18" s="5">
        <f t="shared" si="1"/>
        <v>1113.515</v>
      </c>
      <c r="C18" s="5"/>
      <c r="D18" s="2"/>
      <c r="E18" s="6"/>
      <c r="F18" s="6"/>
      <c r="G18" s="7"/>
      <c r="H18" s="6"/>
      <c r="I18" s="6"/>
      <c r="J18" s="30"/>
      <c r="K18" s="2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f t="shared" si="3"/>
        <v>3.2</v>
      </c>
      <c r="B19" s="5">
        <f t="shared" si="1"/>
        <v>1058.015</v>
      </c>
      <c r="C19" s="5"/>
      <c r="D19" s="2"/>
      <c r="E19" s="2"/>
      <c r="F19" s="2"/>
      <c r="G19" s="2"/>
      <c r="H19" s="2"/>
      <c r="I19" s="2"/>
      <c r="J19" s="2"/>
      <c r="K19" s="2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f t="shared" si="3"/>
        <v>3.5</v>
      </c>
      <c r="B20" s="5">
        <f t="shared" si="1"/>
        <v>1002.515</v>
      </c>
      <c r="C20" s="5"/>
      <c r="D20" s="2"/>
      <c r="E20" s="2"/>
      <c r="F20" s="2"/>
      <c r="G20" s="2"/>
      <c r="H20" s="2"/>
      <c r="I20" s="2"/>
      <c r="J20" s="7"/>
      <c r="K20" s="2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>
        <f t="shared" si="3"/>
        <v>3.8</v>
      </c>
      <c r="B21" s="5">
        <f t="shared" si="1"/>
        <v>947.015</v>
      </c>
      <c r="C21" s="5"/>
      <c r="D21" s="2"/>
      <c r="E21" s="2"/>
      <c r="F21" s="2"/>
      <c r="G21" s="2"/>
      <c r="H21" s="2"/>
      <c r="I21" s="2"/>
      <c r="J21" s="7"/>
      <c r="K21" s="2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>
        <v>4.0</v>
      </c>
      <c r="B22" s="5">
        <f t="shared" si="1"/>
        <v>910.015</v>
      </c>
      <c r="C22" s="5"/>
      <c r="D22" s="2"/>
      <c r="E22" s="2"/>
      <c r="F22" s="2"/>
      <c r="G22" s="2"/>
      <c r="H22" s="2"/>
      <c r="I22" s="2"/>
      <c r="J22" s="7"/>
      <c r="K22" s="2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>
        <f t="shared" ref="A23:A50" si="17">A22+0.3</f>
        <v>4.3</v>
      </c>
      <c r="B23" s="5">
        <f t="shared" si="1"/>
        <v>854.515</v>
      </c>
      <c r="C23" s="5"/>
      <c r="D23" s="2"/>
      <c r="E23" s="2"/>
      <c r="F23" s="2"/>
      <c r="G23" s="2"/>
      <c r="H23" s="2"/>
      <c r="I23" s="2"/>
      <c r="J23" s="7"/>
      <c r="K23" s="2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>
        <f t="shared" si="17"/>
        <v>4.6</v>
      </c>
      <c r="B24" s="5">
        <f t="shared" si="1"/>
        <v>799.015</v>
      </c>
      <c r="C24" s="2"/>
      <c r="D24" s="2"/>
      <c r="E24" s="2"/>
      <c r="F24" s="2"/>
      <c r="G24" s="2"/>
      <c r="H24" s="2"/>
      <c r="I24" s="2"/>
      <c r="J24" s="7"/>
      <c r="K24" s="2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">
        <f t="shared" si="17"/>
        <v>4.9</v>
      </c>
      <c r="B25" s="5">
        <f t="shared" si="1"/>
        <v>743.515</v>
      </c>
      <c r="C25" s="2"/>
      <c r="D25" s="2"/>
      <c r="E25" s="2"/>
      <c r="F25" s="2"/>
      <c r="G25" s="2"/>
      <c r="H25" s="2"/>
      <c r="I25" s="2"/>
      <c r="J25" s="7"/>
      <c r="K25" s="2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5">
        <f t="shared" si="17"/>
        <v>5.2</v>
      </c>
      <c r="B26" s="5">
        <f t="shared" si="1"/>
        <v>688.015</v>
      </c>
      <c r="C26" s="6"/>
      <c r="D26" s="2"/>
      <c r="E26" s="2"/>
      <c r="F26" s="2"/>
      <c r="G26" s="2"/>
      <c r="H26" s="2"/>
      <c r="I26" s="2"/>
      <c r="J26" s="7"/>
      <c r="K26" s="2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>
        <f t="shared" si="17"/>
        <v>5.5</v>
      </c>
      <c r="B27" s="5">
        <f t="shared" si="1"/>
        <v>632.515</v>
      </c>
      <c r="C27" s="2"/>
      <c r="D27" s="2"/>
      <c r="E27" s="2"/>
      <c r="F27" s="2"/>
      <c r="G27" s="2"/>
      <c r="H27" s="2"/>
      <c r="I27" s="2"/>
      <c r="J27" s="7"/>
      <c r="K27" s="2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">
        <f t="shared" si="17"/>
        <v>5.8</v>
      </c>
      <c r="B28" s="5">
        <f t="shared" si="1"/>
        <v>577.015</v>
      </c>
      <c r="C28" s="2"/>
      <c r="D28" s="2"/>
      <c r="E28" s="2"/>
      <c r="F28" s="2"/>
      <c r="G28" s="2"/>
      <c r="H28" s="2"/>
      <c r="I28" s="2"/>
      <c r="J28" s="7"/>
      <c r="K28" s="2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">
        <f t="shared" si="17"/>
        <v>6.1</v>
      </c>
      <c r="B29" s="5">
        <f t="shared" si="1"/>
        <v>521.515</v>
      </c>
      <c r="C29" s="2"/>
      <c r="D29" s="2"/>
      <c r="E29" s="2"/>
      <c r="F29" s="2"/>
      <c r="G29" s="2"/>
      <c r="H29" s="2"/>
      <c r="I29" s="2"/>
      <c r="J29" s="7"/>
      <c r="K29" s="2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>
        <f t="shared" si="17"/>
        <v>6.4</v>
      </c>
      <c r="B30" s="5">
        <f t="shared" si="1"/>
        <v>466.015</v>
      </c>
      <c r="C30" s="2"/>
      <c r="D30" s="2"/>
      <c r="E30" s="2"/>
      <c r="F30" s="2"/>
      <c r="G30" s="2"/>
      <c r="H30" s="2"/>
      <c r="I30" s="2"/>
      <c r="J30" s="7"/>
      <c r="K30" s="2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>
        <f t="shared" si="17"/>
        <v>6.7</v>
      </c>
      <c r="B31" s="5">
        <f t="shared" si="1"/>
        <v>410.515</v>
      </c>
      <c r="C31" s="2"/>
      <c r="D31" s="2"/>
      <c r="E31" s="2"/>
      <c r="F31" s="2"/>
      <c r="G31" s="2"/>
      <c r="H31" s="2"/>
      <c r="I31" s="2"/>
      <c r="J31" s="7"/>
      <c r="K31" s="2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5">
        <f t="shared" si="17"/>
        <v>7</v>
      </c>
      <c r="B32" s="5">
        <f t="shared" si="1"/>
        <v>355.015</v>
      </c>
      <c r="C32" s="6"/>
      <c r="D32" s="2"/>
      <c r="E32" s="2"/>
      <c r="F32" s="2"/>
      <c r="G32" s="2"/>
      <c r="H32" s="2"/>
      <c r="I32" s="2"/>
      <c r="J32" s="7"/>
      <c r="K32" s="2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">
        <f t="shared" si="17"/>
        <v>7.3</v>
      </c>
      <c r="B33" s="5">
        <f t="shared" si="1"/>
        <v>299.515</v>
      </c>
      <c r="C33" s="2"/>
      <c r="D33" s="2"/>
      <c r="E33" s="2"/>
      <c r="F33" s="2"/>
      <c r="G33" s="2"/>
      <c r="H33" s="2"/>
      <c r="I33" s="2"/>
      <c r="J33" s="7"/>
      <c r="K33" s="2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">
        <f t="shared" si="17"/>
        <v>7.6</v>
      </c>
      <c r="B34" s="5">
        <f t="shared" si="1"/>
        <v>244.015</v>
      </c>
      <c r="C34" s="2"/>
      <c r="D34" s="2"/>
      <c r="E34" s="2"/>
      <c r="F34" s="2"/>
      <c r="G34" s="2"/>
      <c r="H34" s="2"/>
      <c r="I34" s="2"/>
      <c r="J34" s="7"/>
      <c r="K34" s="2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">
        <f t="shared" si="17"/>
        <v>7.9</v>
      </c>
      <c r="B35" s="5">
        <f t="shared" si="1"/>
        <v>188.515</v>
      </c>
      <c r="C35" s="2"/>
      <c r="D35" s="2"/>
      <c r="E35" s="2"/>
      <c r="F35" s="2"/>
      <c r="G35" s="2"/>
      <c r="H35" s="2"/>
      <c r="I35" s="2"/>
      <c r="J35" s="7"/>
      <c r="K35" s="2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">
        <f t="shared" si="17"/>
        <v>8.2</v>
      </c>
      <c r="B36" s="5">
        <f t="shared" si="1"/>
        <v>133.015</v>
      </c>
      <c r="C36" s="2"/>
      <c r="D36" s="2"/>
      <c r="E36" s="2"/>
      <c r="F36" s="2"/>
      <c r="G36" s="2"/>
      <c r="H36" s="2"/>
      <c r="I36" s="2"/>
      <c r="J36" s="7"/>
      <c r="K36" s="2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">
        <f t="shared" si="17"/>
        <v>8.5</v>
      </c>
      <c r="B37" s="5">
        <f t="shared" si="1"/>
        <v>77.515</v>
      </c>
      <c r="C37" s="2"/>
      <c r="D37" s="2"/>
      <c r="E37" s="2"/>
      <c r="F37" s="2"/>
      <c r="G37" s="2"/>
      <c r="H37" s="2"/>
      <c r="I37" s="2"/>
      <c r="J37" s="7"/>
      <c r="K37" s="2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3">
        <f t="shared" si="17"/>
        <v>8.8</v>
      </c>
      <c r="B38" s="5">
        <f t="shared" si="1"/>
        <v>22.015</v>
      </c>
      <c r="C38" s="2"/>
      <c r="D38" s="2"/>
      <c r="E38" s="2"/>
      <c r="F38" s="2"/>
      <c r="G38" s="2"/>
      <c r="H38" s="2"/>
      <c r="I38" s="2"/>
      <c r="J38" s="7"/>
      <c r="K38" s="2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3">
        <f t="shared" si="17"/>
        <v>9.1</v>
      </c>
      <c r="B39" s="5">
        <f t="shared" si="1"/>
        <v>-33.485</v>
      </c>
      <c r="C39" s="2"/>
      <c r="D39" s="2"/>
      <c r="E39" s="2"/>
      <c r="F39" s="2"/>
      <c r="G39" s="2"/>
      <c r="H39" s="2"/>
      <c r="I39" s="2"/>
      <c r="J39" s="7"/>
      <c r="K39" s="2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">
        <f t="shared" si="17"/>
        <v>9.4</v>
      </c>
      <c r="B40" s="5">
        <f t="shared" si="1"/>
        <v>-88.985</v>
      </c>
      <c r="C40" s="2"/>
      <c r="D40" s="2"/>
      <c r="E40" s="2"/>
      <c r="F40" s="2"/>
      <c r="G40" s="2"/>
      <c r="H40" s="2"/>
      <c r="I40" s="2"/>
      <c r="J40" s="7"/>
      <c r="K40" s="2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">
        <f t="shared" si="17"/>
        <v>9.7</v>
      </c>
      <c r="B41" s="5">
        <f t="shared" si="1"/>
        <v>-144.485</v>
      </c>
      <c r="C41" s="2"/>
      <c r="D41" s="2"/>
      <c r="E41" s="2"/>
      <c r="F41" s="2"/>
      <c r="G41" s="2"/>
      <c r="H41" s="2"/>
      <c r="I41" s="2"/>
      <c r="J41" s="7"/>
      <c r="K41" s="2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5">
        <f t="shared" si="17"/>
        <v>10</v>
      </c>
      <c r="B42" s="5">
        <f t="shared" si="1"/>
        <v>-199.985</v>
      </c>
      <c r="C42" s="26" t="s">
        <v>28</v>
      </c>
      <c r="D42" s="2"/>
      <c r="E42" s="2"/>
      <c r="F42" s="2"/>
      <c r="G42" s="2"/>
      <c r="H42" s="2"/>
      <c r="I42" s="2"/>
      <c r="J42" s="7"/>
      <c r="K42" s="2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5">
        <f t="shared" si="17"/>
        <v>10.3</v>
      </c>
      <c r="B43" s="5">
        <f t="shared" si="1"/>
        <v>-255.485</v>
      </c>
      <c r="C43" s="2"/>
      <c r="D43" s="2"/>
      <c r="E43" s="2"/>
      <c r="F43" s="2"/>
      <c r="G43" s="2"/>
      <c r="H43" s="2"/>
      <c r="I43" s="2"/>
      <c r="J43" s="7"/>
      <c r="K43" s="2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">
        <f t="shared" si="17"/>
        <v>10.6</v>
      </c>
      <c r="B44" s="5">
        <f t="shared" si="1"/>
        <v>-310.985</v>
      </c>
      <c r="C44" s="25" t="s">
        <v>2</v>
      </c>
      <c r="D44" s="2"/>
      <c r="E44" s="2"/>
      <c r="F44" s="2"/>
      <c r="G44" s="2"/>
      <c r="H44" s="2"/>
      <c r="I44" s="2"/>
      <c r="J44" s="7"/>
      <c r="K44" s="2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">
        <f t="shared" si="17"/>
        <v>10.9</v>
      </c>
      <c r="B45" s="5">
        <f t="shared" si="1"/>
        <v>-366.485</v>
      </c>
      <c r="C45" s="2"/>
      <c r="D45" s="2"/>
      <c r="E45" s="2"/>
      <c r="F45" s="2"/>
      <c r="G45" s="2"/>
      <c r="H45" s="2"/>
      <c r="I45" s="2"/>
      <c r="J45" s="7"/>
      <c r="K45" s="2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">
        <f t="shared" si="17"/>
        <v>11.2</v>
      </c>
      <c r="B46" s="5">
        <f t="shared" si="1"/>
        <v>-421.985</v>
      </c>
      <c r="C46" s="2"/>
      <c r="D46" s="2"/>
      <c r="E46" s="2"/>
      <c r="F46" s="2"/>
      <c r="G46" s="2"/>
      <c r="H46" s="2"/>
      <c r="I46" s="2"/>
      <c r="J46" s="7"/>
      <c r="K46" s="2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5">
        <f t="shared" si="17"/>
        <v>11.5</v>
      </c>
      <c r="B47" s="5">
        <f t="shared" si="1"/>
        <v>-477.485</v>
      </c>
      <c r="C47" s="2"/>
      <c r="D47" s="2"/>
      <c r="E47" s="2"/>
      <c r="F47" s="2"/>
      <c r="G47" s="2"/>
      <c r="H47" s="2"/>
      <c r="I47" s="2"/>
      <c r="J47" s="7"/>
      <c r="K47" s="2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">
        <f t="shared" si="17"/>
        <v>11.8</v>
      </c>
      <c r="B48" s="5">
        <f t="shared" si="1"/>
        <v>-532.985</v>
      </c>
      <c r="C48" s="2"/>
      <c r="D48" s="2"/>
      <c r="E48" s="2"/>
      <c r="F48" s="2"/>
      <c r="G48" s="2"/>
      <c r="H48" s="2"/>
      <c r="I48" s="2"/>
      <c r="J48" s="7"/>
      <c r="K48" s="2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5">
        <f t="shared" si="17"/>
        <v>12.1</v>
      </c>
      <c r="B49" s="5">
        <f t="shared" si="1"/>
        <v>-588.485</v>
      </c>
      <c r="C49" s="2"/>
      <c r="D49" s="2"/>
      <c r="E49" s="2"/>
      <c r="F49" s="2"/>
      <c r="G49" s="2"/>
      <c r="H49" s="2"/>
      <c r="I49" s="2"/>
      <c r="J49" s="7"/>
      <c r="K49" s="2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5">
        <f t="shared" si="17"/>
        <v>12.4</v>
      </c>
      <c r="B50" s="5">
        <f t="shared" si="1"/>
        <v>-643.985</v>
      </c>
      <c r="C50" s="2"/>
      <c r="D50" s="2"/>
      <c r="E50" s="2"/>
      <c r="F50" s="2"/>
      <c r="G50" s="2"/>
      <c r="H50" s="2"/>
      <c r="I50" s="2"/>
      <c r="J50" s="7"/>
      <c r="K50" s="2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7"/>
      <c r="K51" s="2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7"/>
      <c r="K52" s="2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7"/>
      <c r="K53" s="2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7"/>
      <c r="K54" s="2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7"/>
      <c r="K55" s="2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7"/>
      <c r="K56" s="2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7"/>
      <c r="K57" s="2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7"/>
      <c r="K58" s="2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7"/>
      <c r="K59" s="2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7"/>
      <c r="K60" s="2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7"/>
      <c r="K61" s="2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7"/>
      <c r="K62" s="2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7"/>
      <c r="K63" s="2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7"/>
      <c r="K64" s="2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7"/>
      <c r="K65" s="2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7"/>
      <c r="K66" s="2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7"/>
      <c r="K67" s="2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7"/>
      <c r="K68" s="2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7"/>
      <c r="K69" s="2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7"/>
      <c r="K70" s="2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7"/>
      <c r="K71" s="2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7"/>
      <c r="K72" s="2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7"/>
      <c r="K73" s="2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7"/>
      <c r="K74" s="2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7"/>
      <c r="K75" s="2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7"/>
      <c r="K76" s="2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7"/>
      <c r="K77" s="2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7"/>
      <c r="K78" s="2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7"/>
      <c r="K79" s="2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7"/>
      <c r="K80" s="2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7"/>
      <c r="K81" s="2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7"/>
      <c r="K82" s="2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7"/>
      <c r="K83" s="2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7"/>
      <c r="K84" s="2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7"/>
      <c r="K85" s="2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7"/>
      <c r="K86" s="2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7"/>
      <c r="K87" s="2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7"/>
      <c r="K88" s="2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7"/>
      <c r="K89" s="2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7"/>
      <c r="K90" s="2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7"/>
      <c r="K91" s="2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7"/>
      <c r="K92" s="2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7"/>
      <c r="K93" s="2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7"/>
      <c r="K94" s="2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7"/>
      <c r="K95" s="2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7"/>
      <c r="K96" s="2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7"/>
      <c r="K97" s="2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7"/>
      <c r="K98" s="2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7"/>
      <c r="K99" s="2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7"/>
      <c r="K100" s="2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7"/>
      <c r="K101" s="2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7"/>
      <c r="K102" s="2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7"/>
      <c r="K103" s="2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7"/>
      <c r="K104" s="2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7"/>
      <c r="K105" s="2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7"/>
      <c r="K106" s="2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7"/>
      <c r="K107" s="2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7"/>
      <c r="K108" s="2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7"/>
      <c r="K109" s="2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7"/>
      <c r="K110" s="2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7"/>
      <c r="K111" s="2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7"/>
      <c r="K112" s="2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7"/>
      <c r="K113" s="2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7"/>
      <c r="K114" s="2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7"/>
      <c r="K115" s="2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7"/>
      <c r="K116" s="2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7"/>
      <c r="K117" s="2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7"/>
      <c r="K118" s="2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7"/>
      <c r="K119" s="2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7"/>
      <c r="K120" s="2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7"/>
      <c r="K121" s="2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7"/>
      <c r="K122" s="2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7"/>
      <c r="K123" s="2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7"/>
      <c r="K124" s="2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7"/>
      <c r="K125" s="2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7"/>
      <c r="K126" s="2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7"/>
      <c r="K127" s="2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7"/>
      <c r="K128" s="2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7"/>
      <c r="K129" s="2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7"/>
      <c r="K130" s="2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7"/>
      <c r="K131" s="2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7"/>
      <c r="K132" s="2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7"/>
      <c r="K133" s="2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7"/>
      <c r="K134" s="2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7"/>
      <c r="K135" s="2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7"/>
      <c r="K136" s="2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7"/>
      <c r="K137" s="2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7"/>
      <c r="K138" s="2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7"/>
      <c r="K139" s="2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7"/>
      <c r="K140" s="2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7"/>
      <c r="K141" s="2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7"/>
      <c r="K142" s="2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7"/>
      <c r="K143" s="2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7"/>
      <c r="K144" s="2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7"/>
      <c r="K145" s="2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7"/>
      <c r="K146" s="2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7"/>
      <c r="K147" s="2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7"/>
      <c r="K148" s="2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7"/>
      <c r="K149" s="2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7"/>
      <c r="K150" s="2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7"/>
      <c r="K151" s="2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7"/>
      <c r="K152" s="2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7"/>
      <c r="K153" s="2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7"/>
      <c r="K154" s="2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7"/>
      <c r="K155" s="2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7"/>
      <c r="K156" s="2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7"/>
      <c r="K157" s="2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7"/>
      <c r="K158" s="2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7"/>
      <c r="K159" s="2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7"/>
      <c r="K160" s="2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7"/>
      <c r="K161" s="2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7"/>
      <c r="K162" s="2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7"/>
      <c r="K163" s="2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7"/>
      <c r="K164" s="2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7"/>
      <c r="K165" s="2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7"/>
      <c r="K166" s="2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7"/>
      <c r="K167" s="2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7"/>
      <c r="K168" s="2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7"/>
      <c r="K169" s="2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7"/>
      <c r="K170" s="2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7"/>
      <c r="K171" s="2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7"/>
      <c r="K172" s="2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7"/>
      <c r="K173" s="2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7"/>
      <c r="K174" s="2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7"/>
      <c r="K175" s="2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7"/>
      <c r="K176" s="2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7"/>
      <c r="K177" s="2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7"/>
      <c r="K178" s="2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7"/>
      <c r="K179" s="2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7"/>
      <c r="K180" s="2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7"/>
      <c r="K181" s="2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7"/>
      <c r="K182" s="2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7"/>
      <c r="K183" s="2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7"/>
      <c r="K184" s="2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7"/>
      <c r="K185" s="2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7"/>
      <c r="K186" s="2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7"/>
      <c r="K187" s="2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7"/>
      <c r="K188" s="2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7"/>
      <c r="K189" s="2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7"/>
      <c r="K190" s="2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7"/>
      <c r="K191" s="2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7"/>
      <c r="K192" s="2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7"/>
      <c r="K193" s="2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7"/>
      <c r="K194" s="2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7"/>
      <c r="K195" s="2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7"/>
      <c r="K196" s="2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7"/>
      <c r="K197" s="2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7"/>
      <c r="K198" s="2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7"/>
      <c r="K199" s="2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7"/>
      <c r="K200" s="2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7"/>
      <c r="K201" s="2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7"/>
      <c r="K202" s="2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7"/>
      <c r="K203" s="2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7"/>
      <c r="K204" s="2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7"/>
      <c r="K205" s="2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7"/>
      <c r="K206" s="2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7"/>
      <c r="K207" s="2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7"/>
      <c r="K208" s="2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7"/>
      <c r="K209" s="2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7"/>
      <c r="K210" s="2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7"/>
      <c r="K211" s="2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7"/>
      <c r="K212" s="2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7"/>
      <c r="K213" s="2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7"/>
      <c r="K214" s="2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7"/>
      <c r="K215" s="2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7"/>
      <c r="K216" s="2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7"/>
      <c r="K217" s="2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7"/>
      <c r="K218" s="2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7"/>
      <c r="K219" s="2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7"/>
      <c r="K220" s="2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7"/>
      <c r="K221" s="2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7"/>
      <c r="K222" s="2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7"/>
      <c r="K223" s="2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7"/>
      <c r="K224" s="2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7"/>
      <c r="K225" s="2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7"/>
      <c r="K226" s="2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7"/>
      <c r="K227" s="2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7"/>
      <c r="K228" s="2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7"/>
      <c r="K229" s="2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7"/>
      <c r="K230" s="2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7"/>
      <c r="K231" s="2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7"/>
      <c r="K232" s="2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7"/>
      <c r="K233" s="2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7"/>
      <c r="K234" s="2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7"/>
      <c r="K235" s="2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7"/>
      <c r="K236" s="2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7"/>
      <c r="K237" s="2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7"/>
      <c r="K238" s="2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7"/>
      <c r="K239" s="2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7"/>
      <c r="K240" s="2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7"/>
      <c r="K241" s="2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7"/>
      <c r="K242" s="2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7"/>
      <c r="K243" s="2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7"/>
      <c r="K244" s="2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7"/>
      <c r="K245" s="2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7"/>
      <c r="K246" s="2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7"/>
      <c r="K247" s="2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7"/>
      <c r="K248" s="2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7"/>
      <c r="K249" s="2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7"/>
      <c r="K250" s="2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B1"/>
    <mergeCell ref="A2:B2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5.5"/>
    <col customWidth="1" min="3" max="3" width="18.13"/>
    <col customWidth="1" min="4" max="4" width="11.25"/>
    <col customWidth="1" min="5" max="5" width="4.63"/>
    <col customWidth="1" min="6" max="6" width="14.0"/>
    <col customWidth="1" min="7" max="7" width="11.88"/>
    <col customWidth="1" min="8" max="8" width="12.63"/>
    <col customWidth="1" min="9" max="9" width="13.75"/>
    <col customWidth="1" min="10" max="10" width="14.38"/>
    <col customWidth="1" min="11" max="11" width="11.88"/>
    <col customWidth="1" min="12" max="12" width="15.5"/>
    <col customWidth="1" min="13" max="13" width="11.25"/>
    <col customWidth="1" min="14" max="26" width="12.0"/>
  </cols>
  <sheetData>
    <row r="1" ht="15.0" customHeight="1">
      <c r="A1" s="20" t="s">
        <v>29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 t="s">
        <v>1</v>
      </c>
      <c r="C2" s="2"/>
      <c r="D2" s="2"/>
      <c r="E2" s="34" t="s">
        <v>30</v>
      </c>
      <c r="F2" s="35">
        <f>A42</f>
        <v>8.2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5" t="s">
        <v>31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5" t="s">
        <v>5</v>
      </c>
      <c r="B5" s="5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>
        <v>1.0</v>
      </c>
      <c r="B6" s="13">
        <f t="shared" ref="B6:B50" si="1">(-185*A6)+1650.015</f>
        <v>1465.015</v>
      </c>
      <c r="C6" s="2"/>
      <c r="D6" s="2"/>
      <c r="E6" s="5" t="s">
        <v>32</v>
      </c>
      <c r="F6" s="5" t="s">
        <v>33</v>
      </c>
      <c r="G6" s="5" t="s">
        <v>34</v>
      </c>
      <c r="H6" s="5" t="s">
        <v>35</v>
      </c>
      <c r="I6" s="5" t="s">
        <v>36</v>
      </c>
      <c r="J6" s="5" t="s">
        <v>37</v>
      </c>
      <c r="K6" s="5" t="s">
        <v>38</v>
      </c>
      <c r="L6" s="5" t="s">
        <v>39</v>
      </c>
      <c r="M6" s="5" t="s">
        <v>40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>
        <f t="shared" ref="A7:A50" si="2">A6+0.2</f>
        <v>1.2</v>
      </c>
      <c r="B7" s="13">
        <f t="shared" si="1"/>
        <v>1428.015</v>
      </c>
      <c r="C7" s="2"/>
      <c r="D7" s="2"/>
      <c r="E7" s="5">
        <v>1.0</v>
      </c>
      <c r="F7" s="36">
        <f>F2</f>
        <v>8.2</v>
      </c>
      <c r="G7" s="37">
        <f t="shared" ref="G7:G12" si="3">(-185*F7)+1650.015</f>
        <v>133.015</v>
      </c>
      <c r="H7" s="38">
        <f t="shared" ref="H7:H12" si="4">-185</f>
        <v>-185</v>
      </c>
      <c r="I7" s="24">
        <f t="shared" ref="I7:I12" si="5">F7-(G7/H7)</f>
        <v>8.919</v>
      </c>
      <c r="J7" s="24">
        <f t="shared" ref="J7:J12" si="6">(-185*I7)+1650.015</f>
        <v>0</v>
      </c>
      <c r="K7" s="24">
        <f t="shared" ref="K7:K12" si="7">10^-4</f>
        <v>0.0001</v>
      </c>
      <c r="L7" s="5" t="str">
        <f t="shared" ref="L7:L12" si="8">IF(ABS(I7-F7)/ABS(I7)&lt;K7,"éxito","fracaso")</f>
        <v>fracaso</v>
      </c>
      <c r="M7" s="5" t="str">
        <f t="shared" ref="M7:M12" si="9">IF(ABS(J7)&lt;K7, "éxito", "fracaso")</f>
        <v>éxito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>
        <f t="shared" si="2"/>
        <v>1.4</v>
      </c>
      <c r="B8" s="13">
        <f t="shared" si="1"/>
        <v>1391.015</v>
      </c>
      <c r="C8" s="2"/>
      <c r="D8" s="2"/>
      <c r="E8" s="5">
        <f t="shared" ref="E8:E12" si="10">E7+1</f>
        <v>2</v>
      </c>
      <c r="F8" s="24">
        <f t="shared" ref="F8:F12" si="11">I7</f>
        <v>8.919</v>
      </c>
      <c r="G8" s="24">
        <f t="shared" si="3"/>
        <v>0</v>
      </c>
      <c r="H8" s="24">
        <f t="shared" si="4"/>
        <v>-185</v>
      </c>
      <c r="I8" s="24">
        <f t="shared" si="5"/>
        <v>8.919</v>
      </c>
      <c r="J8" s="24">
        <f t="shared" si="6"/>
        <v>0</v>
      </c>
      <c r="K8" s="24">
        <f t="shared" si="7"/>
        <v>0.0001</v>
      </c>
      <c r="L8" s="5" t="str">
        <f t="shared" si="8"/>
        <v>éxito</v>
      </c>
      <c r="M8" s="5" t="str">
        <f t="shared" si="9"/>
        <v>éxito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3">
        <f t="shared" si="2"/>
        <v>1.6</v>
      </c>
      <c r="B9" s="13">
        <f t="shared" si="1"/>
        <v>1354.015</v>
      </c>
      <c r="C9" s="2"/>
      <c r="D9" s="2"/>
      <c r="E9" s="5">
        <f t="shared" si="10"/>
        <v>3</v>
      </c>
      <c r="F9" s="24">
        <f t="shared" si="11"/>
        <v>8.919</v>
      </c>
      <c r="G9" s="24">
        <f t="shared" si="3"/>
        <v>0</v>
      </c>
      <c r="H9" s="24">
        <f t="shared" si="4"/>
        <v>-185</v>
      </c>
      <c r="I9" s="24">
        <f t="shared" si="5"/>
        <v>8.919</v>
      </c>
      <c r="J9" s="24">
        <f t="shared" si="6"/>
        <v>0</v>
      </c>
      <c r="K9" s="24">
        <f t="shared" si="7"/>
        <v>0.0001</v>
      </c>
      <c r="L9" s="5" t="str">
        <f t="shared" si="8"/>
        <v>éxito</v>
      </c>
      <c r="M9" s="5" t="str">
        <f t="shared" si="9"/>
        <v>éxito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>
        <f t="shared" si="2"/>
        <v>1.8</v>
      </c>
      <c r="B10" s="13">
        <f t="shared" si="1"/>
        <v>1317.015</v>
      </c>
      <c r="C10" s="2"/>
      <c r="D10" s="2"/>
      <c r="E10" s="5">
        <f t="shared" si="10"/>
        <v>4</v>
      </c>
      <c r="F10" s="24">
        <f t="shared" si="11"/>
        <v>8.919</v>
      </c>
      <c r="G10" s="24">
        <f t="shared" si="3"/>
        <v>0</v>
      </c>
      <c r="H10" s="24">
        <f t="shared" si="4"/>
        <v>-185</v>
      </c>
      <c r="I10" s="24">
        <f t="shared" si="5"/>
        <v>8.919</v>
      </c>
      <c r="J10" s="24">
        <f t="shared" si="6"/>
        <v>0</v>
      </c>
      <c r="K10" s="24">
        <f t="shared" si="7"/>
        <v>0.0001</v>
      </c>
      <c r="L10" s="5" t="str">
        <f t="shared" si="8"/>
        <v>éxito</v>
      </c>
      <c r="M10" s="5" t="str">
        <f t="shared" si="9"/>
        <v>éxito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>
        <f t="shared" si="2"/>
        <v>2</v>
      </c>
      <c r="B11" s="13">
        <f t="shared" si="1"/>
        <v>1280.015</v>
      </c>
      <c r="C11" s="2"/>
      <c r="D11" s="2"/>
      <c r="E11" s="5">
        <f t="shared" si="10"/>
        <v>5</v>
      </c>
      <c r="F11" s="24">
        <f t="shared" si="11"/>
        <v>8.919</v>
      </c>
      <c r="G11" s="24">
        <f t="shared" si="3"/>
        <v>0</v>
      </c>
      <c r="H11" s="24">
        <f t="shared" si="4"/>
        <v>-185</v>
      </c>
      <c r="I11" s="24">
        <f t="shared" si="5"/>
        <v>8.919</v>
      </c>
      <c r="J11" s="24">
        <f t="shared" si="6"/>
        <v>0</v>
      </c>
      <c r="K11" s="24">
        <f t="shared" si="7"/>
        <v>0.0001</v>
      </c>
      <c r="L11" s="5" t="str">
        <f t="shared" si="8"/>
        <v>éxito</v>
      </c>
      <c r="M11" s="5" t="str">
        <f t="shared" si="9"/>
        <v>éxito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>
        <f t="shared" si="2"/>
        <v>2.2</v>
      </c>
      <c r="B12" s="13">
        <f t="shared" si="1"/>
        <v>1243.015</v>
      </c>
      <c r="C12" s="2"/>
      <c r="D12" s="2"/>
      <c r="E12" s="5">
        <f t="shared" si="10"/>
        <v>6</v>
      </c>
      <c r="F12" s="24">
        <f t="shared" si="11"/>
        <v>8.919</v>
      </c>
      <c r="G12" s="24">
        <f t="shared" si="3"/>
        <v>0</v>
      </c>
      <c r="H12" s="24">
        <f t="shared" si="4"/>
        <v>-185</v>
      </c>
      <c r="I12" s="39">
        <f t="shared" si="5"/>
        <v>8.919</v>
      </c>
      <c r="J12" s="24">
        <f t="shared" si="6"/>
        <v>0</v>
      </c>
      <c r="K12" s="24">
        <f t="shared" si="7"/>
        <v>0.0001</v>
      </c>
      <c r="L12" s="5" t="str">
        <f t="shared" si="8"/>
        <v>éxito</v>
      </c>
      <c r="M12" s="5" t="str">
        <f t="shared" si="9"/>
        <v>éxito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3">
        <f t="shared" si="2"/>
        <v>2.4</v>
      </c>
      <c r="B13" s="13">
        <f t="shared" si="1"/>
        <v>1206.015</v>
      </c>
      <c r="C13" s="2"/>
      <c r="D13" s="2"/>
      <c r="E13" s="6" t="s">
        <v>41</v>
      </c>
      <c r="F13" s="21"/>
      <c r="G13" s="21"/>
      <c r="H13" s="21"/>
      <c r="I13" s="21"/>
      <c r="J13" s="21"/>
      <c r="K13" s="2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>
        <f t="shared" si="2"/>
        <v>2.6</v>
      </c>
      <c r="B14" s="13">
        <f t="shared" si="1"/>
        <v>1169.015</v>
      </c>
      <c r="C14" s="2"/>
      <c r="D14" s="2"/>
      <c r="E14" s="6" t="s">
        <v>41</v>
      </c>
      <c r="F14" s="21"/>
      <c r="G14" s="21"/>
      <c r="H14" s="21"/>
      <c r="I14" s="40" t="s">
        <v>18</v>
      </c>
      <c r="J14" s="21"/>
      <c r="K14" s="2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>
        <f t="shared" si="2"/>
        <v>2.8</v>
      </c>
      <c r="B15" s="13">
        <f t="shared" si="1"/>
        <v>1132.015</v>
      </c>
      <c r="C15" s="2"/>
      <c r="D15" s="2"/>
      <c r="E15" s="6" t="s">
        <v>41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>
        <f t="shared" si="2"/>
        <v>3</v>
      </c>
      <c r="B16" s="13">
        <f t="shared" si="1"/>
        <v>1095.015</v>
      </c>
      <c r="C16" s="2"/>
      <c r="D16" s="2"/>
      <c r="E16" s="6" t="s">
        <v>41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>
        <f t="shared" si="2"/>
        <v>3.2</v>
      </c>
      <c r="B17" s="13">
        <f t="shared" si="1"/>
        <v>1058.015</v>
      </c>
      <c r="C17" s="6"/>
      <c r="D17" s="2"/>
      <c r="E17" s="6" t="s">
        <v>41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>
        <f t="shared" si="2"/>
        <v>3.4</v>
      </c>
      <c r="B18" s="13">
        <f t="shared" si="1"/>
        <v>1021.015</v>
      </c>
      <c r="C18" s="2"/>
      <c r="D18" s="2"/>
      <c r="E18" s="6" t="s">
        <v>41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>
        <f t="shared" si="2"/>
        <v>3.6</v>
      </c>
      <c r="B19" s="13">
        <f t="shared" si="1"/>
        <v>984.015</v>
      </c>
      <c r="C19" s="2"/>
      <c r="D19" s="2"/>
      <c r="E19" s="6" t="s">
        <v>41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>
        <f t="shared" si="2"/>
        <v>3.8</v>
      </c>
      <c r="B20" s="13">
        <f t="shared" si="1"/>
        <v>947.015</v>
      </c>
      <c r="C20" s="2"/>
      <c r="D20" s="2"/>
      <c r="E20" s="6" t="s">
        <v>41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>
        <f t="shared" si="2"/>
        <v>4</v>
      </c>
      <c r="B21" s="13">
        <f t="shared" si="1"/>
        <v>910.015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">
        <f t="shared" si="2"/>
        <v>4.2</v>
      </c>
      <c r="B22" s="13">
        <f t="shared" si="1"/>
        <v>873.015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3">
        <f t="shared" si="2"/>
        <v>4.4</v>
      </c>
      <c r="B23" s="13">
        <f t="shared" si="1"/>
        <v>836.015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3">
        <f t="shared" si="2"/>
        <v>4.6</v>
      </c>
      <c r="B24" s="13">
        <f t="shared" si="1"/>
        <v>799.015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3">
        <f t="shared" si="2"/>
        <v>4.8</v>
      </c>
      <c r="B25" s="13">
        <f t="shared" si="1"/>
        <v>762.015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3">
        <f t="shared" si="2"/>
        <v>5</v>
      </c>
      <c r="B26" s="13">
        <f t="shared" si="1"/>
        <v>725.015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3">
        <f t="shared" si="2"/>
        <v>5.2</v>
      </c>
      <c r="B27" s="13">
        <f t="shared" si="1"/>
        <v>688.015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3">
        <f t="shared" si="2"/>
        <v>5.4</v>
      </c>
      <c r="B28" s="13">
        <f t="shared" si="1"/>
        <v>651.015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3">
        <f t="shared" si="2"/>
        <v>5.6</v>
      </c>
      <c r="B29" s="13">
        <f t="shared" si="1"/>
        <v>614.015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3">
        <f t="shared" si="2"/>
        <v>5.8</v>
      </c>
      <c r="B30" s="13">
        <f t="shared" si="1"/>
        <v>577.015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3">
        <f t="shared" si="2"/>
        <v>6</v>
      </c>
      <c r="B31" s="13">
        <f t="shared" si="1"/>
        <v>540.015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3">
        <f t="shared" si="2"/>
        <v>6.2</v>
      </c>
      <c r="B32" s="13">
        <f t="shared" si="1"/>
        <v>503.015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3">
        <f t="shared" si="2"/>
        <v>6.4</v>
      </c>
      <c r="B33" s="13">
        <f t="shared" si="1"/>
        <v>466.015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3">
        <f t="shared" si="2"/>
        <v>6.6</v>
      </c>
      <c r="B34" s="13">
        <f t="shared" si="1"/>
        <v>429.015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3">
        <f t="shared" si="2"/>
        <v>6.8</v>
      </c>
      <c r="B35" s="13">
        <f t="shared" si="1"/>
        <v>392.015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3">
        <f t="shared" si="2"/>
        <v>7</v>
      </c>
      <c r="B36" s="13">
        <f t="shared" si="1"/>
        <v>355.015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3">
        <f t="shared" si="2"/>
        <v>7.2</v>
      </c>
      <c r="B37" s="13">
        <f t="shared" si="1"/>
        <v>318.015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3">
        <f t="shared" si="2"/>
        <v>7.4</v>
      </c>
      <c r="B38" s="13">
        <f t="shared" si="1"/>
        <v>281.015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3">
        <f t="shared" si="2"/>
        <v>7.6</v>
      </c>
      <c r="B39" s="13">
        <f t="shared" si="1"/>
        <v>244.015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3">
        <f t="shared" si="2"/>
        <v>7.8</v>
      </c>
      <c r="B40" s="13">
        <f t="shared" si="1"/>
        <v>207.015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3">
        <f t="shared" si="2"/>
        <v>8</v>
      </c>
      <c r="B41" s="13">
        <f t="shared" si="1"/>
        <v>170.015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1">
        <f t="shared" si="2"/>
        <v>8.2</v>
      </c>
      <c r="B42" s="41">
        <f t="shared" si="1"/>
        <v>133.015</v>
      </c>
      <c r="C42" s="2" t="s">
        <v>30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3">
        <f t="shared" si="2"/>
        <v>8.4</v>
      </c>
      <c r="B43" s="13">
        <f t="shared" si="1"/>
        <v>96.015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3">
        <f t="shared" si="2"/>
        <v>8.6</v>
      </c>
      <c r="B44" s="13">
        <f t="shared" si="1"/>
        <v>59.015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3">
        <f t="shared" si="2"/>
        <v>8.8</v>
      </c>
      <c r="B45" s="13">
        <f t="shared" si="1"/>
        <v>22.015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3">
        <f t="shared" si="2"/>
        <v>9</v>
      </c>
      <c r="B46" s="13">
        <f t="shared" si="1"/>
        <v>-14.985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3">
        <f t="shared" si="2"/>
        <v>9.2</v>
      </c>
      <c r="B47" s="13">
        <f t="shared" si="1"/>
        <v>-51.985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3">
        <f t="shared" si="2"/>
        <v>9.4</v>
      </c>
      <c r="B48" s="13">
        <f t="shared" si="1"/>
        <v>-88.985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3">
        <f t="shared" si="2"/>
        <v>9.6</v>
      </c>
      <c r="B49" s="13">
        <f t="shared" si="1"/>
        <v>-125.985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3">
        <f t="shared" si="2"/>
        <v>9.8</v>
      </c>
      <c r="B50" s="13">
        <f t="shared" si="1"/>
        <v>-162.985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B1"/>
    <mergeCell ref="A2:B2"/>
    <mergeCell ref="A3:B3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2021-09-10T14:04:00Z</dcterms:created>
  <dc:creator>Arrieta F</dc:creator>
</cp:coreProperties>
</file>