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/>
  <mc:AlternateContent xmlns:mc="http://schemas.openxmlformats.org/markup-compatibility/2006">
    <mc:Choice Requires="x15">
      <x15ac:absPath xmlns:x15ac="http://schemas.microsoft.com/office/spreadsheetml/2010/11/ac" url="/Users/jmehrabanian/Downloads/"/>
    </mc:Choice>
  </mc:AlternateContent>
  <xr:revisionPtr revIDLastSave="0" documentId="8_{6AD2CE2E-35BB-6D43-ACA9-317A765935BC}" xr6:coauthVersionLast="47" xr6:coauthVersionMax="47" xr10:uidLastSave="{00000000-0000-0000-0000-000000000000}"/>
  <bookViews>
    <workbookView xWindow="3320" yWindow="600" windowWidth="25380" windowHeight="16360" activeTab="3" xr2:uid="{C04029A9-4D6D-BC43-AC41-39E68AADE34F}"/>
  </bookViews>
  <sheets>
    <sheet name="Dataset1" sheetId="1" r:id="rId1"/>
    <sheet name="Dataset2" sheetId="2" r:id="rId2"/>
    <sheet name="Dataset3" sheetId="3" r:id="rId3"/>
    <sheet name="Dataset4" sheetId="4" r:id="rId4"/>
    <sheet name="Results_annotations" sheetId="5" r:id="rId5"/>
    <sheet name="Semantic analysis" sheetId="6" r:id="rId6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14" i="4" l="1"/>
  <c r="O114" i="3"/>
  <c r="Q114" i="2"/>
  <c r="S114" i="1"/>
  <c r="B30" i="6"/>
  <c r="C126" i="2"/>
  <c r="B126" i="2"/>
  <c r="B55" i="6" l="1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2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3" i="6"/>
  <c r="F4" i="6"/>
  <c r="F5" i="6"/>
  <c r="F2" i="6"/>
  <c r="B80" i="6"/>
  <c r="B73" i="6"/>
  <c r="B70" i="6"/>
  <c r="B58" i="6"/>
  <c r="B52" i="6"/>
  <c r="B95" i="6"/>
  <c r="B72" i="6"/>
  <c r="B62" i="6"/>
  <c r="B60" i="6"/>
  <c r="B57" i="6"/>
  <c r="B46" i="6"/>
  <c r="B44" i="6"/>
  <c r="B43" i="6"/>
  <c r="B39" i="6"/>
  <c r="B36" i="6"/>
  <c r="B32" i="6"/>
  <c r="B26" i="6"/>
  <c r="B23" i="6"/>
  <c r="B19" i="6"/>
  <c r="B101" i="6"/>
  <c r="B97" i="6"/>
  <c r="B93" i="6"/>
  <c r="B92" i="6"/>
  <c r="B91" i="6"/>
  <c r="B90" i="6"/>
  <c r="B89" i="6"/>
  <c r="B85" i="6"/>
  <c r="B81" i="6"/>
  <c r="B74" i="6"/>
  <c r="B68" i="6"/>
  <c r="B66" i="6"/>
  <c r="B65" i="6"/>
  <c r="B63" i="6"/>
  <c r="B56" i="6"/>
  <c r="B54" i="6"/>
  <c r="B53" i="6"/>
  <c r="B51" i="6"/>
  <c r="B48" i="6"/>
  <c r="B45" i="6"/>
  <c r="B37" i="6"/>
  <c r="B35" i="6"/>
  <c r="B17" i="6"/>
  <c r="B16" i="6"/>
  <c r="B10" i="6"/>
  <c r="B7" i="6"/>
  <c r="B102" i="6"/>
  <c r="B100" i="6"/>
  <c r="B99" i="6"/>
  <c r="B98" i="6"/>
  <c r="B96" i="6"/>
  <c r="B94" i="6"/>
  <c r="B88" i="6"/>
  <c r="B87" i="6"/>
  <c r="B86" i="6"/>
  <c r="B84" i="6"/>
  <c r="B83" i="6"/>
  <c r="B82" i="6"/>
  <c r="B79" i="6"/>
  <c r="B78" i="6"/>
  <c r="B77" i="6"/>
  <c r="B76" i="6"/>
  <c r="B75" i="6"/>
  <c r="B71" i="6"/>
  <c r="B69" i="6"/>
  <c r="B67" i="6"/>
  <c r="B64" i="6"/>
  <c r="B61" i="6"/>
  <c r="B59" i="6"/>
  <c r="B50" i="6"/>
  <c r="B49" i="6"/>
  <c r="B47" i="6"/>
  <c r="B42" i="6"/>
  <c r="B41" i="6"/>
  <c r="B40" i="6"/>
  <c r="B38" i="6"/>
  <c r="B34" i="6"/>
  <c r="B33" i="6"/>
  <c r="B31" i="6"/>
  <c r="B29" i="6"/>
  <c r="B28" i="6"/>
  <c r="B27" i="6"/>
  <c r="B25" i="6"/>
  <c r="B24" i="6"/>
  <c r="B22" i="6"/>
  <c r="B21" i="6"/>
  <c r="B20" i="6"/>
  <c r="B18" i="6"/>
  <c r="B15" i="6"/>
  <c r="B14" i="6"/>
  <c r="B13" i="6"/>
  <c r="B12" i="6"/>
  <c r="B11" i="6"/>
  <c r="B9" i="6"/>
  <c r="B8" i="6"/>
  <c r="B6" i="6"/>
  <c r="B5" i="6"/>
  <c r="B4" i="6"/>
  <c r="B3" i="6"/>
  <c r="B2" i="6"/>
  <c r="W35" i="5"/>
  <c r="W33" i="5"/>
  <c r="U34" i="5"/>
  <c r="AB8" i="5"/>
  <c r="W36" i="5" s="1"/>
  <c r="AB7" i="5"/>
  <c r="AB6" i="5"/>
  <c r="W34" i="5" s="1"/>
  <c r="AB5" i="5"/>
  <c r="AA8" i="5"/>
  <c r="V36" i="5" s="1"/>
  <c r="AA7" i="5"/>
  <c r="V35" i="5" s="1"/>
  <c r="AA6" i="5"/>
  <c r="V34" i="5" s="1"/>
  <c r="AA5" i="5"/>
  <c r="V33" i="5" s="1"/>
  <c r="Z8" i="5"/>
  <c r="U36" i="5" s="1"/>
  <c r="Z7" i="5"/>
  <c r="U35" i="5" s="1"/>
  <c r="Z6" i="5"/>
  <c r="Z5" i="5"/>
  <c r="U33" i="5" s="1"/>
  <c r="F115" i="4"/>
  <c r="F114" i="4"/>
  <c r="F114" i="3"/>
  <c r="F113" i="3"/>
  <c r="F115" i="2"/>
  <c r="F114" i="2"/>
  <c r="F116" i="2" s="1"/>
  <c r="N4" i="2"/>
  <c r="N5" i="2"/>
  <c r="N6" i="2"/>
  <c r="N7" i="2"/>
  <c r="N8" i="2"/>
  <c r="N10" i="2"/>
  <c r="N13" i="2"/>
  <c r="N14" i="2"/>
  <c r="N15" i="2"/>
  <c r="N16" i="2"/>
  <c r="N17" i="2"/>
  <c r="N18" i="2"/>
  <c r="N20" i="2"/>
  <c r="N21" i="2"/>
  <c r="N22" i="2"/>
  <c r="N23" i="2"/>
  <c r="N24" i="2"/>
  <c r="N25" i="2"/>
  <c r="N27" i="2"/>
  <c r="N28" i="2"/>
  <c r="N29" i="2"/>
  <c r="N30" i="2"/>
  <c r="N31" i="2"/>
  <c r="N32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10" i="2"/>
  <c r="N3" i="2"/>
  <c r="I5" i="2"/>
  <c r="I6" i="2"/>
  <c r="I7" i="2"/>
  <c r="I8" i="2"/>
  <c r="I9" i="2"/>
  <c r="I10" i="2"/>
  <c r="I4" i="2"/>
  <c r="I3" i="2"/>
  <c r="I11" i="2"/>
  <c r="N11" i="2" s="1"/>
  <c r="I12" i="2"/>
  <c r="I13" i="2"/>
  <c r="I14" i="2"/>
  <c r="I15" i="2"/>
  <c r="I16" i="2"/>
  <c r="I17" i="2"/>
  <c r="I18" i="2"/>
  <c r="I19" i="2"/>
  <c r="N19" i="2" s="1"/>
  <c r="I20" i="2"/>
  <c r="I21" i="2"/>
  <c r="I22" i="2"/>
  <c r="I23" i="2"/>
  <c r="I24" i="2"/>
  <c r="I25" i="2"/>
  <c r="I26" i="2"/>
  <c r="N26" i="2" s="1"/>
  <c r="I27" i="2"/>
  <c r="I28" i="2"/>
  <c r="I29" i="2"/>
  <c r="I30" i="2"/>
  <c r="I31" i="2"/>
  <c r="I32" i="2"/>
  <c r="I33" i="2"/>
  <c r="N33" i="2" s="1"/>
  <c r="I34" i="2"/>
  <c r="I35" i="2"/>
  <c r="I36" i="2"/>
  <c r="I37" i="2"/>
  <c r="I38" i="2"/>
  <c r="I39" i="2"/>
  <c r="I40" i="2"/>
  <c r="J4" i="2"/>
  <c r="J5" i="2"/>
  <c r="J6" i="2"/>
  <c r="J7" i="2"/>
  <c r="J8" i="2"/>
  <c r="J9" i="2"/>
  <c r="J10" i="2"/>
  <c r="J11" i="2"/>
  <c r="J12" i="2"/>
  <c r="N12" i="2" s="1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3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N56" i="2" s="1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N73" i="2" s="1"/>
  <c r="I74" i="2"/>
  <c r="N74" i="2" s="1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N109" i="2" s="1"/>
  <c r="I110" i="2"/>
  <c r="I111" i="2"/>
  <c r="N111" i="2" s="1"/>
  <c r="I114" i="1"/>
  <c r="I113" i="1"/>
  <c r="I115" i="1" s="1"/>
  <c r="J19" i="5"/>
  <c r="J18" i="5"/>
  <c r="J17" i="5"/>
  <c r="J15" i="5"/>
  <c r="J14" i="5"/>
  <c r="J13" i="5"/>
  <c r="J11" i="5"/>
  <c r="J10" i="5"/>
  <c r="J9" i="5"/>
  <c r="J7" i="5"/>
  <c r="J6" i="5"/>
  <c r="J5" i="5"/>
  <c r="I19" i="5"/>
  <c r="I18" i="5"/>
  <c r="I17" i="5"/>
  <c r="H19" i="5"/>
  <c r="H18" i="5"/>
  <c r="H17" i="5"/>
  <c r="I15" i="5"/>
  <c r="I14" i="5"/>
  <c r="I13" i="5"/>
  <c r="H15" i="5"/>
  <c r="H14" i="5"/>
  <c r="H13" i="5"/>
  <c r="I11" i="5"/>
  <c r="I10" i="5"/>
  <c r="I9" i="5"/>
  <c r="H11" i="5"/>
  <c r="H10" i="5"/>
  <c r="H9" i="5"/>
  <c r="I7" i="5"/>
  <c r="I6" i="5"/>
  <c r="I5" i="5"/>
  <c r="H7" i="5"/>
  <c r="H6" i="5"/>
  <c r="H5" i="5"/>
  <c r="Z9" i="5" l="1"/>
  <c r="N9" i="2"/>
  <c r="F115" i="3"/>
  <c r="AB9" i="5"/>
  <c r="AA9" i="5"/>
  <c r="F116" i="4"/>
</calcChain>
</file>

<file path=xl/sharedStrings.xml><?xml version="1.0" encoding="utf-8"?>
<sst xmlns="http://schemas.openxmlformats.org/spreadsheetml/2006/main" count="2735" uniqueCount="670">
  <si>
    <t>DATASET 1</t>
  </si>
  <si>
    <t>ANNOTATOR 1</t>
  </si>
  <si>
    <t>ANNOTATOR 2</t>
  </si>
  <si>
    <t>ANNOTATOR 3</t>
  </si>
  <si>
    <t>CaitlynJenner1_FB.png</t>
  </si>
  <si>
    <t>KamalaHarris-1.jpg</t>
  </si>
  <si>
    <t>CarrollOConnor-6.jpg</t>
  </si>
  <si>
    <t>BenjaminCrump-6.png</t>
  </si>
  <si>
    <t>LalehBijani-1.jpg</t>
  </si>
  <si>
    <t>RoseanneBarr-2.jpg</t>
  </si>
  <si>
    <t>TomiLahren-2.jpg</t>
  </si>
  <si>
    <t>StevieWonder-2.jpg</t>
  </si>
  <si>
    <t>MichelleObama-1.jpg</t>
  </si>
  <si>
    <t>OsamaBinLaden-Counterf1.jpeg</t>
  </si>
  <si>
    <t>ChrisRock_FB_Polyjuice.jpg</t>
  </si>
  <si>
    <t>DonaldTrump-1.jpg</t>
  </si>
  <si>
    <t>TigerWoods1_FB.png</t>
  </si>
  <si>
    <t>DavidCameron-1.jpg</t>
  </si>
  <si>
    <t>BarackObama-Counterf2.jpeg</t>
  </si>
  <si>
    <t>KingCharles-Counterf1.jpeg</t>
  </si>
  <si>
    <t>JackNicholson-Counterf1.jpeg</t>
  </si>
  <si>
    <t>BillCosby-7.jpg</t>
  </si>
  <si>
    <t>GretaThunberg2_Har.png</t>
  </si>
  <si>
    <t>MahatmaGandhi-1.jpg</t>
  </si>
  <si>
    <t>ColinPowell-1.jpg</t>
  </si>
  <si>
    <t>HassanRouhani1_FB.png</t>
  </si>
  <si>
    <t>AdolfHitler-1.jpg</t>
  </si>
  <si>
    <t>RobertMugabe-2.jpg</t>
  </si>
  <si>
    <t>RashidaTlaib-2.jpg</t>
  </si>
  <si>
    <t>JustinTrudeau3_FB.png</t>
  </si>
  <si>
    <t>BernieSanders1_FB.png</t>
  </si>
  <si>
    <t>KevinHart-1.jpg</t>
  </si>
  <si>
    <t>ArnoldSchwarzenegger1_FB.png</t>
  </si>
  <si>
    <t>JussieSmollett-1.jpg</t>
  </si>
  <si>
    <t>WillSmith-2.jpg</t>
  </si>
  <si>
    <t>PrinceHarry-2.jpg</t>
  </si>
  <si>
    <t>AdolfHitler-Counterf1.jpeg</t>
  </si>
  <si>
    <t>AnneFrank-24.jpg</t>
  </si>
  <si>
    <t>JosephGoebbels2_FB.png</t>
  </si>
  <si>
    <t>AngelaMerkel-6.jpg</t>
  </si>
  <si>
    <t>RondaRousey1_FB .png</t>
  </si>
  <si>
    <t>MartinLutherKingJr-1.jpg</t>
  </si>
  <si>
    <t>Ocasio-Cortez1_FB.png</t>
  </si>
  <si>
    <t>SeanHannity-2.jpg</t>
  </si>
  <si>
    <t>AnneFrank-Counterf3.jpeg</t>
  </si>
  <si>
    <t>OsamaBinLaden-1.jpg</t>
  </si>
  <si>
    <t>AngelaMerkel_FB_Polyjuice.jpg</t>
  </si>
  <si>
    <t>ConchitaWurst-Counterf1.jpeg</t>
  </si>
  <si>
    <t>MikePence1_Har.png</t>
  </si>
  <si>
    <t>TigerWoods-Counterf1.jpeg</t>
  </si>
  <si>
    <t>ChuckSchumer-6.jpg</t>
  </si>
  <si>
    <t>KamalaHarris2_FB.png</t>
  </si>
  <si>
    <t>PopeBenedikt-2.jpg</t>
  </si>
  <si>
    <t>LindaSarsour-1.jpg</t>
  </si>
  <si>
    <t>GiorgioATsoukalos-1.jpg</t>
  </si>
  <si>
    <t>BritneySpears1_Har.png</t>
  </si>
  <si>
    <t>BridgetPowers1_FB.png</t>
  </si>
  <si>
    <t>BritneySpears-7.jpg</t>
  </si>
  <si>
    <t>OsamaBinLaden3_FB.png</t>
  </si>
  <si>
    <t>KingCharles-1.jpg</t>
  </si>
  <si>
    <t>DarrylWorley-1.jpg</t>
  </si>
  <si>
    <t>AdolfHitler3-2.jpg</t>
  </si>
  <si>
    <t>BaiLing-6.jpg</t>
  </si>
  <si>
    <t>CarrollOConnor2_FB.png</t>
  </si>
  <si>
    <t>JamesFranco-1.jpg</t>
  </si>
  <si>
    <t>JeremyCorbyn1_FB.png</t>
  </si>
  <si>
    <t>StephenHawking1_FB.png</t>
  </si>
  <si>
    <t>BernieSanders-7.jpg</t>
  </si>
  <si>
    <t>Ocasio-Cortez-1.jpg</t>
  </si>
  <si>
    <t>EltonJohn-1.jpg</t>
  </si>
  <si>
    <t>ColinKaepernick1_FB.png</t>
  </si>
  <si>
    <t>RashidaTlaib2_FB.png</t>
  </si>
  <si>
    <t>AlbertEinstein-7.jpg</t>
  </si>
  <si>
    <t>JoeJackson-1.jpg</t>
  </si>
  <si>
    <t>LalehBijani3_FB.png</t>
  </si>
  <si>
    <t>LorettaLynch1_FB.png</t>
  </si>
  <si>
    <t>JoeBiden-1.jpg</t>
  </si>
  <si>
    <t>MartinLKing1_FB.png</t>
  </si>
  <si>
    <t>MichelleObama2_FB.png</t>
  </si>
  <si>
    <t>BillClinton1_FB.png</t>
  </si>
  <si>
    <t>J.B.Pritzker-1.jpg</t>
  </si>
  <si>
    <t>PrinceHarry1_FB.png</t>
  </si>
  <si>
    <t>HulkHogan-1.jpg</t>
  </si>
  <si>
    <t>NanaAddoDankwaAkufo-Addo1_FB.png</t>
  </si>
  <si>
    <t>BridgetPowers-6.jpg</t>
  </si>
  <si>
    <t>DarrylWorley1_FB.png</t>
  </si>
  <si>
    <t>MelaniaTrump1_FB.png</t>
  </si>
  <si>
    <t>GiorgioATsoukalos1_FB.png</t>
  </si>
  <si>
    <t>DavidCameron1_FB.png</t>
  </si>
  <si>
    <t>JoeExotic1_Har.png</t>
  </si>
  <si>
    <t>GretaThunberg-1.jpg</t>
  </si>
  <si>
    <t>BearGrylls-6.jpg</t>
  </si>
  <si>
    <t>KevinHart1_FB.png</t>
  </si>
  <si>
    <t>WoodyAllen-2.jpg</t>
  </si>
  <si>
    <t>AdolfHitler3_FB.png</t>
  </si>
  <si>
    <t>BearGrylls1_FB .png</t>
  </si>
  <si>
    <t>DonaldTrump9_FB.png</t>
  </si>
  <si>
    <t>HulkHogan2_FB.png</t>
  </si>
  <si>
    <t>HillaryClinton3_FB.png</t>
  </si>
  <si>
    <t>ChrisEvans_FB_Polyjuice.jpg</t>
  </si>
  <si>
    <t>CaitlynJenner-4.jpg</t>
  </si>
  <si>
    <t>ChrisEvans-6.jpg</t>
  </si>
  <si>
    <t>WladimirPutin2_FB.png</t>
  </si>
  <si>
    <t>DonaldTrump-Counterf3.jpeg</t>
  </si>
  <si>
    <t>Benjamin Crump1_FB.png</t>
  </si>
  <si>
    <t>GeorgeWBush-Couterf1.jpeg</t>
  </si>
  <si>
    <t>PatrickMahomes-2.jpg</t>
  </si>
  <si>
    <t>HillaryClinton-1.jpg</t>
  </si>
  <si>
    <t>NanaAddoDankwaAkufo-Addo-1.jpg</t>
  </si>
  <si>
    <t>MittRomney-1.jpg</t>
  </si>
  <si>
    <t>PaulineHanson-Counterf1.jpeg</t>
  </si>
  <si>
    <t>AlbertEinstein_FB_Polyjuice.jpg</t>
  </si>
  <si>
    <t>BillGates_Har_Polyjuice.jpg</t>
  </si>
  <si>
    <t>4</t>
  </si>
  <si>
    <t>3</t>
  </si>
  <si>
    <t>2</t>
  </si>
  <si>
    <t>annotations_2023-07-31_14-10-42-DATASET1</t>
  </si>
  <si>
    <t>annotations_2023-08-04_00-53-55-DATASET1</t>
  </si>
  <si>
    <t>annotations_2023-07-31_15-13-15-DATASET1</t>
  </si>
  <si>
    <t>MATCH</t>
  </si>
  <si>
    <t>MISMATCH</t>
  </si>
  <si>
    <t>RESULT</t>
  </si>
  <si>
    <t>HATE</t>
  </si>
  <si>
    <t>NON HATE</t>
  </si>
  <si>
    <t>x</t>
  </si>
  <si>
    <t>CONFIDENCE SCORE (&gt;= 3 OR &lt;3)</t>
  </si>
  <si>
    <t>DATASET 4</t>
  </si>
  <si>
    <t>DATASET 3</t>
  </si>
  <si>
    <t>DATASET 2</t>
  </si>
  <si>
    <t>&lt;/&gt;/&lt;/</t>
  </si>
  <si>
    <t>&gt;/&gt;/&gt;/</t>
  </si>
  <si>
    <t>&lt;/&lt;/&lt;/</t>
  </si>
  <si>
    <t>&gt;/&lt;/&gt;/</t>
  </si>
  <si>
    <t>&gt;//&gt;/</t>
  </si>
  <si>
    <t>Non-hateful</t>
  </si>
  <si>
    <t>Hateful</t>
  </si>
  <si>
    <t>Hatefulness score:</t>
  </si>
  <si>
    <t>&gt;= 3</t>
  </si>
  <si>
    <t>Confident</t>
  </si>
  <si>
    <t>Confidence score:</t>
  </si>
  <si>
    <t>Not confident</t>
  </si>
  <si>
    <t>Krippendorff's alpha: 0.8453732754226245</t>
  </si>
  <si>
    <t>1</t>
  </si>
  <si>
    <t>CONFIDENCE SCORE in detail</t>
  </si>
  <si>
    <t>w/o Conf. Score</t>
  </si>
  <si>
    <t>w. Conf. Score</t>
  </si>
  <si>
    <t>annotations_2023-08-05_09-43-48-DATASET2</t>
  </si>
  <si>
    <t>ChrisEvans-Counterf1.jpeg</t>
  </si>
  <si>
    <t>BenjaminNetanjahu-1.jpg</t>
  </si>
  <si>
    <t>BristolPalin-1.jpg</t>
  </si>
  <si>
    <t>DaveChapelle2_FB.png</t>
  </si>
  <si>
    <t>TigerWoods-1.jpg</t>
  </si>
  <si>
    <t>BarackObama-1.jpg</t>
  </si>
  <si>
    <t>BillClinton2_FB.png</t>
  </si>
  <si>
    <t>ColinPowell-6.jpg</t>
  </si>
  <si>
    <t>OsamaBinLaden-2.jpg</t>
  </si>
  <si>
    <t>AdolfHitler-2.jpg</t>
  </si>
  <si>
    <t>IlhanOmar3_FB.png</t>
  </si>
  <si>
    <t>JoeBiden-2.jpg</t>
  </si>
  <si>
    <t>RevAlSharpton1_FB.png</t>
  </si>
  <si>
    <t>JussieSmollett-2.jpg</t>
  </si>
  <si>
    <t>ChrisBrown1_FB.png</t>
  </si>
  <si>
    <t>GeorgeWBush-Couterf2.jpeg</t>
  </si>
  <si>
    <t>StephenHawking2_FB.png</t>
  </si>
  <si>
    <t>LorettaLynch2_FB.png</t>
  </si>
  <si>
    <t>DonaldTrump-Counterf4.jpeg</t>
  </si>
  <si>
    <t>PaulineHanson1_FB.png</t>
  </si>
  <si>
    <t>MelaniaTrump2_Har.png</t>
  </si>
  <si>
    <t>NanaAddoDankwaAkufo-Addo2_FB.png</t>
  </si>
  <si>
    <t>JoeJackson-2.jpg</t>
  </si>
  <si>
    <t>DavidCameron-6.jpg</t>
  </si>
  <si>
    <t>MichelleObama-2.jpg</t>
  </si>
  <si>
    <t>JussieSmollett1_FB.png</t>
  </si>
  <si>
    <t>OsamaBinLaden-Counterf2.jpeg</t>
  </si>
  <si>
    <t>RussellTravers-1.jpg</t>
  </si>
  <si>
    <t>AlexJones-1.jpg</t>
  </si>
  <si>
    <t>PapstBenedikt1_FB.png</t>
  </si>
  <si>
    <t>JoeBiden-Counterf1.jpeg</t>
  </si>
  <si>
    <t>BearGrylls2_FB .png</t>
  </si>
  <si>
    <t>LalehBijani5_FB.png</t>
  </si>
  <si>
    <t>BernieSanders1_Har.png</t>
  </si>
  <si>
    <t>HillaryClinton-2.jpg</t>
  </si>
  <si>
    <t>VinceMcMahon-1.jpg</t>
  </si>
  <si>
    <t>J.B.Pritzker-2.jpg</t>
  </si>
  <si>
    <t>JoeJackson1_FB.png</t>
  </si>
  <si>
    <t>KanyeWest_FB_Polyjuice.jpg</t>
  </si>
  <si>
    <t>MittRomney-2.jpg</t>
  </si>
  <si>
    <t>MartinLKing2_FB.png</t>
  </si>
  <si>
    <t>KingCharles-2.jpg</t>
  </si>
  <si>
    <t>EltonJohn-2.jpg</t>
  </si>
  <si>
    <t>GretaThunberg3_Har.png</t>
  </si>
  <si>
    <t>KamalaHarris-2.jpg</t>
  </si>
  <si>
    <t>KevinHart-2.jpg</t>
  </si>
  <si>
    <t>BristolPalin_FB_Polyjuice.jpg</t>
  </si>
  <si>
    <t>ConchitaWurst1_FB.png</t>
  </si>
  <si>
    <t>PaulineHanson-1.jpg</t>
  </si>
  <si>
    <t>AlbertEinstein1_FB.png</t>
  </si>
  <si>
    <t>TomiLahren1_FB.png</t>
  </si>
  <si>
    <t>Al-Baghdadi-Counterf1.jpeg</t>
  </si>
  <si>
    <t>GiorgioATsoukalos4_FB.png</t>
  </si>
  <si>
    <t>ColinKoepernick-1.jpg</t>
  </si>
  <si>
    <t>StephenHawking-1.jpg</t>
  </si>
  <si>
    <t>AnneFrank-1.jpg</t>
  </si>
  <si>
    <t>DonaldTrumpJr1_Har.png</t>
  </si>
  <si>
    <t>RevAlSharpton-1.jpg</t>
  </si>
  <si>
    <t>HughHefner1_FB.png</t>
  </si>
  <si>
    <t>BenCarson-1.jpg</t>
  </si>
  <si>
    <t>DonaldTrump-2.jpg</t>
  </si>
  <si>
    <t>BustaRhymes-1.jpg</t>
  </si>
  <si>
    <t>QueenElizabeth1_FB.png</t>
  </si>
  <si>
    <t>CaitlynJenner3_FB.png</t>
  </si>
  <si>
    <t>WladimirPutin-1.jpg</t>
  </si>
  <si>
    <t>JackNicholson1_FB.png</t>
  </si>
  <si>
    <t>KingCharles1_FB.png</t>
  </si>
  <si>
    <t>DarrylWorley-6.jpg</t>
  </si>
  <si>
    <t>LindaSarsour-2.jpg</t>
  </si>
  <si>
    <t>JamesFranco-2.jpg</t>
  </si>
  <si>
    <t>DiegoMaradona1_Har.png</t>
  </si>
  <si>
    <t>BillGates1_Har.png</t>
  </si>
  <si>
    <t>XiJinping-1.jpg</t>
  </si>
  <si>
    <t>HulkHogan-2.jpg</t>
  </si>
  <si>
    <t>KevinHart3_FB.png</t>
  </si>
  <si>
    <t>MittRomney1_FB.png</t>
  </si>
  <si>
    <t>PopeFrancis-1.jpg</t>
  </si>
  <si>
    <t>BaiLing_FB_Polyjuice.jpg</t>
  </si>
  <si>
    <t>RoseanneBarr1_FB.png</t>
  </si>
  <si>
    <t>QueenElizabeth-1.jpg</t>
  </si>
  <si>
    <t>NanaAddoDankwaAkufo-Addo-2.jpg</t>
  </si>
  <si>
    <t>ChrisBrown-1.jpg</t>
  </si>
  <si>
    <t>BarackObama-Counterf3.jpeg</t>
  </si>
  <si>
    <t>MartinLutherKingJr-2.jpg</t>
  </si>
  <si>
    <t>GiorgioATsoukalos-2.jpg</t>
  </si>
  <si>
    <t>RondaRousey-1.jpg</t>
  </si>
  <si>
    <t>AngelaMerkel1_FB.png</t>
  </si>
  <si>
    <t>AdolfHitler-Counterf2.jpeg</t>
  </si>
  <si>
    <t>BustaRhymes_Har_Polyjuice.jpg</t>
  </si>
  <si>
    <t>GretaThunberg-2.jpg</t>
  </si>
  <si>
    <t>MahatmaGandhi-2.jpg</t>
  </si>
  <si>
    <t>VinceMcMahon-Counterf1.jpeg</t>
  </si>
  <si>
    <t>BenjaminCrump_FB_Polyjuice.jpg</t>
  </si>
  <si>
    <t>HassanRouhani2_FB.png</t>
  </si>
  <si>
    <t>LalehBijani-2.jpg</t>
  </si>
  <si>
    <t>BillGates-1.jpg</t>
  </si>
  <si>
    <t>MikePence-Counterf1.jpeg</t>
  </si>
  <si>
    <t>CaitlynJenner-7.jpg</t>
  </si>
  <si>
    <t>ColinKaepernick3_FB.png</t>
  </si>
  <si>
    <t>ArnoldSchwarzenegger-1.jpg</t>
  </si>
  <si>
    <t>AnneFrank1_FB.png</t>
  </si>
  <si>
    <t>Ocasio-Cortez2_FB.png</t>
  </si>
  <si>
    <t>Al-Baghdadi-1.jpg</t>
  </si>
  <si>
    <t>ChrisRock1_FB.png</t>
  </si>
  <si>
    <t>WoodyAllen1_FB.png</t>
  </si>
  <si>
    <t>BillClinton-1.jpg</t>
  </si>
  <si>
    <t>annotations_2023-08-06_17-25-33-DATASET2</t>
  </si>
  <si>
    <t>Ocasio-Cortez-2.jpg</t>
  </si>
  <si>
    <t>ChrisRock-1.jpg</t>
  </si>
  <si>
    <t>KamalaHarris-Counterf1.jpeg</t>
  </si>
  <si>
    <t>annotations_2023-08-09_15-51-01-DATASET2</t>
  </si>
  <si>
    <t>annotations_2023-08-04_20-25-19-DATASET3</t>
  </si>
  <si>
    <t>annotations_2023-08-06_19-59-47-DATASET3</t>
  </si>
  <si>
    <t>annotations_2023-08-06_21-06-17-DATASET3</t>
  </si>
  <si>
    <t>KimJongUn1_Har.png</t>
  </si>
  <si>
    <t>PaulineHanson-2.jpg</t>
  </si>
  <si>
    <t>RussellTravers-2.jpg</t>
  </si>
  <si>
    <t>BristolPalin-6.jpg</t>
  </si>
  <si>
    <t>DaveChapelle5_FB.png</t>
  </si>
  <si>
    <t>BillClinton-7.jpg</t>
  </si>
  <si>
    <t>HughHefner-1.jpg</t>
  </si>
  <si>
    <t>MichelleObama-Counterf1.jpeg</t>
  </si>
  <si>
    <t>BenjaminNetanjahu-6.jpg</t>
  </si>
  <si>
    <t>BarackObama1_Har.png</t>
  </si>
  <si>
    <t>LorettaLynch-1.jpg</t>
  </si>
  <si>
    <t>BillCosby_FB_Polyjuice.jpg</t>
  </si>
  <si>
    <t>JamesFranco1_FB.png</t>
  </si>
  <si>
    <t>NadeschdaAndrejewnaTolokonnikowa-Counterf1.jpeg</t>
  </si>
  <si>
    <t>KanyeWest1_FB.png</t>
  </si>
  <si>
    <t>MarkZuckerberg-Counterf1.jpeg</t>
  </si>
  <si>
    <t>OprahWinfrey-1.jpg</t>
  </si>
  <si>
    <t>BillGates-6.jpg</t>
  </si>
  <si>
    <t>BenCarson_Har_Polyjuice.jpg</t>
  </si>
  <si>
    <t>KamalaHarris-Counterf2.jpeg</t>
  </si>
  <si>
    <t>GeorgeWBush-1.jpg</t>
  </si>
  <si>
    <t>ChrisRock-6.jpg</t>
  </si>
  <si>
    <t>StevieWonder-Counterf1.jpeg</t>
  </si>
  <si>
    <t>BustaRhymes1_Har.png</t>
  </si>
  <si>
    <t>ChrisEvans-Counterf2.jpeg</t>
  </si>
  <si>
    <t>JoeBiden1_Har.png</t>
  </si>
  <si>
    <t>JosephGoebbels-1.jpg</t>
  </si>
  <si>
    <t>BenCarson-6.jpg</t>
  </si>
  <si>
    <t>RussellTravers1_FB.png</t>
  </si>
  <si>
    <t>QueenElizabeth2_FB.png</t>
  </si>
  <si>
    <t>DonaldTrumpJr-1.jpg</t>
  </si>
  <si>
    <t>HassanRouhani-1.jpg</t>
  </si>
  <si>
    <t>RondaRousey-3.jpg</t>
  </si>
  <si>
    <t>MikePence-1.jpg</t>
  </si>
  <si>
    <t>MikePence-Counterf2.jpeg</t>
  </si>
  <si>
    <t>OsamaBinLaden-3.jpg</t>
  </si>
  <si>
    <t>GeorgeWBush1_FB.png</t>
  </si>
  <si>
    <t>JustinTrudeau-Counterf1.jpeg</t>
  </si>
  <si>
    <t>KingCharles1_Har.png</t>
  </si>
  <si>
    <t>HillaryClinton-Counterf1.jpeg</t>
  </si>
  <si>
    <t>DaveChappelle-1.jpg</t>
  </si>
  <si>
    <t>Al-Baghdadi1_FB.png</t>
  </si>
  <si>
    <t>JeremyCorbyn-1.jpg</t>
  </si>
  <si>
    <t>StephenHawking-2.jpg</t>
  </si>
  <si>
    <t>JustinTrudeau-1.jpg</t>
  </si>
  <si>
    <t>AnneFrank-Counterf1.jpeg</t>
  </si>
  <si>
    <t>DarrylWorley-1_FB_Polyjuice.jpg</t>
  </si>
  <si>
    <t>AdolfHitler2-1.jpg</t>
  </si>
  <si>
    <t>NarendraModi1_FB.png</t>
  </si>
  <si>
    <t>ConchitaWurst-1.jpg</t>
  </si>
  <si>
    <t>GordonRamsay1_FB.png</t>
  </si>
  <si>
    <t>NarendraModi-1.jpg</t>
  </si>
  <si>
    <t>HassanRouhani-Counterf1.jpeg</t>
  </si>
  <si>
    <t>RevAlSharpton-2.jpg</t>
  </si>
  <si>
    <t>JackNicholson-1.jpg</t>
  </si>
  <si>
    <t>GordonRamsay-1.jpg</t>
  </si>
  <si>
    <t>DonaldTrump-Counterf1.jpeg</t>
  </si>
  <si>
    <t>AdolfHitler1_FB.png</t>
  </si>
  <si>
    <t>VinceMcMahon1_FB.png</t>
  </si>
  <si>
    <t>IlhanOmar-1.jpg</t>
  </si>
  <si>
    <t>DonaldTrump-Counterf5.jpeg</t>
  </si>
  <si>
    <t>ArnoldSchwarzenegger-6.jpg</t>
  </si>
  <si>
    <t>IlhanOmar8_FB.png</t>
  </si>
  <si>
    <t>NadeschdaAndrejewnaTolokonnikowa-1.jpg</t>
  </si>
  <si>
    <t>ChrisBrown-6.jpg</t>
  </si>
  <si>
    <t>WillSmith-Counterf1.jpeg</t>
  </si>
  <si>
    <t>CaitlynJenner-9.jpg</t>
  </si>
  <si>
    <t>AnneFrank4_FB.png</t>
  </si>
  <si>
    <t>XiJinping-2.jpg</t>
  </si>
  <si>
    <t>QueenElizabeth-2.jpg</t>
  </si>
  <si>
    <t>AlexJones-6.jpg</t>
  </si>
  <si>
    <t>ChuckSchumer_Har_Polyjuice.jpg</t>
  </si>
  <si>
    <t>JoeExotic-1.jpg</t>
  </si>
  <si>
    <t>VinceMcMahon-2.jpg</t>
  </si>
  <si>
    <t>OprahWinfrey1_FB.png</t>
  </si>
  <si>
    <t>Pope1_FB.png</t>
  </si>
  <si>
    <t>LeoVaradkar-1.jpg</t>
  </si>
  <si>
    <t>TigerWoods-2.jpg</t>
  </si>
  <si>
    <t>WladimirPutin-2.jpg</t>
  </si>
  <si>
    <t>KimJongUn-1.jpg</t>
  </si>
  <si>
    <t>HulkHogan-Counterf1.jpeg</t>
  </si>
  <si>
    <t>DiegoMaradona-1.jpg</t>
  </si>
  <si>
    <t>MartinLutherKingJr-Counterf1.jpeg</t>
  </si>
  <si>
    <t>MarkZuckerberg-1.jpg</t>
  </si>
  <si>
    <t>MelaniaTrump-1.jpg</t>
  </si>
  <si>
    <t>XiJinping1_Har.png</t>
  </si>
  <si>
    <t>LadyGaga-1.jpg</t>
  </si>
  <si>
    <t>PopeFrancis-2.jpg</t>
  </si>
  <si>
    <t>PatrickMahomes_Har_Polyjuice.jpg</t>
  </si>
  <si>
    <t>ColinPowell_Har_Polyjuice.jpg</t>
  </si>
  <si>
    <t>BarackObama-7.jpg</t>
  </si>
  <si>
    <t>BridgetPowers_FB_Polyjuice.jpg</t>
  </si>
  <si>
    <t>OsamaBinLaden1_FB.png</t>
  </si>
  <si>
    <t>BristolPalin1_FB.png</t>
  </si>
  <si>
    <t>ChrisBrown2_FB.png</t>
  </si>
  <si>
    <t>BustaRhymes-6.jpg</t>
  </si>
  <si>
    <t>JosephGoebbels-Counterf1.jpeg</t>
  </si>
  <si>
    <t>KanyeWest-1.jpg</t>
  </si>
  <si>
    <t>MartinLKing3_FB.png</t>
  </si>
  <si>
    <t>BaiLing1_FB.png</t>
  </si>
  <si>
    <t>LeoVaradkar1_FB.png</t>
  </si>
  <si>
    <t>AnneFrank-12.jpg</t>
  </si>
  <si>
    <t>EltonJohn1_FB.png</t>
  </si>
  <si>
    <t>RevAlSharpton2_FB.png</t>
  </si>
  <si>
    <t>CaitlynJenner4_FB.png</t>
  </si>
  <si>
    <t>Al-Baghdadi-6.jpg</t>
  </si>
  <si>
    <t>BillClinton-Counterf1.jpeg</t>
  </si>
  <si>
    <t>AlexJones_FB_polyjuice.jpg</t>
  </si>
  <si>
    <t>BenjaminNetanjahu_FB_Polyjuice.jpg</t>
  </si>
  <si>
    <t>annotations_2023-08-07_16-43-53-DATASET4</t>
  </si>
  <si>
    <t>emes/Dataset4/BillCosby-1.jpg</t>
  </si>
  <si>
    <t>emes/Dataset4/CarrollOConnor1_FB.png</t>
  </si>
  <si>
    <t>emes/Dataset4/NadeschdaAndrejewnaTolokonnikowa1_FB.png</t>
  </si>
  <si>
    <t>emes/Dataset4/KanyeWest-2.jpg</t>
  </si>
  <si>
    <t>emes/Dataset4/BarackObama-Counterf1.jpeg</t>
  </si>
  <si>
    <t>emes/Dataset4/HassanRouhani-Counterf2.jpeg</t>
  </si>
  <si>
    <t>emes/Dataset4/IlhanOmar-2.jpg</t>
  </si>
  <si>
    <t>emes/Dataset4/WillSmith1_FB.png</t>
  </si>
  <si>
    <t>emes/Dataset4/HulkHogan1_FB.png</t>
  </si>
  <si>
    <t>emes/Dataset4/RoseanneBarr-1.jpg</t>
  </si>
  <si>
    <t>emes/Dataset4/MikePence1_FB.png</t>
  </si>
  <si>
    <t>emes/Dataset4/JamesFranco2_FB.png</t>
  </si>
  <si>
    <t>emes/Dataset4/CarrollOConnor-1.jpg</t>
  </si>
  <si>
    <t>emes/Dataset4/BillClinton-Counterf2.jpeg</t>
  </si>
  <si>
    <t>emes/Dataset4/JustinTrudeau1_FB.png</t>
  </si>
  <si>
    <t>emes/Dataset4/SeanHannity-1.jpg</t>
  </si>
  <si>
    <t>emes/Dataset4/MartinLutherKingJr-Counterf3.jpeg</t>
  </si>
  <si>
    <t>emes/Dataset4/KimJongUn2_FB.png</t>
  </si>
  <si>
    <t>emes/Dataset4/NarendraModi2_FB.png</t>
  </si>
  <si>
    <t>emes/Dataset4/DaveChappelle-6.jpg</t>
  </si>
  <si>
    <t>emes/Dataset4/DarrylWorley-2_FB_Polyjuice.jpg</t>
  </si>
  <si>
    <t>emes/Dataset4/BarackObama3_FB.png</t>
  </si>
  <si>
    <t>emes/Dataset4/J.B.Pritzker1_FB.png</t>
  </si>
  <si>
    <t>emes/Dataset4/WillSmith-1.jpg</t>
  </si>
  <si>
    <t>emes/Dataset4/BridgetPowers-1.jpg</t>
  </si>
  <si>
    <t>emes/Dataset4/ChuckSchumer1_Har.png</t>
  </si>
  <si>
    <t>emes/Dataset4/BenCarson1_Har.png</t>
  </si>
  <si>
    <t>emes/Dataset4/JustinTrudeau-2.jpg</t>
  </si>
  <si>
    <t>emes/Dataset4/DavidCameron_FB_Polyjuice.jpg</t>
  </si>
  <si>
    <t>emes/Dataset4/XiJinping2_Har.png</t>
  </si>
  <si>
    <t>emes/Dataset4/DonaldTrump1_Har.png</t>
  </si>
  <si>
    <t>emes/Dataset4/ColinKoepernick-6.jpg</t>
  </si>
  <si>
    <t>emes/Dataset4/TomiLahren-1.jpg</t>
  </si>
  <si>
    <t>emes/Dataset4/DonaldTrump-Counterf2.jpeg</t>
  </si>
  <si>
    <t>emes/Dataset4/HillaryClinton2_FB.png</t>
  </si>
  <si>
    <t>emes/Dataset4/GeorgeWBush-2.jpg</t>
  </si>
  <si>
    <t>emes/Dataset4/JackNicholson-2.jpg</t>
  </si>
  <si>
    <t>emes/Dataset4/ColinPowell1_Har.png</t>
  </si>
  <si>
    <t>emes/Dataset4/KimJongUn-2.jpg</t>
  </si>
  <si>
    <t>emes/Dataset4/MelaniaTrump-3.jpg</t>
  </si>
  <si>
    <t>emes/Dataset4/JeremyCorbyn-2.jpg</t>
  </si>
  <si>
    <t>emes/Dataset4/AngelaMerkel-1.jpg</t>
  </si>
  <si>
    <t>emes/Dataset4/BridgetPowers-Counterf1.jpeg</t>
  </si>
  <si>
    <t>emes/Dataset4/LindaSarsour1_FB.png</t>
  </si>
  <si>
    <t>emes/Dataset4/MichelleObama1_FB.png</t>
  </si>
  <si>
    <t>emes/Dataset4/AlbertEinstein-1.jpg</t>
  </si>
  <si>
    <t>emes/Dataset4/BritneySpears-1.jpg</t>
  </si>
  <si>
    <t>emes/Dataset4/NadeschdaAndrejewnaTolokonnikowa-2.jpg</t>
  </si>
  <si>
    <t>emes/Dataset4/OprahWinfrey-2.jpg</t>
  </si>
  <si>
    <t>emes/Dataset4/KamalaHarris1_FB.png</t>
  </si>
  <si>
    <t>emes/Dataset4/DiegoMaradona-3.jpg</t>
  </si>
  <si>
    <t>emes/Dataset4/RobertMugabe1_FB.png</t>
  </si>
  <si>
    <t>emes/Dataset4/EltonJohn2_FB.png</t>
  </si>
  <si>
    <t>emes/Dataset4/AnneFrank-6.jpg</t>
  </si>
  <si>
    <t>emes/Dataset4/BernieSanders-1.jpg</t>
  </si>
  <si>
    <t>emes/Dataset4/ChuckSchumer-1.jpg</t>
  </si>
  <si>
    <t>emes/Dataset4/ArnoldSchwarzenegger_FB_Polyjuice.jpg</t>
  </si>
  <si>
    <t>emes/Dataset4/RobertMugabe-1.jpg</t>
  </si>
  <si>
    <t>emes/Dataset4/JoeBiden3_FB.png</t>
  </si>
  <si>
    <t>emes/Dataset4/MarkZuckerberg1_FB.png</t>
  </si>
  <si>
    <t>emes/Dataset4/NarendraModi-2.jpg</t>
  </si>
  <si>
    <t>emes/Dataset4/OprahWinfrey1_Har.png</t>
  </si>
  <si>
    <t>emes/Dataset4/MarkZuckerberg-2.jpg</t>
  </si>
  <si>
    <t>emes/Dataset4/ChrisEvans-1.jpg</t>
  </si>
  <si>
    <t>emes/Dataset4/WoodyAllen-1.jpg</t>
  </si>
  <si>
    <t>emes/Dataset4/DonaldTrumpJr-2.jpg</t>
  </si>
  <si>
    <t>emes/Dataset4/StevieWonder1_FB.png</t>
  </si>
  <si>
    <t>emes/Dataset4/SeanHannity1_FB.png</t>
  </si>
  <si>
    <t>emes/Dataset4/JosephGoebbels1_FB.png</t>
  </si>
  <si>
    <t>emes/Dataset4/CaitlynJenner-Counterf1.jpeg</t>
  </si>
  <si>
    <t>emes/Dataset4/Pope2_FB.png</t>
  </si>
  <si>
    <t>emes/Dataset4/BearGrylls-1.jpg</t>
  </si>
  <si>
    <t>emes/Dataset4/BenjaminNetanjahu1_FB.png</t>
  </si>
  <si>
    <t>emes/Dataset4/OsamaBinLaden2_FB.png</t>
  </si>
  <si>
    <t>emes/Dataset4/CaitlynJenner-1.jpg</t>
  </si>
  <si>
    <t>emes/Dataset4/HughHefner-2.jpg</t>
  </si>
  <si>
    <t>emes/Dataset4/AnneFrank-Counterf2.jpeg</t>
  </si>
  <si>
    <t>emes/Dataset4/DonaldTrump-Counterf6.jpeg</t>
  </si>
  <si>
    <t>emes/Dataset4/GordonRamsay3_FB.png</t>
  </si>
  <si>
    <t>emes/Dataset4/BenjaminCrump-1.png</t>
  </si>
  <si>
    <t>emes/Dataset4/StevieWonder-1.jpg</t>
  </si>
  <si>
    <t>emes/Dataset4/BritneySpears1_FB.png</t>
  </si>
  <si>
    <t>emes/Dataset4/WladimirPutin1_FB.png</t>
  </si>
  <si>
    <t>emes/Dataset4/GordonRamsay-2.jpg</t>
  </si>
  <si>
    <t>emes/Dataset4/JosephGoebbels-2.jpg</t>
  </si>
  <si>
    <t>emes/Dataset4/PatrickMahomes-1.jpg</t>
  </si>
  <si>
    <t>emes/Dataset4/LeoVaradkar-2.jpg</t>
  </si>
  <si>
    <t>emes/Dataset4/PatrickMahomes1_Har.png</t>
  </si>
  <si>
    <t>emes/Dataset4/AdolfHitler3-1.jpg</t>
  </si>
  <si>
    <t>emes/Dataset4/JoeExotic-2.jpg</t>
  </si>
  <si>
    <t>emes/Dataset4/RashidaTlaib1_FB.png</t>
  </si>
  <si>
    <t>emes/Dataset4/PrinceHarry-1.jpg</t>
  </si>
  <si>
    <t>emes/Dataset4/AdolfHitler2_FB.png</t>
  </si>
  <si>
    <t>emes/Dataset4/LadyGaga-2.jpg</t>
  </si>
  <si>
    <t>emes/Dataset4/MikePence-2.jpg</t>
  </si>
  <si>
    <t>emes/Dataset4/AlexJones1_FB.png</t>
  </si>
  <si>
    <t>emes/Dataset4/StevieWonder2_FB.png</t>
  </si>
  <si>
    <t>emes/Dataset4/LorettaLynch-2.jpg</t>
  </si>
  <si>
    <t>emes/Dataset4/BaiLing-1.jpg</t>
  </si>
  <si>
    <t>emes/Dataset4/RashidaTlaib-1.jpg</t>
  </si>
  <si>
    <t>emes/Dataset4/PopeBenedikt-1.jpg</t>
  </si>
  <si>
    <t>emes/Dataset4/LadyGaga1_FB.png</t>
  </si>
  <si>
    <t>emes/Dataset4/BillCosby1_FB.png</t>
  </si>
  <si>
    <t>emes/Dataset4/MartinLutherKingJr-Counterf2.jpeg</t>
  </si>
  <si>
    <t>emes/Dataset4/Ghandi1_FB.png</t>
  </si>
  <si>
    <t>emes/Dataset4/Al-Baghdadi1_ht.png</t>
  </si>
  <si>
    <t>emes/Dataset4/ConchitaWurst-6.jpg</t>
  </si>
  <si>
    <t>emes/Dataset4/ChrisEvans1_FB.png</t>
  </si>
  <si>
    <t>emes/Dataset4/HassanRouhani-2.jpg</t>
  </si>
  <si>
    <t>emes/Dataset4/KevinHart-Counterf1.jpeg</t>
  </si>
  <si>
    <t>annotations_2023-08-07_21-55-04-DATASET4</t>
  </si>
  <si>
    <t>annotations_2023-08-09_12-27-19-DATASET4</t>
  </si>
  <si>
    <t>np.nan</t>
  </si>
  <si>
    <t>Krippendorff's alpha: 0.5998412644000299</t>
  </si>
  <si>
    <t>Krippendorff's alpha: 0.8294147964940062</t>
  </si>
  <si>
    <t>Krippendorff's alpha: 0.6095372593802397</t>
  </si>
  <si>
    <t>Krippendorff's alpha: 0.7142812312688331</t>
  </si>
  <si>
    <t>Krippendorff's Alpha (with Confidence): 0.702733338386532</t>
  </si>
  <si>
    <t>with Conf. Score</t>
  </si>
  <si>
    <t>Krippendorff's Alpha (with Confidence): 0.6335164386218575</t>
  </si>
  <si>
    <t>Krippendorff's alpha: 0.6270219305310061</t>
  </si>
  <si>
    <t>0 (DISCARD)</t>
  </si>
  <si>
    <t>Time</t>
  </si>
  <si>
    <t>0:01:36</t>
  </si>
  <si>
    <t>0:00:27</t>
  </si>
  <si>
    <t>0:01:10</t>
  </si>
  <si>
    <t>0:01:01</t>
  </si>
  <si>
    <t>0:00:38</t>
  </si>
  <si>
    <t>0:03:22</t>
  </si>
  <si>
    <t>0:03:12</t>
  </si>
  <si>
    <t>0:02:18</t>
  </si>
  <si>
    <t>0:01:51</t>
  </si>
  <si>
    <t>Average Time</t>
  </si>
  <si>
    <t>A1_1</t>
  </si>
  <si>
    <t>A1_2</t>
  </si>
  <si>
    <t>A1_3</t>
  </si>
  <si>
    <t>non-hate=58</t>
  </si>
  <si>
    <t>hate=45</t>
  </si>
  <si>
    <t>hate=46</t>
  </si>
  <si>
    <t>none=2</t>
  </si>
  <si>
    <t>none=3</t>
  </si>
  <si>
    <t>none=4</t>
  </si>
  <si>
    <t>none=9</t>
  </si>
  <si>
    <t>non-hate=65</t>
  </si>
  <si>
    <t>none=0</t>
  </si>
  <si>
    <t>NON-HATE</t>
  </si>
  <si>
    <t>NONE</t>
  </si>
  <si>
    <t>NONE/DISCARDED</t>
  </si>
  <si>
    <t>Annotator1_1</t>
  </si>
  <si>
    <t>Annotator2_1</t>
  </si>
  <si>
    <t>Annotator3_1</t>
  </si>
  <si>
    <t>ANNOTATOR1_1</t>
  </si>
  <si>
    <t>ANNOTATOR1_2</t>
  </si>
  <si>
    <t>ANNOTATOR1_3</t>
  </si>
  <si>
    <t>ANNOTATOR2_1</t>
  </si>
  <si>
    <t>ANNOTATOR3_1</t>
  </si>
  <si>
    <t>ANNOTATOR2_2</t>
  </si>
  <si>
    <t>ANNOTATOR3_2</t>
  </si>
  <si>
    <t>ANNOTATOR2_3</t>
  </si>
  <si>
    <t>ANNOTATOR3_3</t>
  </si>
  <si>
    <t>ANNOTATOR1_4</t>
  </si>
  <si>
    <t>ANNOTATOR2_4</t>
  </si>
  <si>
    <t>ANNOTATOR3_4</t>
  </si>
  <si>
    <t>n=109</t>
  </si>
  <si>
    <t>non-hate=66</t>
  </si>
  <si>
    <t>n=110</t>
  </si>
  <si>
    <t>DATASET1</t>
  </si>
  <si>
    <t>DATASET2</t>
  </si>
  <si>
    <t>DATASET3</t>
  </si>
  <si>
    <t>DATASET4</t>
  </si>
  <si>
    <t>SUM</t>
  </si>
  <si>
    <t>HATE in %</t>
  </si>
  <si>
    <t>NON-HATE in%</t>
  </si>
  <si>
    <t>NONE/DISCARDED in %</t>
  </si>
  <si>
    <t>TOTAL</t>
  </si>
  <si>
    <t>IR</t>
  </si>
  <si>
    <t>n=</t>
  </si>
  <si>
    <t>N=437</t>
  </si>
  <si>
    <t>Adolf Hitler</t>
  </si>
  <si>
    <t>Albert Einstein</t>
  </si>
  <si>
    <t>Abu Bakr Al-Baghdadi</t>
  </si>
  <si>
    <t>Alex Jones</t>
  </si>
  <si>
    <t>AnneFrank</t>
  </si>
  <si>
    <t>ArnoldSchwarzenegger</t>
  </si>
  <si>
    <t>BaiLing</t>
  </si>
  <si>
    <t>Barack Obama</t>
  </si>
  <si>
    <t>BearGrylls</t>
  </si>
  <si>
    <t>BenCarson</t>
  </si>
  <si>
    <t>BenjaminCrump</t>
  </si>
  <si>
    <t>BenjaminNetanjahu</t>
  </si>
  <si>
    <t>BernieSanders</t>
  </si>
  <si>
    <t>BillClinton</t>
  </si>
  <si>
    <t>BillCosby</t>
  </si>
  <si>
    <t>BillGates</t>
  </si>
  <si>
    <t>BridgetPowers</t>
  </si>
  <si>
    <t>BristolPalin</t>
  </si>
  <si>
    <t>BritneySpears</t>
  </si>
  <si>
    <t>BustaRhymes</t>
  </si>
  <si>
    <t>CaitlynJenner</t>
  </si>
  <si>
    <t>CarrollO'Connor</t>
  </si>
  <si>
    <t>ChrisBrown</t>
  </si>
  <si>
    <t>ChrisEvans</t>
  </si>
  <si>
    <t>ChrisRock</t>
  </si>
  <si>
    <t>ChuckSchumer</t>
  </si>
  <si>
    <t>ColinKoepernick</t>
  </si>
  <si>
    <t>ColinPowell</t>
  </si>
  <si>
    <t>ConchitaWurst</t>
  </si>
  <si>
    <t>DarrylWorley</t>
  </si>
  <si>
    <t>DaveChapelle</t>
  </si>
  <si>
    <t>DavidCameron</t>
  </si>
  <si>
    <t>DiegoMaradona</t>
  </si>
  <si>
    <t>DonaldTrump</t>
  </si>
  <si>
    <t>DonaldTrumpJr</t>
  </si>
  <si>
    <t>EltonJohn</t>
  </si>
  <si>
    <t>GeorgeWBush</t>
  </si>
  <si>
    <t>GiorgioATsoukalos</t>
  </si>
  <si>
    <t>GordonRamsay</t>
  </si>
  <si>
    <t>GretaThunberg</t>
  </si>
  <si>
    <t>HassanRouhani</t>
  </si>
  <si>
    <t>HillaryClinton</t>
  </si>
  <si>
    <t>HughHefner</t>
  </si>
  <si>
    <t>HulkHogan</t>
  </si>
  <si>
    <t>IlhanOmar</t>
  </si>
  <si>
    <t>J.B.Pritzker</t>
  </si>
  <si>
    <t>JackNicholson</t>
  </si>
  <si>
    <t>JamesFranco</t>
  </si>
  <si>
    <t>JeremyCorbyn</t>
  </si>
  <si>
    <t>JoeBiden</t>
  </si>
  <si>
    <t>JoeExotic</t>
  </si>
  <si>
    <t>JoeJackson</t>
  </si>
  <si>
    <t>JosephGoebbels</t>
  </si>
  <si>
    <t>JussieSmollett</t>
  </si>
  <si>
    <t>JustinTrudeau</t>
  </si>
  <si>
    <t>KamalaHarris</t>
  </si>
  <si>
    <t>KanyeWest</t>
  </si>
  <si>
    <t>KevinHart</t>
  </si>
  <si>
    <t>KimJongUn</t>
  </si>
  <si>
    <t>KingCharles</t>
  </si>
  <si>
    <t>LadyGaga</t>
  </si>
  <si>
    <t>LalehBijani</t>
  </si>
  <si>
    <t>LeoVaradkar</t>
  </si>
  <si>
    <t>LindaSarsour</t>
  </si>
  <si>
    <t>LorettaLynch</t>
  </si>
  <si>
    <t>MahatmaGandhi</t>
  </si>
  <si>
    <t>MarkZuckerberg</t>
  </si>
  <si>
    <t>MelaniaTrump</t>
  </si>
  <si>
    <t>MichelleObama</t>
  </si>
  <si>
    <t>MikePence</t>
  </si>
  <si>
    <t>MittRomney</t>
  </si>
  <si>
    <t>NadeschdaAndrejewnaTolokonnikowa</t>
  </si>
  <si>
    <t>NanaAddoDankwaAkufo-Addo</t>
  </si>
  <si>
    <t>NarendraModi</t>
  </si>
  <si>
    <t>Ocasio-Cortez</t>
  </si>
  <si>
    <t>OprahWinfrey</t>
  </si>
  <si>
    <t>OsamaBinLaden</t>
  </si>
  <si>
    <t>PopeBenedikt</t>
  </si>
  <si>
    <t>PatrickMahomes</t>
  </si>
  <si>
    <t>PaulineHanson</t>
  </si>
  <si>
    <t>PopeFrancis</t>
  </si>
  <si>
    <t>PrinceHarry</t>
  </si>
  <si>
    <t>QueenElizabeth</t>
  </si>
  <si>
    <t>RashidaTlaib</t>
  </si>
  <si>
    <t>RevAlSharpton</t>
  </si>
  <si>
    <t>RobertMugabe</t>
  </si>
  <si>
    <t>RondaRousey</t>
  </si>
  <si>
    <t>RoseanneBarr</t>
  </si>
  <si>
    <t>RussellTravers</t>
  </si>
  <si>
    <t>SeanHannity</t>
  </si>
  <si>
    <t>StephenHawking</t>
  </si>
  <si>
    <t>StevieWonder</t>
  </si>
  <si>
    <t>TigerWoods</t>
  </si>
  <si>
    <t>TomiLahren</t>
  </si>
  <si>
    <t>VinceMcMahon</t>
  </si>
  <si>
    <t>WillSmith</t>
  </si>
  <si>
    <t>WladimirPutin</t>
  </si>
  <si>
    <t>WoodyAllen</t>
  </si>
  <si>
    <t>XiJinping</t>
  </si>
  <si>
    <t>Angela Merkel</t>
  </si>
  <si>
    <t>CONTROVERSIAL FIGURE</t>
  </si>
  <si>
    <t>AMOUNT OF MEMES x 3 ANNOTATORS</t>
  </si>
  <si>
    <t>NON-HATE in %</t>
  </si>
  <si>
    <t>MartinLutherKingJr</t>
  </si>
  <si>
    <t xml:space="preserve">0 - 2 </t>
  </si>
  <si>
    <t>3 - 5</t>
  </si>
  <si>
    <t>&lt; 3</t>
  </si>
  <si>
    <t>hate=51</t>
  </si>
  <si>
    <t>hate=73</t>
  </si>
  <si>
    <t>none=1</t>
  </si>
  <si>
    <t>non-hate=35</t>
  </si>
  <si>
    <t>non-hate=62</t>
  </si>
  <si>
    <t>hate=40</t>
  </si>
  <si>
    <t>hate=41</t>
  </si>
  <si>
    <t>non-hate=59</t>
  </si>
  <si>
    <t>hate=50</t>
  </si>
  <si>
    <t>non-hate=56</t>
  </si>
  <si>
    <t>hate=42</t>
  </si>
  <si>
    <t>hate=23</t>
  </si>
  <si>
    <t>non-hate=87</t>
  </si>
  <si>
    <t>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</si>
</sst>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.000_-;\-* #,##0.000_-;_-* &quot;-&quot;??_-;_-@_-"/>
    <numFmt numFmtId="165" formatCode="0.000"/>
  </numFmts>
  <fonts count="13">
    <font>
      <sz val="12"/>
      <color theme="1"/>
      <name val="Times New Roman"/>
      <family val="2"/>
      <scheme val="minor"/>
    </font>
    <font>
      <b/>
      <sz val="12"/>
      <color theme="1"/>
      <name val="Times New Roman"/>
      <family val="2"/>
      <scheme val="minor"/>
    </font>
    <font>
      <sz val="8"/>
      <name val="Times New Roman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1"/>
      <color rgb="FF000000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2"/>
      <color rgb="FFFF0000"/>
      <name val="Times New Roman"/>
      <family val="2"/>
      <scheme val="minor"/>
    </font>
    <font>
      <sz val="12"/>
      <color rgb="FF000000"/>
      <name val="Times New Roman"/>
      <family val="2"/>
      <scheme val="minor"/>
    </font>
    <font>
      <b/>
      <sz val="12"/>
      <color rgb="FF000000"/>
      <name val="Times New Roman"/>
      <family val="2"/>
      <scheme val="minor"/>
    </font>
    <font>
      <sz val="13"/>
      <color theme="1"/>
      <name val=".AppleSystemUIFont"/>
    </font>
    <font>
      <sz val="12"/>
      <color theme="1"/>
      <name val="Helvetica"/>
      <family val="2"/>
    </font>
    <font>
      <b/>
      <sz val="12"/>
      <color theme="1"/>
      <name val="Times New Roman"/>
      <family val="1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869BFE"/>
        <bgColor indexed="64"/>
      </patternFill>
    </fill>
    <fill>
      <patternFill patternType="solid">
        <fgColor rgb="FF27E16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FD26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26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22B2D"/>
        <bgColor indexed="64"/>
      </patternFill>
    </fill>
    <fill>
      <patternFill patternType="solid">
        <fgColor rgb="FFFF0000"/>
        <bgColor rgb="FF000000"/>
      </patternFill>
    </fill>
  </fills>
  <borders count="16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</cellStyleXfs>
  <cellXfs count="86">
    <xf numFmtId="0" fontId="0" fillId="0" borderId="0" xfId="0"/>
    <xf numFmtId="0" fontId="1" fillId="0" borderId="0" xfId="0" applyFont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0" borderId="1" xfId="0" applyFont="1" applyBorder="1"/>
    <xf numFmtId="0" fontId="1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1" fillId="0" borderId="1" xfId="0" applyFont="1" applyBorder="1" applyAlignment="1">
      <alignment horizontal="left"/>
    </xf>
    <xf numFmtId="0" fontId="1" fillId="4" borderId="1" xfId="0" applyFont="1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3" fillId="0" borderId="0" xfId="0" applyFont="1"/>
    <xf numFmtId="0" fontId="4" fillId="0" borderId="0" xfId="0" applyFont="1"/>
    <xf numFmtId="21" fontId="5" fillId="0" borderId="0" xfId="0" applyNumberFormat="1" applyFont="1" applyAlignment="1">
      <alignment horizontal="center"/>
    </xf>
    <xf numFmtId="21" fontId="0" fillId="0" borderId="0" xfId="0" applyNumberFormat="1" applyAlignment="1">
      <alignment horizontal="center"/>
    </xf>
    <xf numFmtId="21" fontId="1" fillId="0" borderId="0" xfId="0" applyNumberFormat="1" applyFont="1" applyAlignment="1">
      <alignment horizontal="center"/>
    </xf>
    <xf numFmtId="0" fontId="0" fillId="7" borderId="0" xfId="0" applyFill="1"/>
    <xf numFmtId="0" fontId="0" fillId="4" borderId="0" xfId="0" applyFill="1"/>
    <xf numFmtId="0" fontId="0" fillId="2" borderId="0" xfId="0" applyFill="1"/>
    <xf numFmtId="0" fontId="8" fillId="0" borderId="0" xfId="0" applyFont="1"/>
    <xf numFmtId="0" fontId="8" fillId="0" borderId="0" xfId="0" applyFont="1" applyAlignment="1">
      <alignment horizontal="center"/>
    </xf>
    <xf numFmtId="0" fontId="9" fillId="0" borderId="0" xfId="0" applyFont="1"/>
    <xf numFmtId="9" fontId="0" fillId="0" borderId="0" xfId="2" applyFont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5" xfId="0" applyBorder="1"/>
    <xf numFmtId="0" fontId="1" fillId="0" borderId="6" xfId="0" applyFont="1" applyBorder="1"/>
    <xf numFmtId="0" fontId="1" fillId="0" borderId="7" xfId="0" applyFont="1" applyBorder="1"/>
    <xf numFmtId="9" fontId="0" fillId="0" borderId="0" xfId="2" applyFont="1"/>
    <xf numFmtId="0" fontId="0" fillId="8" borderId="0" xfId="0" applyFill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quotePrefix="1" applyAlignment="1">
      <alignment horizontal="center"/>
    </xf>
    <xf numFmtId="0" fontId="4" fillId="0" borderId="0" xfId="0" applyFont="1" applyAlignment="1">
      <alignment horizontal="center"/>
    </xf>
    <xf numFmtId="0" fontId="0" fillId="9" borderId="0" xfId="0" applyFill="1" applyAlignment="1">
      <alignment horizontal="center"/>
    </xf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10" xfId="0" applyBorder="1"/>
    <xf numFmtId="0" fontId="0" fillId="0" borderId="6" xfId="0" applyBorder="1" applyAlignment="1">
      <alignment horizontal="center"/>
    </xf>
    <xf numFmtId="0" fontId="7" fillId="0" borderId="11" xfId="0" applyFont="1" applyBorder="1"/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0" fillId="0" borderId="9" xfId="0" applyBorder="1"/>
    <xf numFmtId="0" fontId="0" fillId="0" borderId="6" xfId="0" applyBorder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65" fontId="0" fillId="0" borderId="5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164" fontId="0" fillId="0" borderId="5" xfId="1" applyNumberFormat="1" applyFont="1" applyBorder="1"/>
    <xf numFmtId="0" fontId="10" fillId="0" borderId="0" xfId="0" applyFont="1"/>
    <xf numFmtId="0" fontId="11" fillId="0" borderId="0" xfId="0" applyFont="1"/>
    <xf numFmtId="0" fontId="1" fillId="4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9" fontId="0" fillId="10" borderId="0" xfId="2" applyFont="1" applyFill="1" applyAlignment="1">
      <alignment horizontal="center"/>
    </xf>
    <xf numFmtId="0" fontId="10" fillId="10" borderId="0" xfId="0" applyFont="1" applyFill="1"/>
    <xf numFmtId="0" fontId="10" fillId="10" borderId="0" xfId="0" applyFont="1" applyFill="1" applyAlignment="1">
      <alignment horizontal="center"/>
    </xf>
    <xf numFmtId="0" fontId="0" fillId="10" borderId="0" xfId="0" applyFill="1" applyAlignment="1">
      <alignment horizontal="center"/>
    </xf>
    <xf numFmtId="0" fontId="10" fillId="4" borderId="0" xfId="0" applyFont="1" applyFill="1"/>
    <xf numFmtId="0" fontId="10" fillId="4" borderId="0" xfId="0" applyFont="1" applyFill="1" applyAlignment="1">
      <alignment horizontal="center"/>
    </xf>
    <xf numFmtId="9" fontId="0" fillId="4" borderId="0" xfId="2" applyFont="1" applyFill="1" applyAlignment="1">
      <alignment horizontal="center"/>
    </xf>
    <xf numFmtId="0" fontId="10" fillId="2" borderId="0" xfId="0" applyFont="1" applyFill="1"/>
    <xf numFmtId="0" fontId="10" fillId="2" borderId="0" xfId="0" applyFont="1" applyFill="1" applyAlignment="1">
      <alignment horizontal="center"/>
    </xf>
    <xf numFmtId="9" fontId="0" fillId="2" borderId="0" xfId="2" applyFont="1" applyFill="1" applyAlignment="1">
      <alignment horizontal="center"/>
    </xf>
    <xf numFmtId="49" fontId="1" fillId="0" borderId="1" xfId="0" applyNumberFormat="1" applyFont="1" applyBorder="1"/>
    <xf numFmtId="0" fontId="8" fillId="11" borderId="0" xfId="0" applyFont="1" applyFill="1" applyAlignment="1">
      <alignment horizontal="center"/>
    </xf>
    <xf numFmtId="0" fontId="0" fillId="0" borderId="12" xfId="0" applyBorder="1"/>
    <xf numFmtId="0" fontId="1" fillId="5" borderId="13" xfId="0" applyFont="1" applyFill="1" applyBorder="1" applyAlignment="1">
      <alignment horizontal="center"/>
    </xf>
    <xf numFmtId="164" fontId="0" fillId="0" borderId="0" xfId="1" applyNumberFormat="1" applyFont="1" applyAlignment="1">
      <alignment horizontal="center"/>
    </xf>
    <xf numFmtId="9" fontId="0" fillId="0" borderId="0" xfId="2" applyFont="1" applyFill="1" applyAlignment="1">
      <alignment horizontal="center"/>
    </xf>
    <xf numFmtId="0" fontId="10" fillId="8" borderId="0" xfId="0" applyFont="1" applyFill="1"/>
    <xf numFmtId="0" fontId="10" fillId="8" borderId="0" xfId="0" applyFont="1" applyFill="1" applyAlignment="1">
      <alignment horizontal="center"/>
    </xf>
    <xf numFmtId="9" fontId="0" fillId="8" borderId="0" xfId="2" applyFont="1" applyFill="1" applyAlignment="1">
      <alignment horizontal="center"/>
    </xf>
    <xf numFmtId="0" fontId="12" fillId="0" borderId="0" xfId="0" applyFont="1"/>
    <xf numFmtId="0" fontId="0" fillId="0" borderId="14" xfId="0" applyBorder="1"/>
    <xf numFmtId="0" fontId="12" fillId="0" borderId="15" xfId="0" applyFont="1" applyBorder="1"/>
    <xf numFmtId="0" fontId="12" fillId="0" borderId="3" xfId="0" applyFont="1" applyBorder="1" applyAlignment="1">
      <alignment horizontal="center"/>
    </xf>
  </cellXfs>
  <cellStyles count="3">
    <cellStyle name="Comma" xfId="1" builtinId="3"/>
    <cellStyle name="Normal" xfId="0" builtinId="0"/>
    <cellStyle name="Per cent" xfId="2" builtinId="5"/>
  </cellStyles>
  <dxfs count="0"/>
  <tableStyles count="0" defaultTableStyle="TableStyleMedium2" defaultPivotStyle="PivotStyleLight16"/>
  <colors>
    <mruColors>
      <color rgb="FF27E168"/>
      <color rgb="FFFF2600"/>
      <color rgb="FF869BFE"/>
      <color rgb="FFF22B2D"/>
      <color rgb="FFED5E8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cap="all" spc="5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DATASET1 (n=109)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Dataset1!$B$139</c:f>
              <c:strCache>
                <c:ptCount val="1"/>
                <c:pt idx="0">
                  <c:v>HATE</c:v>
                </c:pt>
              </c:strCache>
            </c:strRef>
          </c:tx>
          <c:spPr>
            <a:solidFill>
              <a:srgbClr val="F22B2D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Dataset1!$A$140:$A$142</c:f>
              <c:strCache>
                <c:ptCount val="3"/>
                <c:pt idx="0">
                  <c:v>ANNOTATOR1_1</c:v>
                </c:pt>
                <c:pt idx="1">
                  <c:v>ANNOTATOR2_1</c:v>
                </c:pt>
                <c:pt idx="2">
                  <c:v>ANNOTATOR3_1</c:v>
                </c:pt>
              </c:strCache>
            </c:strRef>
          </c:cat>
          <c:val>
            <c:numRef>
              <c:f>Dataset1!$B$140:$B$142</c:f>
              <c:numCache>
                <c:formatCode>General</c:formatCode>
                <c:ptCount val="3"/>
                <c:pt idx="0">
                  <c:v>50</c:v>
                </c:pt>
                <c:pt idx="1">
                  <c:v>45</c:v>
                </c:pt>
                <c:pt idx="2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33-7B4E-BCC7-EEA5F62C2CE2}"/>
            </c:ext>
          </c:extLst>
        </c:ser>
        <c:ser>
          <c:idx val="1"/>
          <c:order val="1"/>
          <c:tx>
            <c:strRef>
              <c:f>Dataset1!$C$139</c:f>
              <c:strCache>
                <c:ptCount val="1"/>
                <c:pt idx="0">
                  <c:v>NON-HATE</c:v>
                </c:pt>
              </c:strCache>
            </c:strRef>
          </c:tx>
          <c:spPr>
            <a:solidFill>
              <a:srgbClr val="27E16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Dataset1!$A$140:$A$142</c:f>
              <c:strCache>
                <c:ptCount val="3"/>
                <c:pt idx="0">
                  <c:v>ANNOTATOR1_1</c:v>
                </c:pt>
                <c:pt idx="1">
                  <c:v>ANNOTATOR2_1</c:v>
                </c:pt>
                <c:pt idx="2">
                  <c:v>ANNOTATOR3_1</c:v>
                </c:pt>
              </c:strCache>
            </c:strRef>
          </c:cat>
          <c:val>
            <c:numRef>
              <c:f>Dataset1!$C$140:$C$142</c:f>
              <c:numCache>
                <c:formatCode>General</c:formatCode>
                <c:ptCount val="3"/>
                <c:pt idx="0">
                  <c:v>52</c:v>
                </c:pt>
                <c:pt idx="1">
                  <c:v>57</c:v>
                </c:pt>
                <c:pt idx="2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33-7B4E-BCC7-EEA5F62C2CE2}"/>
            </c:ext>
          </c:extLst>
        </c:ser>
        <c:ser>
          <c:idx val="2"/>
          <c:order val="2"/>
          <c:tx>
            <c:strRef>
              <c:f>Dataset1!$D$139</c:f>
              <c:strCache>
                <c:ptCount val="1"/>
                <c:pt idx="0">
                  <c:v>NONE/DISCARDED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Dataset1!$A$140:$A$142</c:f>
              <c:strCache>
                <c:ptCount val="3"/>
                <c:pt idx="0">
                  <c:v>ANNOTATOR1_1</c:v>
                </c:pt>
                <c:pt idx="1">
                  <c:v>ANNOTATOR2_1</c:v>
                </c:pt>
                <c:pt idx="2">
                  <c:v>ANNOTATOR3_1</c:v>
                </c:pt>
              </c:strCache>
            </c:strRef>
          </c:cat>
          <c:val>
            <c:numRef>
              <c:f>Dataset1!$D$140:$D$142</c:f>
              <c:numCache>
                <c:formatCode>General</c:formatCode>
                <c:ptCount val="3"/>
                <c:pt idx="0">
                  <c:v>7</c:v>
                </c:pt>
                <c:pt idx="1">
                  <c:v>7</c:v>
                </c:pt>
                <c:pt idx="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33-7B4E-BCC7-EEA5F62C2C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61623648"/>
        <c:axId val="361545776"/>
      </c:barChart>
      <c:catAx>
        <c:axId val="361623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361545776"/>
        <c:crosses val="autoZero"/>
        <c:auto val="1"/>
        <c:lblAlgn val="ctr"/>
        <c:lblOffset val="100"/>
        <c:noMultiLvlLbl val="0"/>
      </c:catAx>
      <c:valAx>
        <c:axId val="36154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361623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Rising non-hate or falling hate rate after each test dataset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>
        <c:manualLayout>
          <c:layoutTarget val="inner"/>
          <c:xMode val="edge"/>
          <c:yMode val="edge"/>
          <c:x val="9.2777777777777765E-2"/>
          <c:y val="0.17631962671332749"/>
          <c:w val="0.88500000000000001"/>
          <c:h val="0.6150681685622631"/>
        </c:manualLayout>
      </c:layout>
      <c:lineChart>
        <c:grouping val="standard"/>
        <c:varyColors val="0"/>
        <c:ser>
          <c:idx val="0"/>
          <c:order val="0"/>
          <c:tx>
            <c:strRef>
              <c:f>Results_annotations!$U$32</c:f>
              <c:strCache>
                <c:ptCount val="1"/>
                <c:pt idx="0">
                  <c:v>HATE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Results_annotations!$T$33:$T$36</c:f>
              <c:strCache>
                <c:ptCount val="4"/>
                <c:pt idx="0">
                  <c:v>DATASET1</c:v>
                </c:pt>
                <c:pt idx="1">
                  <c:v>DATASET2</c:v>
                </c:pt>
                <c:pt idx="2">
                  <c:v>DATASET3</c:v>
                </c:pt>
                <c:pt idx="3">
                  <c:v>DATASET4</c:v>
                </c:pt>
              </c:strCache>
            </c:strRef>
          </c:cat>
          <c:val>
            <c:numRef>
              <c:f>Results_annotations!$U$33:$U$36</c:f>
              <c:numCache>
                <c:formatCode>0%</c:formatCode>
                <c:ptCount val="4"/>
                <c:pt idx="0">
                  <c:v>0.33638443935926776</c:v>
                </c:pt>
                <c:pt idx="1">
                  <c:v>0.38901601830663618</c:v>
                </c:pt>
                <c:pt idx="2">
                  <c:v>0.2997711670480549</c:v>
                </c:pt>
                <c:pt idx="3">
                  <c:v>0.25171624713958812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BE-4D45-888E-BB764E75459F}"/>
            </c:ext>
          </c:extLst>
        </c:ser>
        <c:ser>
          <c:idx val="1"/>
          <c:order val="1"/>
          <c:tx>
            <c:strRef>
              <c:f>Results_annotations!$V$32</c:f>
              <c:strCache>
                <c:ptCount val="1"/>
                <c:pt idx="0">
                  <c:v>NON-HATE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Results_annotations!$T$33:$T$36</c:f>
              <c:strCache>
                <c:ptCount val="4"/>
                <c:pt idx="0">
                  <c:v>DATASET1</c:v>
                </c:pt>
                <c:pt idx="1">
                  <c:v>DATASET2</c:v>
                </c:pt>
                <c:pt idx="2">
                  <c:v>DATASET3</c:v>
                </c:pt>
                <c:pt idx="3">
                  <c:v>DATASET4</c:v>
                </c:pt>
              </c:strCache>
            </c:strRef>
          </c:cat>
          <c:val>
            <c:numRef>
              <c:f>Results_annotations!$V$33:$V$36</c:f>
              <c:numCache>
                <c:formatCode>0%</c:formatCode>
                <c:ptCount val="4"/>
                <c:pt idx="0">
                  <c:v>0.36384439359267734</c:v>
                </c:pt>
                <c:pt idx="1">
                  <c:v>0.35469107551487417</c:v>
                </c:pt>
                <c:pt idx="2">
                  <c:v>0.41189931350114417</c:v>
                </c:pt>
                <c:pt idx="3">
                  <c:v>0.47826086956521741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BE-4D45-888E-BB764E75459F}"/>
            </c:ext>
          </c:extLst>
        </c:ser>
        <c:ser>
          <c:idx val="2"/>
          <c:order val="2"/>
          <c:tx>
            <c:strRef>
              <c:f>Results_annotations!$W$32</c:f>
              <c:strCache>
                <c:ptCount val="1"/>
                <c:pt idx="0">
                  <c:v>NONE/DISCARDED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Results_annotations!$T$33:$T$36</c:f>
              <c:strCache>
                <c:ptCount val="4"/>
                <c:pt idx="0">
                  <c:v>DATASET1</c:v>
                </c:pt>
                <c:pt idx="1">
                  <c:v>DATASET2</c:v>
                </c:pt>
                <c:pt idx="2">
                  <c:v>DATASET3</c:v>
                </c:pt>
                <c:pt idx="3">
                  <c:v>DATASET4</c:v>
                </c:pt>
              </c:strCache>
            </c:strRef>
          </c:cat>
          <c:val>
            <c:numRef>
              <c:f>Results_annotations!$W$33:$W$36</c:f>
              <c:numCache>
                <c:formatCode>0%</c:formatCode>
                <c:ptCount val="4"/>
                <c:pt idx="0">
                  <c:v>4.8054919908466817E-2</c:v>
                </c:pt>
                <c:pt idx="1">
                  <c:v>4.5766590389016018E-3</c:v>
                </c:pt>
                <c:pt idx="2">
                  <c:v>3.6613272311212815E-2</c:v>
                </c:pt>
                <c:pt idx="3">
                  <c:v>2.5171624713958809E-2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BE-4D45-888E-BB764E7545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5330399"/>
        <c:axId val="1655394783"/>
      </c:lineChart>
      <c:catAx>
        <c:axId val="1655330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655394783"/>
        <c:crosses val="autoZero"/>
        <c:auto val="1"/>
        <c:lblAlgn val="ctr"/>
        <c:lblOffset val="100"/>
        <c:noMultiLvlLbl val="0"/>
      </c:catAx>
      <c:valAx>
        <c:axId val="1655394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655330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 u="sng">
                <a:latin typeface="+mj-lt"/>
              </a:rPr>
              <a:t>All annotations of every controversial figure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'Semantic analysis'!$C$1</c:f>
              <c:strCache>
                <c:ptCount val="1"/>
                <c:pt idx="0">
                  <c:v>HATE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'Semantic analysis'!$A$2:$A$102</c:f>
              <c:strCache>
                <c:ptCount val="101"/>
                <c:pt idx="0">
                  <c:v>Adolf Hitler</c:v>
                </c:pt>
                <c:pt idx="1">
                  <c:v>Abu Bakr Al-Baghdadi</c:v>
                </c:pt>
                <c:pt idx="2">
                  <c:v>Albert Einstein</c:v>
                </c:pt>
                <c:pt idx="3">
                  <c:v>Alex Jones</c:v>
                </c:pt>
                <c:pt idx="4">
                  <c:v>Angela Merkel</c:v>
                </c:pt>
                <c:pt idx="5">
                  <c:v>AnneFrank</c:v>
                </c:pt>
                <c:pt idx="6">
                  <c:v>ArnoldSchwarzenegger</c:v>
                </c:pt>
                <c:pt idx="7">
                  <c:v>BaiLing</c:v>
                </c:pt>
                <c:pt idx="8">
                  <c:v>Barack Obama</c:v>
                </c:pt>
                <c:pt idx="9">
                  <c:v>BearGrylls</c:v>
                </c:pt>
                <c:pt idx="10">
                  <c:v>BenCarson</c:v>
                </c:pt>
                <c:pt idx="11">
                  <c:v>BenjaminCrump</c:v>
                </c:pt>
                <c:pt idx="12">
                  <c:v>BenjaminNetanjahu</c:v>
                </c:pt>
                <c:pt idx="13">
                  <c:v>BernieSanders</c:v>
                </c:pt>
                <c:pt idx="14">
                  <c:v>BillClinton</c:v>
                </c:pt>
                <c:pt idx="15">
                  <c:v>BillCosby</c:v>
                </c:pt>
                <c:pt idx="16">
                  <c:v>BillGates</c:v>
                </c:pt>
                <c:pt idx="17">
                  <c:v>BridgetPowers</c:v>
                </c:pt>
                <c:pt idx="18">
                  <c:v>BristolPalin</c:v>
                </c:pt>
                <c:pt idx="19">
                  <c:v>BritneySpears</c:v>
                </c:pt>
                <c:pt idx="20">
                  <c:v>BustaRhymes</c:v>
                </c:pt>
                <c:pt idx="21">
                  <c:v>CaitlynJenner</c:v>
                </c:pt>
                <c:pt idx="22">
                  <c:v>CarrollO'Connor</c:v>
                </c:pt>
                <c:pt idx="23">
                  <c:v>ChrisBrown</c:v>
                </c:pt>
                <c:pt idx="24">
                  <c:v>ChrisEvans</c:v>
                </c:pt>
                <c:pt idx="25">
                  <c:v>ChrisRock</c:v>
                </c:pt>
                <c:pt idx="26">
                  <c:v>ChuckSchumer</c:v>
                </c:pt>
                <c:pt idx="27">
                  <c:v>ColinKoepernick</c:v>
                </c:pt>
                <c:pt idx="28">
                  <c:v>ColinPowell</c:v>
                </c:pt>
                <c:pt idx="29">
                  <c:v>ConchitaWurst</c:v>
                </c:pt>
                <c:pt idx="30">
                  <c:v>DarrylWorley</c:v>
                </c:pt>
                <c:pt idx="31">
                  <c:v>DaveChapelle</c:v>
                </c:pt>
                <c:pt idx="32">
                  <c:v>DavidCameron</c:v>
                </c:pt>
                <c:pt idx="33">
                  <c:v>DiegoMaradona</c:v>
                </c:pt>
                <c:pt idx="34">
                  <c:v>DonaldTrump</c:v>
                </c:pt>
                <c:pt idx="35">
                  <c:v>DonaldTrumpJr</c:v>
                </c:pt>
                <c:pt idx="36">
                  <c:v>EltonJohn</c:v>
                </c:pt>
                <c:pt idx="37">
                  <c:v>GeorgeWBush</c:v>
                </c:pt>
                <c:pt idx="38">
                  <c:v>GiorgioATsoukalos</c:v>
                </c:pt>
                <c:pt idx="39">
                  <c:v>GordonRamsay</c:v>
                </c:pt>
                <c:pt idx="40">
                  <c:v>GretaThunberg</c:v>
                </c:pt>
                <c:pt idx="41">
                  <c:v>HassanRouhani</c:v>
                </c:pt>
                <c:pt idx="42">
                  <c:v>HillaryClinton</c:v>
                </c:pt>
                <c:pt idx="43">
                  <c:v>HughHefner</c:v>
                </c:pt>
                <c:pt idx="44">
                  <c:v>HulkHogan</c:v>
                </c:pt>
                <c:pt idx="45">
                  <c:v>IlhanOmar</c:v>
                </c:pt>
                <c:pt idx="46">
                  <c:v>J.B.Pritzker</c:v>
                </c:pt>
                <c:pt idx="47">
                  <c:v>JackNicholson</c:v>
                </c:pt>
                <c:pt idx="48">
                  <c:v>JamesFranco</c:v>
                </c:pt>
                <c:pt idx="49">
                  <c:v>JeremyCorbyn</c:v>
                </c:pt>
                <c:pt idx="50">
                  <c:v>JoeBiden</c:v>
                </c:pt>
                <c:pt idx="51">
                  <c:v>JoeExotic</c:v>
                </c:pt>
                <c:pt idx="52">
                  <c:v>JoeJackson</c:v>
                </c:pt>
                <c:pt idx="53">
                  <c:v>JosephGoebbels</c:v>
                </c:pt>
                <c:pt idx="54">
                  <c:v>JussieSmollett</c:v>
                </c:pt>
                <c:pt idx="55">
                  <c:v>JustinTrudeau</c:v>
                </c:pt>
                <c:pt idx="56">
                  <c:v>KamalaHarris</c:v>
                </c:pt>
                <c:pt idx="57">
                  <c:v>KanyeWest</c:v>
                </c:pt>
                <c:pt idx="58">
                  <c:v>KevinHart</c:v>
                </c:pt>
                <c:pt idx="59">
                  <c:v>KimJongUn</c:v>
                </c:pt>
                <c:pt idx="60">
                  <c:v>KingCharles</c:v>
                </c:pt>
                <c:pt idx="61">
                  <c:v>LadyGaga</c:v>
                </c:pt>
                <c:pt idx="62">
                  <c:v>LalehBijani</c:v>
                </c:pt>
                <c:pt idx="63">
                  <c:v>LeoVaradkar</c:v>
                </c:pt>
                <c:pt idx="64">
                  <c:v>LindaSarsour</c:v>
                </c:pt>
                <c:pt idx="65">
                  <c:v>LorettaLynch</c:v>
                </c:pt>
                <c:pt idx="66">
                  <c:v>MahatmaGandhi</c:v>
                </c:pt>
                <c:pt idx="67">
                  <c:v>MarkZuckerberg</c:v>
                </c:pt>
                <c:pt idx="68">
                  <c:v>MartinLutherKingJr</c:v>
                </c:pt>
                <c:pt idx="69">
                  <c:v>MelaniaTrump</c:v>
                </c:pt>
                <c:pt idx="70">
                  <c:v>MichelleObama</c:v>
                </c:pt>
                <c:pt idx="71">
                  <c:v>MikePence</c:v>
                </c:pt>
                <c:pt idx="72">
                  <c:v>MittRomney</c:v>
                </c:pt>
                <c:pt idx="73">
                  <c:v>NadeschdaAndrejewnaTolokonnikowa</c:v>
                </c:pt>
                <c:pt idx="74">
                  <c:v>NanaAddoDankwaAkufo-Addo</c:v>
                </c:pt>
                <c:pt idx="75">
                  <c:v>NarendraModi</c:v>
                </c:pt>
                <c:pt idx="76">
                  <c:v>Ocasio-Cortez</c:v>
                </c:pt>
                <c:pt idx="77">
                  <c:v>OprahWinfrey</c:v>
                </c:pt>
                <c:pt idx="78">
                  <c:v>OsamaBinLaden</c:v>
                </c:pt>
                <c:pt idx="79">
                  <c:v>PopeBenedikt</c:v>
                </c:pt>
                <c:pt idx="80">
                  <c:v>PatrickMahomes</c:v>
                </c:pt>
                <c:pt idx="81">
                  <c:v>PaulineHanson</c:v>
                </c:pt>
                <c:pt idx="82">
                  <c:v>PopeFrancis</c:v>
                </c:pt>
                <c:pt idx="83">
                  <c:v>PrinceHarry</c:v>
                </c:pt>
                <c:pt idx="84">
                  <c:v>QueenElizabeth</c:v>
                </c:pt>
                <c:pt idx="85">
                  <c:v>RashidaTlaib</c:v>
                </c:pt>
                <c:pt idx="86">
                  <c:v>RevAlSharpton</c:v>
                </c:pt>
                <c:pt idx="87">
                  <c:v>RobertMugabe</c:v>
                </c:pt>
                <c:pt idx="88">
                  <c:v>RondaRousey</c:v>
                </c:pt>
                <c:pt idx="89">
                  <c:v>RoseanneBarr</c:v>
                </c:pt>
                <c:pt idx="90">
                  <c:v>RussellTravers</c:v>
                </c:pt>
                <c:pt idx="91">
                  <c:v>SeanHannity</c:v>
                </c:pt>
                <c:pt idx="92">
                  <c:v>StephenHawking</c:v>
                </c:pt>
                <c:pt idx="93">
                  <c:v>StevieWonder</c:v>
                </c:pt>
                <c:pt idx="94">
                  <c:v>TigerWoods</c:v>
                </c:pt>
                <c:pt idx="95">
                  <c:v>TomiLahren</c:v>
                </c:pt>
                <c:pt idx="96">
                  <c:v>VinceMcMahon</c:v>
                </c:pt>
                <c:pt idx="97">
                  <c:v>WillSmith</c:v>
                </c:pt>
                <c:pt idx="98">
                  <c:v>WladimirPutin</c:v>
                </c:pt>
                <c:pt idx="99">
                  <c:v>WoodyAllen</c:v>
                </c:pt>
                <c:pt idx="100">
                  <c:v>XiJinping</c:v>
                </c:pt>
              </c:strCache>
            </c:strRef>
          </c:cat>
          <c:val>
            <c:numRef>
              <c:f>'Semantic analysis'!$C$2:$C$102</c:f>
              <c:numCache>
                <c:formatCode>General</c:formatCode>
                <c:ptCount val="101"/>
                <c:pt idx="0">
                  <c:v>18</c:v>
                </c:pt>
                <c:pt idx="1">
                  <c:v>9</c:v>
                </c:pt>
                <c:pt idx="2">
                  <c:v>4</c:v>
                </c:pt>
                <c:pt idx="3">
                  <c:v>3</c:v>
                </c:pt>
                <c:pt idx="4">
                  <c:v>4</c:v>
                </c:pt>
                <c:pt idx="5">
                  <c:v>15</c:v>
                </c:pt>
                <c:pt idx="6">
                  <c:v>6</c:v>
                </c:pt>
                <c:pt idx="7">
                  <c:v>5</c:v>
                </c:pt>
                <c:pt idx="8">
                  <c:v>13</c:v>
                </c:pt>
                <c:pt idx="9">
                  <c:v>6</c:v>
                </c:pt>
                <c:pt idx="10">
                  <c:v>2</c:v>
                </c:pt>
                <c:pt idx="11">
                  <c:v>6</c:v>
                </c:pt>
                <c:pt idx="12">
                  <c:v>8</c:v>
                </c:pt>
                <c:pt idx="13">
                  <c:v>4</c:v>
                </c:pt>
                <c:pt idx="14">
                  <c:v>8</c:v>
                </c:pt>
                <c:pt idx="15">
                  <c:v>7</c:v>
                </c:pt>
                <c:pt idx="16">
                  <c:v>5</c:v>
                </c:pt>
                <c:pt idx="17">
                  <c:v>6</c:v>
                </c:pt>
                <c:pt idx="18">
                  <c:v>3</c:v>
                </c:pt>
                <c:pt idx="19">
                  <c:v>2</c:v>
                </c:pt>
                <c:pt idx="20">
                  <c:v>3</c:v>
                </c:pt>
                <c:pt idx="21">
                  <c:v>11</c:v>
                </c:pt>
                <c:pt idx="22">
                  <c:v>4</c:v>
                </c:pt>
                <c:pt idx="23">
                  <c:v>5</c:v>
                </c:pt>
                <c:pt idx="24">
                  <c:v>11</c:v>
                </c:pt>
                <c:pt idx="25">
                  <c:v>5</c:v>
                </c:pt>
                <c:pt idx="26">
                  <c:v>3</c:v>
                </c:pt>
                <c:pt idx="27">
                  <c:v>6</c:v>
                </c:pt>
                <c:pt idx="28">
                  <c:v>3</c:v>
                </c:pt>
                <c:pt idx="29">
                  <c:v>5</c:v>
                </c:pt>
                <c:pt idx="30">
                  <c:v>7</c:v>
                </c:pt>
                <c:pt idx="31">
                  <c:v>6</c:v>
                </c:pt>
                <c:pt idx="32">
                  <c:v>6</c:v>
                </c:pt>
                <c:pt idx="33">
                  <c:v>3</c:v>
                </c:pt>
                <c:pt idx="34">
                  <c:v>17</c:v>
                </c:pt>
                <c:pt idx="35">
                  <c:v>2</c:v>
                </c:pt>
                <c:pt idx="36">
                  <c:v>3</c:v>
                </c:pt>
                <c:pt idx="37">
                  <c:v>9</c:v>
                </c:pt>
                <c:pt idx="38">
                  <c:v>5</c:v>
                </c:pt>
                <c:pt idx="39">
                  <c:v>3</c:v>
                </c:pt>
                <c:pt idx="40">
                  <c:v>5</c:v>
                </c:pt>
                <c:pt idx="41">
                  <c:v>11</c:v>
                </c:pt>
                <c:pt idx="42">
                  <c:v>8</c:v>
                </c:pt>
                <c:pt idx="43">
                  <c:v>4</c:v>
                </c:pt>
                <c:pt idx="44">
                  <c:v>6</c:v>
                </c:pt>
                <c:pt idx="45">
                  <c:v>5</c:v>
                </c:pt>
                <c:pt idx="46">
                  <c:v>2</c:v>
                </c:pt>
                <c:pt idx="47">
                  <c:v>6</c:v>
                </c:pt>
                <c:pt idx="48">
                  <c:v>2</c:v>
                </c:pt>
                <c:pt idx="49">
                  <c:v>3</c:v>
                </c:pt>
                <c:pt idx="50">
                  <c:v>9</c:v>
                </c:pt>
                <c:pt idx="51">
                  <c:v>2</c:v>
                </c:pt>
                <c:pt idx="52">
                  <c:v>3</c:v>
                </c:pt>
                <c:pt idx="53">
                  <c:v>7</c:v>
                </c:pt>
                <c:pt idx="54">
                  <c:v>4</c:v>
                </c:pt>
                <c:pt idx="55">
                  <c:v>9</c:v>
                </c:pt>
                <c:pt idx="56">
                  <c:v>12</c:v>
                </c:pt>
                <c:pt idx="57">
                  <c:v>3</c:v>
                </c:pt>
                <c:pt idx="58">
                  <c:v>7</c:v>
                </c:pt>
                <c:pt idx="59">
                  <c:v>4</c:v>
                </c:pt>
                <c:pt idx="60">
                  <c:v>4</c:v>
                </c:pt>
                <c:pt idx="61">
                  <c:v>0</c:v>
                </c:pt>
                <c:pt idx="62">
                  <c:v>7</c:v>
                </c:pt>
                <c:pt idx="63">
                  <c:v>3</c:v>
                </c:pt>
                <c:pt idx="64">
                  <c:v>3</c:v>
                </c:pt>
                <c:pt idx="65">
                  <c:v>5</c:v>
                </c:pt>
                <c:pt idx="66">
                  <c:v>1</c:v>
                </c:pt>
                <c:pt idx="67">
                  <c:v>3</c:v>
                </c:pt>
                <c:pt idx="68">
                  <c:v>14</c:v>
                </c:pt>
                <c:pt idx="69">
                  <c:v>5</c:v>
                </c:pt>
                <c:pt idx="70">
                  <c:v>8</c:v>
                </c:pt>
                <c:pt idx="71">
                  <c:v>10</c:v>
                </c:pt>
                <c:pt idx="72">
                  <c:v>3</c:v>
                </c:pt>
                <c:pt idx="73">
                  <c:v>2</c:v>
                </c:pt>
                <c:pt idx="74">
                  <c:v>10</c:v>
                </c:pt>
                <c:pt idx="75">
                  <c:v>5</c:v>
                </c:pt>
                <c:pt idx="76">
                  <c:v>7</c:v>
                </c:pt>
                <c:pt idx="77">
                  <c:v>5</c:v>
                </c:pt>
                <c:pt idx="78">
                  <c:v>17</c:v>
                </c:pt>
                <c:pt idx="79">
                  <c:v>3</c:v>
                </c:pt>
                <c:pt idx="80">
                  <c:v>0</c:v>
                </c:pt>
                <c:pt idx="81">
                  <c:v>4</c:v>
                </c:pt>
                <c:pt idx="82">
                  <c:v>4</c:v>
                </c:pt>
                <c:pt idx="83">
                  <c:v>3</c:v>
                </c:pt>
                <c:pt idx="84">
                  <c:v>5</c:v>
                </c:pt>
                <c:pt idx="85">
                  <c:v>6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2</c:v>
                </c:pt>
                <c:pt idx="92">
                  <c:v>4</c:v>
                </c:pt>
                <c:pt idx="93">
                  <c:v>9</c:v>
                </c:pt>
                <c:pt idx="94">
                  <c:v>3</c:v>
                </c:pt>
                <c:pt idx="95">
                  <c:v>2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4</c:v>
                </c:pt>
                <c:pt idx="10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01-7D4E-89BA-1C751CFC865D}"/>
            </c:ext>
          </c:extLst>
        </c:ser>
        <c:ser>
          <c:idx val="2"/>
          <c:order val="1"/>
          <c:tx>
            <c:strRef>
              <c:f>'Semantic analysis'!$D$1</c:f>
              <c:strCache>
                <c:ptCount val="1"/>
                <c:pt idx="0">
                  <c:v>NON-HATE</c:v>
                </c:pt>
              </c:strCache>
            </c:strRef>
          </c:tx>
          <c:spPr>
            <a:solidFill>
              <a:srgbClr val="27E16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'Semantic analysis'!$A$2:$A$102</c:f>
              <c:strCache>
                <c:ptCount val="101"/>
                <c:pt idx="0">
                  <c:v>Adolf Hitler</c:v>
                </c:pt>
                <c:pt idx="1">
                  <c:v>Abu Bakr Al-Baghdadi</c:v>
                </c:pt>
                <c:pt idx="2">
                  <c:v>Albert Einstein</c:v>
                </c:pt>
                <c:pt idx="3">
                  <c:v>Alex Jones</c:v>
                </c:pt>
                <c:pt idx="4">
                  <c:v>Angela Merkel</c:v>
                </c:pt>
                <c:pt idx="5">
                  <c:v>AnneFrank</c:v>
                </c:pt>
                <c:pt idx="6">
                  <c:v>ArnoldSchwarzenegger</c:v>
                </c:pt>
                <c:pt idx="7">
                  <c:v>BaiLing</c:v>
                </c:pt>
                <c:pt idx="8">
                  <c:v>Barack Obama</c:v>
                </c:pt>
                <c:pt idx="9">
                  <c:v>BearGrylls</c:v>
                </c:pt>
                <c:pt idx="10">
                  <c:v>BenCarson</c:v>
                </c:pt>
                <c:pt idx="11">
                  <c:v>BenjaminCrump</c:v>
                </c:pt>
                <c:pt idx="12">
                  <c:v>BenjaminNetanjahu</c:v>
                </c:pt>
                <c:pt idx="13">
                  <c:v>BernieSanders</c:v>
                </c:pt>
                <c:pt idx="14">
                  <c:v>BillClinton</c:v>
                </c:pt>
                <c:pt idx="15">
                  <c:v>BillCosby</c:v>
                </c:pt>
                <c:pt idx="16">
                  <c:v>BillGates</c:v>
                </c:pt>
                <c:pt idx="17">
                  <c:v>BridgetPowers</c:v>
                </c:pt>
                <c:pt idx="18">
                  <c:v>BristolPalin</c:v>
                </c:pt>
                <c:pt idx="19">
                  <c:v>BritneySpears</c:v>
                </c:pt>
                <c:pt idx="20">
                  <c:v>BustaRhymes</c:v>
                </c:pt>
                <c:pt idx="21">
                  <c:v>CaitlynJenner</c:v>
                </c:pt>
                <c:pt idx="22">
                  <c:v>CarrollO'Connor</c:v>
                </c:pt>
                <c:pt idx="23">
                  <c:v>ChrisBrown</c:v>
                </c:pt>
                <c:pt idx="24">
                  <c:v>ChrisEvans</c:v>
                </c:pt>
                <c:pt idx="25">
                  <c:v>ChrisRock</c:v>
                </c:pt>
                <c:pt idx="26">
                  <c:v>ChuckSchumer</c:v>
                </c:pt>
                <c:pt idx="27">
                  <c:v>ColinKoepernick</c:v>
                </c:pt>
                <c:pt idx="28">
                  <c:v>ColinPowell</c:v>
                </c:pt>
                <c:pt idx="29">
                  <c:v>ConchitaWurst</c:v>
                </c:pt>
                <c:pt idx="30">
                  <c:v>DarrylWorley</c:v>
                </c:pt>
                <c:pt idx="31">
                  <c:v>DaveChapelle</c:v>
                </c:pt>
                <c:pt idx="32">
                  <c:v>DavidCameron</c:v>
                </c:pt>
                <c:pt idx="33">
                  <c:v>DiegoMaradona</c:v>
                </c:pt>
                <c:pt idx="34">
                  <c:v>DonaldTrump</c:v>
                </c:pt>
                <c:pt idx="35">
                  <c:v>DonaldTrumpJr</c:v>
                </c:pt>
                <c:pt idx="36">
                  <c:v>EltonJohn</c:v>
                </c:pt>
                <c:pt idx="37">
                  <c:v>GeorgeWBush</c:v>
                </c:pt>
                <c:pt idx="38">
                  <c:v>GiorgioATsoukalos</c:v>
                </c:pt>
                <c:pt idx="39">
                  <c:v>GordonRamsay</c:v>
                </c:pt>
                <c:pt idx="40">
                  <c:v>GretaThunberg</c:v>
                </c:pt>
                <c:pt idx="41">
                  <c:v>HassanRouhani</c:v>
                </c:pt>
                <c:pt idx="42">
                  <c:v>HillaryClinton</c:v>
                </c:pt>
                <c:pt idx="43">
                  <c:v>HughHefner</c:v>
                </c:pt>
                <c:pt idx="44">
                  <c:v>HulkHogan</c:v>
                </c:pt>
                <c:pt idx="45">
                  <c:v>IlhanOmar</c:v>
                </c:pt>
                <c:pt idx="46">
                  <c:v>J.B.Pritzker</c:v>
                </c:pt>
                <c:pt idx="47">
                  <c:v>JackNicholson</c:v>
                </c:pt>
                <c:pt idx="48">
                  <c:v>JamesFranco</c:v>
                </c:pt>
                <c:pt idx="49">
                  <c:v>JeremyCorbyn</c:v>
                </c:pt>
                <c:pt idx="50">
                  <c:v>JoeBiden</c:v>
                </c:pt>
                <c:pt idx="51">
                  <c:v>JoeExotic</c:v>
                </c:pt>
                <c:pt idx="52">
                  <c:v>JoeJackson</c:v>
                </c:pt>
                <c:pt idx="53">
                  <c:v>JosephGoebbels</c:v>
                </c:pt>
                <c:pt idx="54">
                  <c:v>JussieSmollett</c:v>
                </c:pt>
                <c:pt idx="55">
                  <c:v>JustinTrudeau</c:v>
                </c:pt>
                <c:pt idx="56">
                  <c:v>KamalaHarris</c:v>
                </c:pt>
                <c:pt idx="57">
                  <c:v>KanyeWest</c:v>
                </c:pt>
                <c:pt idx="58">
                  <c:v>KevinHart</c:v>
                </c:pt>
                <c:pt idx="59">
                  <c:v>KimJongUn</c:v>
                </c:pt>
                <c:pt idx="60">
                  <c:v>KingCharles</c:v>
                </c:pt>
                <c:pt idx="61">
                  <c:v>LadyGaga</c:v>
                </c:pt>
                <c:pt idx="62">
                  <c:v>LalehBijani</c:v>
                </c:pt>
                <c:pt idx="63">
                  <c:v>LeoVaradkar</c:v>
                </c:pt>
                <c:pt idx="64">
                  <c:v>LindaSarsour</c:v>
                </c:pt>
                <c:pt idx="65">
                  <c:v>LorettaLynch</c:v>
                </c:pt>
                <c:pt idx="66">
                  <c:v>MahatmaGandhi</c:v>
                </c:pt>
                <c:pt idx="67">
                  <c:v>MarkZuckerberg</c:v>
                </c:pt>
                <c:pt idx="68">
                  <c:v>MartinLutherKingJr</c:v>
                </c:pt>
                <c:pt idx="69">
                  <c:v>MelaniaTrump</c:v>
                </c:pt>
                <c:pt idx="70">
                  <c:v>MichelleObama</c:v>
                </c:pt>
                <c:pt idx="71">
                  <c:v>MikePence</c:v>
                </c:pt>
                <c:pt idx="72">
                  <c:v>MittRomney</c:v>
                </c:pt>
                <c:pt idx="73">
                  <c:v>NadeschdaAndrejewnaTolokonnikowa</c:v>
                </c:pt>
                <c:pt idx="74">
                  <c:v>NanaAddoDankwaAkufo-Addo</c:v>
                </c:pt>
                <c:pt idx="75">
                  <c:v>NarendraModi</c:v>
                </c:pt>
                <c:pt idx="76">
                  <c:v>Ocasio-Cortez</c:v>
                </c:pt>
                <c:pt idx="77">
                  <c:v>OprahWinfrey</c:v>
                </c:pt>
                <c:pt idx="78">
                  <c:v>OsamaBinLaden</c:v>
                </c:pt>
                <c:pt idx="79">
                  <c:v>PopeBenedikt</c:v>
                </c:pt>
                <c:pt idx="80">
                  <c:v>PatrickMahomes</c:v>
                </c:pt>
                <c:pt idx="81">
                  <c:v>PaulineHanson</c:v>
                </c:pt>
                <c:pt idx="82">
                  <c:v>PopeFrancis</c:v>
                </c:pt>
                <c:pt idx="83">
                  <c:v>PrinceHarry</c:v>
                </c:pt>
                <c:pt idx="84">
                  <c:v>QueenElizabeth</c:v>
                </c:pt>
                <c:pt idx="85">
                  <c:v>RashidaTlaib</c:v>
                </c:pt>
                <c:pt idx="86">
                  <c:v>RevAlSharpton</c:v>
                </c:pt>
                <c:pt idx="87">
                  <c:v>RobertMugabe</c:v>
                </c:pt>
                <c:pt idx="88">
                  <c:v>RondaRousey</c:v>
                </c:pt>
                <c:pt idx="89">
                  <c:v>RoseanneBarr</c:v>
                </c:pt>
                <c:pt idx="90">
                  <c:v>RussellTravers</c:v>
                </c:pt>
                <c:pt idx="91">
                  <c:v>SeanHannity</c:v>
                </c:pt>
                <c:pt idx="92">
                  <c:v>StephenHawking</c:v>
                </c:pt>
                <c:pt idx="93">
                  <c:v>StevieWonder</c:v>
                </c:pt>
                <c:pt idx="94">
                  <c:v>TigerWoods</c:v>
                </c:pt>
                <c:pt idx="95">
                  <c:v>TomiLahren</c:v>
                </c:pt>
                <c:pt idx="96">
                  <c:v>VinceMcMahon</c:v>
                </c:pt>
                <c:pt idx="97">
                  <c:v>WillSmith</c:v>
                </c:pt>
                <c:pt idx="98">
                  <c:v>WladimirPutin</c:v>
                </c:pt>
                <c:pt idx="99">
                  <c:v>WoodyAllen</c:v>
                </c:pt>
                <c:pt idx="100">
                  <c:v>XiJinping</c:v>
                </c:pt>
              </c:strCache>
            </c:strRef>
          </c:cat>
          <c:val>
            <c:numRef>
              <c:f>'Semantic analysis'!$D$2:$D$102</c:f>
              <c:numCache>
                <c:formatCode>General</c:formatCode>
                <c:ptCount val="101"/>
                <c:pt idx="0">
                  <c:v>12</c:v>
                </c:pt>
                <c:pt idx="1">
                  <c:v>6</c:v>
                </c:pt>
                <c:pt idx="2">
                  <c:v>8</c:v>
                </c:pt>
                <c:pt idx="3">
                  <c:v>9</c:v>
                </c:pt>
                <c:pt idx="4">
                  <c:v>8</c:v>
                </c:pt>
                <c:pt idx="5">
                  <c:v>10</c:v>
                </c:pt>
                <c:pt idx="6">
                  <c:v>6</c:v>
                </c:pt>
                <c:pt idx="7">
                  <c:v>7</c:v>
                </c:pt>
                <c:pt idx="8">
                  <c:v>7</c:v>
                </c:pt>
                <c:pt idx="9">
                  <c:v>6</c:v>
                </c:pt>
                <c:pt idx="10">
                  <c:v>10</c:v>
                </c:pt>
                <c:pt idx="11">
                  <c:v>6</c:v>
                </c:pt>
                <c:pt idx="12">
                  <c:v>4</c:v>
                </c:pt>
                <c:pt idx="13">
                  <c:v>8</c:v>
                </c:pt>
                <c:pt idx="14">
                  <c:v>7</c:v>
                </c:pt>
                <c:pt idx="15">
                  <c:v>2</c:v>
                </c:pt>
                <c:pt idx="16">
                  <c:v>7</c:v>
                </c:pt>
                <c:pt idx="17">
                  <c:v>9</c:v>
                </c:pt>
                <c:pt idx="18">
                  <c:v>8</c:v>
                </c:pt>
                <c:pt idx="19">
                  <c:v>8</c:v>
                </c:pt>
                <c:pt idx="20">
                  <c:v>7</c:v>
                </c:pt>
                <c:pt idx="21">
                  <c:v>13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5</c:v>
                </c:pt>
                <c:pt idx="26">
                  <c:v>9</c:v>
                </c:pt>
                <c:pt idx="27">
                  <c:v>5</c:v>
                </c:pt>
                <c:pt idx="28">
                  <c:v>7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13</c:v>
                </c:pt>
                <c:pt idx="35">
                  <c:v>5</c:v>
                </c:pt>
                <c:pt idx="36">
                  <c:v>9</c:v>
                </c:pt>
                <c:pt idx="37">
                  <c:v>5</c:v>
                </c:pt>
                <c:pt idx="38">
                  <c:v>7</c:v>
                </c:pt>
                <c:pt idx="39">
                  <c:v>9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5</c:v>
                </c:pt>
                <c:pt idx="44">
                  <c:v>9</c:v>
                </c:pt>
                <c:pt idx="45">
                  <c:v>5</c:v>
                </c:pt>
                <c:pt idx="46">
                  <c:v>5</c:v>
                </c:pt>
                <c:pt idx="47">
                  <c:v>6</c:v>
                </c:pt>
                <c:pt idx="48">
                  <c:v>9</c:v>
                </c:pt>
                <c:pt idx="49">
                  <c:v>6</c:v>
                </c:pt>
                <c:pt idx="50">
                  <c:v>5</c:v>
                </c:pt>
                <c:pt idx="51">
                  <c:v>7</c:v>
                </c:pt>
                <c:pt idx="52">
                  <c:v>6</c:v>
                </c:pt>
                <c:pt idx="53">
                  <c:v>8</c:v>
                </c:pt>
                <c:pt idx="54">
                  <c:v>5</c:v>
                </c:pt>
                <c:pt idx="55">
                  <c:v>6</c:v>
                </c:pt>
                <c:pt idx="56">
                  <c:v>6</c:v>
                </c:pt>
                <c:pt idx="57">
                  <c:v>8</c:v>
                </c:pt>
                <c:pt idx="58">
                  <c:v>8</c:v>
                </c:pt>
                <c:pt idx="59">
                  <c:v>8</c:v>
                </c:pt>
                <c:pt idx="60">
                  <c:v>11</c:v>
                </c:pt>
                <c:pt idx="61">
                  <c:v>9</c:v>
                </c:pt>
                <c:pt idx="62">
                  <c:v>4</c:v>
                </c:pt>
                <c:pt idx="63">
                  <c:v>6</c:v>
                </c:pt>
                <c:pt idx="64">
                  <c:v>6</c:v>
                </c:pt>
                <c:pt idx="65">
                  <c:v>7</c:v>
                </c:pt>
                <c:pt idx="66">
                  <c:v>8</c:v>
                </c:pt>
                <c:pt idx="67">
                  <c:v>9</c:v>
                </c:pt>
                <c:pt idx="68">
                  <c:v>9</c:v>
                </c:pt>
                <c:pt idx="69">
                  <c:v>6</c:v>
                </c:pt>
                <c:pt idx="70">
                  <c:v>7</c:v>
                </c:pt>
                <c:pt idx="71">
                  <c:v>8</c:v>
                </c:pt>
                <c:pt idx="72">
                  <c:v>5</c:v>
                </c:pt>
                <c:pt idx="73">
                  <c:v>9</c:v>
                </c:pt>
                <c:pt idx="74">
                  <c:v>0</c:v>
                </c:pt>
                <c:pt idx="75">
                  <c:v>6</c:v>
                </c:pt>
                <c:pt idx="76">
                  <c:v>4</c:v>
                </c:pt>
                <c:pt idx="77">
                  <c:v>7</c:v>
                </c:pt>
                <c:pt idx="78">
                  <c:v>7</c:v>
                </c:pt>
                <c:pt idx="79">
                  <c:v>6</c:v>
                </c:pt>
                <c:pt idx="80">
                  <c:v>10</c:v>
                </c:pt>
                <c:pt idx="81">
                  <c:v>7</c:v>
                </c:pt>
                <c:pt idx="82">
                  <c:v>8</c:v>
                </c:pt>
                <c:pt idx="83">
                  <c:v>6</c:v>
                </c:pt>
                <c:pt idx="84">
                  <c:v>7</c:v>
                </c:pt>
                <c:pt idx="85">
                  <c:v>6</c:v>
                </c:pt>
                <c:pt idx="86">
                  <c:v>9</c:v>
                </c:pt>
                <c:pt idx="87">
                  <c:v>6</c:v>
                </c:pt>
                <c:pt idx="88">
                  <c:v>6</c:v>
                </c:pt>
                <c:pt idx="89">
                  <c:v>6</c:v>
                </c:pt>
                <c:pt idx="90">
                  <c:v>5</c:v>
                </c:pt>
                <c:pt idx="91">
                  <c:v>7</c:v>
                </c:pt>
                <c:pt idx="92">
                  <c:v>8</c:v>
                </c:pt>
                <c:pt idx="93">
                  <c:v>6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5</c:v>
                </c:pt>
                <c:pt idx="10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01-7D4E-89BA-1C751CFC865D}"/>
            </c:ext>
          </c:extLst>
        </c:ser>
        <c:ser>
          <c:idx val="3"/>
          <c:order val="2"/>
          <c:tx>
            <c:strRef>
              <c:f>'Semantic analysis'!$E$1</c:f>
              <c:strCache>
                <c:ptCount val="1"/>
                <c:pt idx="0">
                  <c:v>NONE/DISCARDED</c:v>
                </c:pt>
              </c:strCache>
            </c:strRef>
          </c:tx>
          <c:spPr>
            <a:solidFill>
              <a:schemeClr val="tx1">
                <a:lumMod val="95000"/>
                <a:lumOff val="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'Semantic analysis'!$A$2:$A$102</c:f>
              <c:strCache>
                <c:ptCount val="101"/>
                <c:pt idx="0">
                  <c:v>Adolf Hitler</c:v>
                </c:pt>
                <c:pt idx="1">
                  <c:v>Abu Bakr Al-Baghdadi</c:v>
                </c:pt>
                <c:pt idx="2">
                  <c:v>Albert Einstein</c:v>
                </c:pt>
                <c:pt idx="3">
                  <c:v>Alex Jones</c:v>
                </c:pt>
                <c:pt idx="4">
                  <c:v>Angela Merkel</c:v>
                </c:pt>
                <c:pt idx="5">
                  <c:v>AnneFrank</c:v>
                </c:pt>
                <c:pt idx="6">
                  <c:v>ArnoldSchwarzenegger</c:v>
                </c:pt>
                <c:pt idx="7">
                  <c:v>BaiLing</c:v>
                </c:pt>
                <c:pt idx="8">
                  <c:v>Barack Obama</c:v>
                </c:pt>
                <c:pt idx="9">
                  <c:v>BearGrylls</c:v>
                </c:pt>
                <c:pt idx="10">
                  <c:v>BenCarson</c:v>
                </c:pt>
                <c:pt idx="11">
                  <c:v>BenjaminCrump</c:v>
                </c:pt>
                <c:pt idx="12">
                  <c:v>BenjaminNetanjahu</c:v>
                </c:pt>
                <c:pt idx="13">
                  <c:v>BernieSanders</c:v>
                </c:pt>
                <c:pt idx="14">
                  <c:v>BillClinton</c:v>
                </c:pt>
                <c:pt idx="15">
                  <c:v>BillCosby</c:v>
                </c:pt>
                <c:pt idx="16">
                  <c:v>BillGates</c:v>
                </c:pt>
                <c:pt idx="17">
                  <c:v>BridgetPowers</c:v>
                </c:pt>
                <c:pt idx="18">
                  <c:v>BristolPalin</c:v>
                </c:pt>
                <c:pt idx="19">
                  <c:v>BritneySpears</c:v>
                </c:pt>
                <c:pt idx="20">
                  <c:v>BustaRhymes</c:v>
                </c:pt>
                <c:pt idx="21">
                  <c:v>CaitlynJenner</c:v>
                </c:pt>
                <c:pt idx="22">
                  <c:v>CarrollO'Connor</c:v>
                </c:pt>
                <c:pt idx="23">
                  <c:v>ChrisBrown</c:v>
                </c:pt>
                <c:pt idx="24">
                  <c:v>ChrisEvans</c:v>
                </c:pt>
                <c:pt idx="25">
                  <c:v>ChrisRock</c:v>
                </c:pt>
                <c:pt idx="26">
                  <c:v>ChuckSchumer</c:v>
                </c:pt>
                <c:pt idx="27">
                  <c:v>ColinKoepernick</c:v>
                </c:pt>
                <c:pt idx="28">
                  <c:v>ColinPowell</c:v>
                </c:pt>
                <c:pt idx="29">
                  <c:v>ConchitaWurst</c:v>
                </c:pt>
                <c:pt idx="30">
                  <c:v>DarrylWorley</c:v>
                </c:pt>
                <c:pt idx="31">
                  <c:v>DaveChapelle</c:v>
                </c:pt>
                <c:pt idx="32">
                  <c:v>DavidCameron</c:v>
                </c:pt>
                <c:pt idx="33">
                  <c:v>DiegoMaradona</c:v>
                </c:pt>
                <c:pt idx="34">
                  <c:v>DonaldTrump</c:v>
                </c:pt>
                <c:pt idx="35">
                  <c:v>DonaldTrumpJr</c:v>
                </c:pt>
                <c:pt idx="36">
                  <c:v>EltonJohn</c:v>
                </c:pt>
                <c:pt idx="37">
                  <c:v>GeorgeWBush</c:v>
                </c:pt>
                <c:pt idx="38">
                  <c:v>GiorgioATsoukalos</c:v>
                </c:pt>
                <c:pt idx="39">
                  <c:v>GordonRamsay</c:v>
                </c:pt>
                <c:pt idx="40">
                  <c:v>GretaThunberg</c:v>
                </c:pt>
                <c:pt idx="41">
                  <c:v>HassanRouhani</c:v>
                </c:pt>
                <c:pt idx="42">
                  <c:v>HillaryClinton</c:v>
                </c:pt>
                <c:pt idx="43">
                  <c:v>HughHefner</c:v>
                </c:pt>
                <c:pt idx="44">
                  <c:v>HulkHogan</c:v>
                </c:pt>
                <c:pt idx="45">
                  <c:v>IlhanOmar</c:v>
                </c:pt>
                <c:pt idx="46">
                  <c:v>J.B.Pritzker</c:v>
                </c:pt>
                <c:pt idx="47">
                  <c:v>JackNicholson</c:v>
                </c:pt>
                <c:pt idx="48">
                  <c:v>JamesFranco</c:v>
                </c:pt>
                <c:pt idx="49">
                  <c:v>JeremyCorbyn</c:v>
                </c:pt>
                <c:pt idx="50">
                  <c:v>JoeBiden</c:v>
                </c:pt>
                <c:pt idx="51">
                  <c:v>JoeExotic</c:v>
                </c:pt>
                <c:pt idx="52">
                  <c:v>JoeJackson</c:v>
                </c:pt>
                <c:pt idx="53">
                  <c:v>JosephGoebbels</c:v>
                </c:pt>
                <c:pt idx="54">
                  <c:v>JussieSmollett</c:v>
                </c:pt>
                <c:pt idx="55">
                  <c:v>JustinTrudeau</c:v>
                </c:pt>
                <c:pt idx="56">
                  <c:v>KamalaHarris</c:v>
                </c:pt>
                <c:pt idx="57">
                  <c:v>KanyeWest</c:v>
                </c:pt>
                <c:pt idx="58">
                  <c:v>KevinHart</c:v>
                </c:pt>
                <c:pt idx="59">
                  <c:v>KimJongUn</c:v>
                </c:pt>
                <c:pt idx="60">
                  <c:v>KingCharles</c:v>
                </c:pt>
                <c:pt idx="61">
                  <c:v>LadyGaga</c:v>
                </c:pt>
                <c:pt idx="62">
                  <c:v>LalehBijani</c:v>
                </c:pt>
                <c:pt idx="63">
                  <c:v>LeoVaradkar</c:v>
                </c:pt>
                <c:pt idx="64">
                  <c:v>LindaSarsour</c:v>
                </c:pt>
                <c:pt idx="65">
                  <c:v>LorettaLynch</c:v>
                </c:pt>
                <c:pt idx="66">
                  <c:v>MahatmaGandhi</c:v>
                </c:pt>
                <c:pt idx="67">
                  <c:v>MarkZuckerberg</c:v>
                </c:pt>
                <c:pt idx="68">
                  <c:v>MartinLutherKingJr</c:v>
                </c:pt>
                <c:pt idx="69">
                  <c:v>MelaniaTrump</c:v>
                </c:pt>
                <c:pt idx="70">
                  <c:v>MichelleObama</c:v>
                </c:pt>
                <c:pt idx="71">
                  <c:v>MikePence</c:v>
                </c:pt>
                <c:pt idx="72">
                  <c:v>MittRomney</c:v>
                </c:pt>
                <c:pt idx="73">
                  <c:v>NadeschdaAndrejewnaTolokonnikowa</c:v>
                </c:pt>
                <c:pt idx="74">
                  <c:v>NanaAddoDankwaAkufo-Addo</c:v>
                </c:pt>
                <c:pt idx="75">
                  <c:v>NarendraModi</c:v>
                </c:pt>
                <c:pt idx="76">
                  <c:v>Ocasio-Cortez</c:v>
                </c:pt>
                <c:pt idx="77">
                  <c:v>OprahWinfrey</c:v>
                </c:pt>
                <c:pt idx="78">
                  <c:v>OsamaBinLaden</c:v>
                </c:pt>
                <c:pt idx="79">
                  <c:v>PopeBenedikt</c:v>
                </c:pt>
                <c:pt idx="80">
                  <c:v>PatrickMahomes</c:v>
                </c:pt>
                <c:pt idx="81">
                  <c:v>PaulineHanson</c:v>
                </c:pt>
                <c:pt idx="82">
                  <c:v>PopeFrancis</c:v>
                </c:pt>
                <c:pt idx="83">
                  <c:v>PrinceHarry</c:v>
                </c:pt>
                <c:pt idx="84">
                  <c:v>QueenElizabeth</c:v>
                </c:pt>
                <c:pt idx="85">
                  <c:v>RashidaTlaib</c:v>
                </c:pt>
                <c:pt idx="86">
                  <c:v>RevAlSharpton</c:v>
                </c:pt>
                <c:pt idx="87">
                  <c:v>RobertMugabe</c:v>
                </c:pt>
                <c:pt idx="88">
                  <c:v>RondaRousey</c:v>
                </c:pt>
                <c:pt idx="89">
                  <c:v>RoseanneBarr</c:v>
                </c:pt>
                <c:pt idx="90">
                  <c:v>RussellTravers</c:v>
                </c:pt>
                <c:pt idx="91">
                  <c:v>SeanHannity</c:v>
                </c:pt>
                <c:pt idx="92">
                  <c:v>StephenHawking</c:v>
                </c:pt>
                <c:pt idx="93">
                  <c:v>StevieWonder</c:v>
                </c:pt>
                <c:pt idx="94">
                  <c:v>TigerWoods</c:v>
                </c:pt>
                <c:pt idx="95">
                  <c:v>TomiLahren</c:v>
                </c:pt>
                <c:pt idx="96">
                  <c:v>VinceMcMahon</c:v>
                </c:pt>
                <c:pt idx="97">
                  <c:v>WillSmith</c:v>
                </c:pt>
                <c:pt idx="98">
                  <c:v>WladimirPutin</c:v>
                </c:pt>
                <c:pt idx="99">
                  <c:v>WoodyAllen</c:v>
                </c:pt>
                <c:pt idx="100">
                  <c:v>XiJinping</c:v>
                </c:pt>
              </c:strCache>
            </c:strRef>
          </c:cat>
          <c:val>
            <c:numRef>
              <c:f>'Semantic analysis'!$E$2:$E$102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2</c:v>
                </c:pt>
                <c:pt idx="20">
                  <c:v>2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2</c:v>
                </c:pt>
                <c:pt idx="26">
                  <c:v>0</c:v>
                </c:pt>
                <c:pt idx="27">
                  <c:v>1</c:v>
                </c:pt>
                <c:pt idx="28">
                  <c:v>2</c:v>
                </c:pt>
                <c:pt idx="29">
                  <c:v>1</c:v>
                </c:pt>
                <c:pt idx="30">
                  <c:v>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2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2</c:v>
                </c:pt>
                <c:pt idx="46">
                  <c:v>2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1</c:v>
                </c:pt>
                <c:pt idx="74">
                  <c:v>2</c:v>
                </c:pt>
                <c:pt idx="75">
                  <c:v>1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2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401-7D4E-89BA-1C751CFC86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31328879"/>
        <c:axId val="1931330607"/>
      </c:barChart>
      <c:catAx>
        <c:axId val="19313288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931330607"/>
        <c:crosses val="autoZero"/>
        <c:auto val="1"/>
        <c:lblAlgn val="ctr"/>
        <c:lblOffset val="100"/>
        <c:noMultiLvlLbl val="0"/>
      </c:catAx>
      <c:valAx>
        <c:axId val="1931330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931328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DATASET2</a:t>
            </a:r>
            <a:r>
              <a:rPr lang="en-GB" baseline="0"/>
              <a:t> (n=109)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Dataset2!$B$125</c:f>
              <c:strCache>
                <c:ptCount val="1"/>
                <c:pt idx="0">
                  <c:v>HATE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Dataset2!$A$126:$A$128</c:f>
              <c:strCache>
                <c:ptCount val="3"/>
                <c:pt idx="0">
                  <c:v>ANNOTATOR1_2</c:v>
                </c:pt>
                <c:pt idx="1">
                  <c:v>ANNOTATOR2_2</c:v>
                </c:pt>
                <c:pt idx="2">
                  <c:v>ANNOTATOR3_2</c:v>
                </c:pt>
              </c:strCache>
            </c:strRef>
          </c:cat>
          <c:val>
            <c:numRef>
              <c:f>Dataset2!$B$126:$B$128</c:f>
              <c:numCache>
                <c:formatCode>General</c:formatCode>
                <c:ptCount val="3"/>
                <c:pt idx="0">
                  <c:v>51</c:v>
                </c:pt>
                <c:pt idx="1">
                  <c:v>46</c:v>
                </c:pt>
                <c:pt idx="2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B4-344D-939B-16C7301F1A13}"/>
            </c:ext>
          </c:extLst>
        </c:ser>
        <c:ser>
          <c:idx val="1"/>
          <c:order val="1"/>
          <c:tx>
            <c:strRef>
              <c:f>Dataset2!$C$125</c:f>
              <c:strCache>
                <c:ptCount val="1"/>
                <c:pt idx="0">
                  <c:v>NON-HATE</c:v>
                </c:pt>
              </c:strCache>
            </c:strRef>
          </c:tx>
          <c:spPr>
            <a:solidFill>
              <a:srgbClr val="27E168"/>
            </a:solidFill>
            <a:ln>
              <a:noFill/>
            </a:ln>
            <a:effectLst/>
          </c:spPr>
          <c:invertIfNegative val="0"/>
          <c:cat>
            <c:strRef>
              <c:f>Dataset2!$A$126:$A$128</c:f>
              <c:strCache>
                <c:ptCount val="3"/>
                <c:pt idx="0">
                  <c:v>ANNOTATOR1_2</c:v>
                </c:pt>
                <c:pt idx="1">
                  <c:v>ANNOTATOR2_2</c:v>
                </c:pt>
                <c:pt idx="2">
                  <c:v>ANNOTATOR3_2</c:v>
                </c:pt>
              </c:strCache>
            </c:strRef>
          </c:cat>
          <c:val>
            <c:numRef>
              <c:f>Dataset2!$C$126:$C$128</c:f>
              <c:numCache>
                <c:formatCode>General</c:formatCode>
                <c:ptCount val="3"/>
                <c:pt idx="0">
                  <c:v>58</c:v>
                </c:pt>
                <c:pt idx="1">
                  <c:v>62</c:v>
                </c:pt>
                <c:pt idx="2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B4-344D-939B-16C7301F1A13}"/>
            </c:ext>
          </c:extLst>
        </c:ser>
        <c:ser>
          <c:idx val="2"/>
          <c:order val="2"/>
          <c:tx>
            <c:strRef>
              <c:f>Dataset2!$D$125</c:f>
              <c:strCache>
                <c:ptCount val="1"/>
                <c:pt idx="0">
                  <c:v>NONE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Dataset2!$A$126:$A$128</c:f>
              <c:strCache>
                <c:ptCount val="3"/>
                <c:pt idx="0">
                  <c:v>ANNOTATOR1_2</c:v>
                </c:pt>
                <c:pt idx="1">
                  <c:v>ANNOTATOR2_2</c:v>
                </c:pt>
                <c:pt idx="2">
                  <c:v>ANNOTATOR3_2</c:v>
                </c:pt>
              </c:strCache>
            </c:strRef>
          </c:cat>
          <c:val>
            <c:numRef>
              <c:f>Dataset2!$D$126:$D$128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B4-344D-939B-16C7301F1A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61704895"/>
        <c:axId val="2061706623"/>
      </c:barChart>
      <c:catAx>
        <c:axId val="2061704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061706623"/>
        <c:crosses val="autoZero"/>
        <c:auto val="1"/>
        <c:lblAlgn val="ctr"/>
        <c:lblOffset val="100"/>
        <c:noMultiLvlLbl val="0"/>
      </c:catAx>
      <c:valAx>
        <c:axId val="2061706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061704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DATASET3</a:t>
            </a:r>
            <a:r>
              <a:rPr lang="en-GB" baseline="0"/>
              <a:t> (n = 109)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Dataset3!$B$126</c:f>
              <c:strCache>
                <c:ptCount val="1"/>
                <c:pt idx="0">
                  <c:v>HATE</c:v>
                </c:pt>
              </c:strCache>
            </c:strRef>
          </c:tx>
          <c:spPr>
            <a:solidFill>
              <a:srgbClr val="F22B2D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Dataset3!$A$127:$A$129</c:f>
              <c:strCache>
                <c:ptCount val="3"/>
                <c:pt idx="0">
                  <c:v>ANNOTATOR1_3</c:v>
                </c:pt>
                <c:pt idx="1">
                  <c:v>ANNOTATOR2_3</c:v>
                </c:pt>
                <c:pt idx="2">
                  <c:v>ANNOTATOR3_3</c:v>
                </c:pt>
              </c:strCache>
            </c:strRef>
          </c:cat>
          <c:val>
            <c:numRef>
              <c:f>Dataset3!$B$127:$B$129</c:f>
              <c:numCache>
                <c:formatCode>General</c:formatCode>
                <c:ptCount val="3"/>
                <c:pt idx="0">
                  <c:v>40</c:v>
                </c:pt>
                <c:pt idx="1">
                  <c:v>41</c:v>
                </c:pt>
                <c:pt idx="2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E3-FC4A-9EB5-C1E07DE989FE}"/>
            </c:ext>
          </c:extLst>
        </c:ser>
        <c:ser>
          <c:idx val="1"/>
          <c:order val="1"/>
          <c:tx>
            <c:strRef>
              <c:f>Dataset3!$C$126</c:f>
              <c:strCache>
                <c:ptCount val="1"/>
                <c:pt idx="0">
                  <c:v>NON-HATE</c:v>
                </c:pt>
              </c:strCache>
            </c:strRef>
          </c:tx>
          <c:spPr>
            <a:solidFill>
              <a:srgbClr val="27E16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Dataset3!$A$127:$A$129</c:f>
              <c:strCache>
                <c:ptCount val="3"/>
                <c:pt idx="0">
                  <c:v>ANNOTATOR1_3</c:v>
                </c:pt>
                <c:pt idx="1">
                  <c:v>ANNOTATOR2_3</c:v>
                </c:pt>
                <c:pt idx="2">
                  <c:v>ANNOTATOR3_3</c:v>
                </c:pt>
              </c:strCache>
            </c:strRef>
          </c:cat>
          <c:val>
            <c:numRef>
              <c:f>Dataset3!$C$127:$C$129</c:f>
              <c:numCache>
                <c:formatCode>General</c:formatCode>
                <c:ptCount val="3"/>
                <c:pt idx="0">
                  <c:v>65</c:v>
                </c:pt>
                <c:pt idx="1">
                  <c:v>59</c:v>
                </c:pt>
                <c:pt idx="2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E3-FC4A-9EB5-C1E07DE989FE}"/>
            </c:ext>
          </c:extLst>
        </c:ser>
        <c:ser>
          <c:idx val="2"/>
          <c:order val="2"/>
          <c:tx>
            <c:strRef>
              <c:f>Dataset3!$D$126</c:f>
              <c:strCache>
                <c:ptCount val="1"/>
                <c:pt idx="0">
                  <c:v>NONE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Dataset3!$A$127:$A$129</c:f>
              <c:strCache>
                <c:ptCount val="3"/>
                <c:pt idx="0">
                  <c:v>ANNOTATOR1_3</c:v>
                </c:pt>
                <c:pt idx="1">
                  <c:v>ANNOTATOR2_3</c:v>
                </c:pt>
                <c:pt idx="2">
                  <c:v>ANNOTATOR3_3</c:v>
                </c:pt>
              </c:strCache>
            </c:strRef>
          </c:cat>
          <c:val>
            <c:numRef>
              <c:f>Dataset3!$D$127:$D$129</c:f>
              <c:numCache>
                <c:formatCode>General</c:formatCode>
                <c:ptCount val="3"/>
                <c:pt idx="0">
                  <c:v>4</c:v>
                </c:pt>
                <c:pt idx="1">
                  <c:v>9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E3-FC4A-9EB5-C1E07DE989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61693728"/>
        <c:axId val="361695536"/>
      </c:barChart>
      <c:catAx>
        <c:axId val="361693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361695536"/>
        <c:crosses val="autoZero"/>
        <c:auto val="1"/>
        <c:lblAlgn val="ctr"/>
        <c:lblOffset val="100"/>
        <c:noMultiLvlLbl val="0"/>
      </c:catAx>
      <c:valAx>
        <c:axId val="36169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361693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DATASET4 (n = 110)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Dataset4!$B$126</c:f>
              <c:strCache>
                <c:ptCount val="1"/>
                <c:pt idx="0">
                  <c:v>HATE</c:v>
                </c:pt>
              </c:strCache>
            </c:strRef>
          </c:tx>
          <c:spPr>
            <a:solidFill>
              <a:srgbClr val="F22B2D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Dataset4!$A$127:$A$129</c:f>
              <c:strCache>
                <c:ptCount val="3"/>
                <c:pt idx="0">
                  <c:v>ANNOTATOR1_4</c:v>
                </c:pt>
                <c:pt idx="1">
                  <c:v>ANNOTATOR2_4</c:v>
                </c:pt>
                <c:pt idx="2">
                  <c:v>ANNOTATOR3_4</c:v>
                </c:pt>
              </c:strCache>
            </c:strRef>
          </c:cat>
          <c:val>
            <c:numRef>
              <c:f>Dataset4!$B$127:$B$129</c:f>
              <c:numCache>
                <c:formatCode>General</c:formatCode>
                <c:ptCount val="3"/>
                <c:pt idx="0">
                  <c:v>42</c:v>
                </c:pt>
                <c:pt idx="1">
                  <c:v>23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41-3B4A-B696-3F56EE7DB123}"/>
            </c:ext>
          </c:extLst>
        </c:ser>
        <c:ser>
          <c:idx val="1"/>
          <c:order val="1"/>
          <c:tx>
            <c:strRef>
              <c:f>Dataset4!$C$126</c:f>
              <c:strCache>
                <c:ptCount val="1"/>
                <c:pt idx="0">
                  <c:v>NON-HATE</c:v>
                </c:pt>
              </c:strCache>
            </c:strRef>
          </c:tx>
          <c:spPr>
            <a:solidFill>
              <a:srgbClr val="27E16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Dataset4!$A$127:$A$129</c:f>
              <c:strCache>
                <c:ptCount val="3"/>
                <c:pt idx="0">
                  <c:v>ANNOTATOR1_4</c:v>
                </c:pt>
                <c:pt idx="1">
                  <c:v>ANNOTATOR2_4</c:v>
                </c:pt>
                <c:pt idx="2">
                  <c:v>ANNOTATOR3_4</c:v>
                </c:pt>
              </c:strCache>
            </c:strRef>
          </c:cat>
          <c:val>
            <c:numRef>
              <c:f>Dataset4!$C$127:$C$129</c:f>
              <c:numCache>
                <c:formatCode>General</c:formatCode>
                <c:ptCount val="3"/>
                <c:pt idx="0">
                  <c:v>66</c:v>
                </c:pt>
                <c:pt idx="1">
                  <c:v>87</c:v>
                </c:pt>
                <c:pt idx="2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41-3B4A-B696-3F56EE7DB123}"/>
            </c:ext>
          </c:extLst>
        </c:ser>
        <c:ser>
          <c:idx val="2"/>
          <c:order val="2"/>
          <c:tx>
            <c:strRef>
              <c:f>Dataset4!$D$126</c:f>
              <c:strCache>
                <c:ptCount val="1"/>
                <c:pt idx="0">
                  <c:v>NONE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Dataset4!$A$127:$A$129</c:f>
              <c:strCache>
                <c:ptCount val="3"/>
                <c:pt idx="0">
                  <c:v>ANNOTATOR1_4</c:v>
                </c:pt>
                <c:pt idx="1">
                  <c:v>ANNOTATOR2_4</c:v>
                </c:pt>
                <c:pt idx="2">
                  <c:v>ANNOTATOR3_4</c:v>
                </c:pt>
              </c:strCache>
            </c:strRef>
          </c:cat>
          <c:val>
            <c:numRef>
              <c:f>Dataset4!$D$127:$D$129</c:f>
              <c:numCache>
                <c:formatCode>General</c:formatCode>
                <c:ptCount val="3"/>
                <c:pt idx="0">
                  <c:v>2</c:v>
                </c:pt>
                <c:pt idx="1">
                  <c:v>0</c:v>
                </c:pt>
                <c:pt idx="2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41-3B4A-B696-3F56EE7DB1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61776255"/>
        <c:axId val="2061777983"/>
      </c:barChart>
      <c:catAx>
        <c:axId val="2061776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061777983"/>
        <c:crosses val="autoZero"/>
        <c:auto val="1"/>
        <c:lblAlgn val="ctr"/>
        <c:lblOffset val="100"/>
        <c:noMultiLvlLbl val="0"/>
      </c:catAx>
      <c:valAx>
        <c:axId val="2061777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061776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Overview of every</a:t>
            </a:r>
            <a:r>
              <a:rPr lang="en-GB" baseline="0"/>
              <a:t> annotator (dataset 1-4)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Results_annotations!$C$4</c:f>
              <c:strCache>
                <c:ptCount val="1"/>
                <c:pt idx="0">
                  <c:v>HATE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Results_annotations!$B$5:$B$19</c:f>
              <c:strCache>
                <c:ptCount val="15"/>
                <c:pt idx="0">
                  <c:v>ANNOTATOR1_1</c:v>
                </c:pt>
                <c:pt idx="1">
                  <c:v>ANNOTATOR2_1</c:v>
                </c:pt>
                <c:pt idx="2">
                  <c:v>ANNOTATOR3_1</c:v>
                </c:pt>
                <c:pt idx="4">
                  <c:v>ANNOTATOR1_2</c:v>
                </c:pt>
                <c:pt idx="5">
                  <c:v>ANNOTATOR2_2</c:v>
                </c:pt>
                <c:pt idx="6">
                  <c:v>ANNOTATOR3_2</c:v>
                </c:pt>
                <c:pt idx="8">
                  <c:v>ANNOTATOR1_3</c:v>
                </c:pt>
                <c:pt idx="9">
                  <c:v>ANNOTATOR2_3</c:v>
                </c:pt>
                <c:pt idx="10">
                  <c:v>ANNOTATOR3_3</c:v>
                </c:pt>
                <c:pt idx="12">
                  <c:v>ANNOTATOR1_4</c:v>
                </c:pt>
                <c:pt idx="13">
                  <c:v>ANNOTATOR2_4</c:v>
                </c:pt>
                <c:pt idx="14">
                  <c:v>ANNOTATOR3_4</c:v>
                </c:pt>
              </c:strCache>
            </c:strRef>
          </c:cat>
          <c:val>
            <c:numRef>
              <c:f>Results_annotations!$C$5:$C$19</c:f>
              <c:numCache>
                <c:formatCode>General</c:formatCode>
                <c:ptCount val="15"/>
                <c:pt idx="0">
                  <c:v>50</c:v>
                </c:pt>
                <c:pt idx="1">
                  <c:v>45</c:v>
                </c:pt>
                <c:pt idx="2">
                  <c:v>52</c:v>
                </c:pt>
                <c:pt idx="4">
                  <c:v>51</c:v>
                </c:pt>
                <c:pt idx="5">
                  <c:v>46</c:v>
                </c:pt>
                <c:pt idx="6">
                  <c:v>73</c:v>
                </c:pt>
                <c:pt idx="8">
                  <c:v>40</c:v>
                </c:pt>
                <c:pt idx="9">
                  <c:v>41</c:v>
                </c:pt>
                <c:pt idx="10">
                  <c:v>50</c:v>
                </c:pt>
                <c:pt idx="12">
                  <c:v>42</c:v>
                </c:pt>
                <c:pt idx="13">
                  <c:v>23</c:v>
                </c:pt>
                <c:pt idx="14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EA-C74F-999F-B19E72405C12}"/>
            </c:ext>
          </c:extLst>
        </c:ser>
        <c:ser>
          <c:idx val="1"/>
          <c:order val="1"/>
          <c:tx>
            <c:strRef>
              <c:f>Results_annotations!$D$4</c:f>
              <c:strCache>
                <c:ptCount val="1"/>
                <c:pt idx="0">
                  <c:v>NON-HATE</c:v>
                </c:pt>
              </c:strCache>
            </c:strRef>
          </c:tx>
          <c:spPr>
            <a:solidFill>
              <a:srgbClr val="27E16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Results_annotations!$B$5:$B$19</c:f>
              <c:strCache>
                <c:ptCount val="15"/>
                <c:pt idx="0">
                  <c:v>ANNOTATOR1_1</c:v>
                </c:pt>
                <c:pt idx="1">
                  <c:v>ANNOTATOR2_1</c:v>
                </c:pt>
                <c:pt idx="2">
                  <c:v>ANNOTATOR3_1</c:v>
                </c:pt>
                <c:pt idx="4">
                  <c:v>ANNOTATOR1_2</c:v>
                </c:pt>
                <c:pt idx="5">
                  <c:v>ANNOTATOR2_2</c:v>
                </c:pt>
                <c:pt idx="6">
                  <c:v>ANNOTATOR3_2</c:v>
                </c:pt>
                <c:pt idx="8">
                  <c:v>ANNOTATOR1_3</c:v>
                </c:pt>
                <c:pt idx="9">
                  <c:v>ANNOTATOR2_3</c:v>
                </c:pt>
                <c:pt idx="10">
                  <c:v>ANNOTATOR3_3</c:v>
                </c:pt>
                <c:pt idx="12">
                  <c:v>ANNOTATOR1_4</c:v>
                </c:pt>
                <c:pt idx="13">
                  <c:v>ANNOTATOR2_4</c:v>
                </c:pt>
                <c:pt idx="14">
                  <c:v>ANNOTATOR3_4</c:v>
                </c:pt>
              </c:strCache>
            </c:strRef>
          </c:cat>
          <c:val>
            <c:numRef>
              <c:f>Results_annotations!$D$5:$D$19</c:f>
              <c:numCache>
                <c:formatCode>General</c:formatCode>
                <c:ptCount val="15"/>
                <c:pt idx="0">
                  <c:v>52</c:v>
                </c:pt>
                <c:pt idx="1">
                  <c:v>57</c:v>
                </c:pt>
                <c:pt idx="2">
                  <c:v>50</c:v>
                </c:pt>
                <c:pt idx="4">
                  <c:v>58</c:v>
                </c:pt>
                <c:pt idx="5">
                  <c:v>62</c:v>
                </c:pt>
                <c:pt idx="6">
                  <c:v>35</c:v>
                </c:pt>
                <c:pt idx="8">
                  <c:v>65</c:v>
                </c:pt>
                <c:pt idx="9">
                  <c:v>59</c:v>
                </c:pt>
                <c:pt idx="10">
                  <c:v>56</c:v>
                </c:pt>
                <c:pt idx="12">
                  <c:v>66</c:v>
                </c:pt>
                <c:pt idx="13">
                  <c:v>87</c:v>
                </c:pt>
                <c:pt idx="14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EA-C74F-999F-B19E72405C12}"/>
            </c:ext>
          </c:extLst>
        </c:ser>
        <c:ser>
          <c:idx val="2"/>
          <c:order val="2"/>
          <c:tx>
            <c:strRef>
              <c:f>Results_annotations!$E$4</c:f>
              <c:strCache>
                <c:ptCount val="1"/>
                <c:pt idx="0">
                  <c:v>NONE/DISCARDED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Results_annotations!$B$5:$B$19</c:f>
              <c:strCache>
                <c:ptCount val="15"/>
                <c:pt idx="0">
                  <c:v>ANNOTATOR1_1</c:v>
                </c:pt>
                <c:pt idx="1">
                  <c:v>ANNOTATOR2_1</c:v>
                </c:pt>
                <c:pt idx="2">
                  <c:v>ANNOTATOR3_1</c:v>
                </c:pt>
                <c:pt idx="4">
                  <c:v>ANNOTATOR1_2</c:v>
                </c:pt>
                <c:pt idx="5">
                  <c:v>ANNOTATOR2_2</c:v>
                </c:pt>
                <c:pt idx="6">
                  <c:v>ANNOTATOR3_2</c:v>
                </c:pt>
                <c:pt idx="8">
                  <c:v>ANNOTATOR1_3</c:v>
                </c:pt>
                <c:pt idx="9">
                  <c:v>ANNOTATOR2_3</c:v>
                </c:pt>
                <c:pt idx="10">
                  <c:v>ANNOTATOR3_3</c:v>
                </c:pt>
                <c:pt idx="12">
                  <c:v>ANNOTATOR1_4</c:v>
                </c:pt>
                <c:pt idx="13">
                  <c:v>ANNOTATOR2_4</c:v>
                </c:pt>
                <c:pt idx="14">
                  <c:v>ANNOTATOR3_4</c:v>
                </c:pt>
              </c:strCache>
            </c:strRef>
          </c:cat>
          <c:val>
            <c:numRef>
              <c:f>Results_annotations!$E$5:$E$19</c:f>
              <c:numCache>
                <c:formatCode>General</c:formatCode>
                <c:ptCount val="1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8">
                  <c:v>4</c:v>
                </c:pt>
                <c:pt idx="9">
                  <c:v>9</c:v>
                </c:pt>
                <c:pt idx="10">
                  <c:v>3</c:v>
                </c:pt>
                <c:pt idx="12">
                  <c:v>2</c:v>
                </c:pt>
                <c:pt idx="13">
                  <c:v>0</c:v>
                </c:pt>
                <c:pt idx="1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EA-C74F-999F-B19E72405C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48445279"/>
        <c:axId val="2048447007"/>
      </c:barChart>
      <c:catAx>
        <c:axId val="2048445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048447007"/>
        <c:crosses val="autoZero"/>
        <c:auto val="1"/>
        <c:lblAlgn val="ctr"/>
        <c:lblOffset val="100"/>
        <c:noMultiLvlLbl val="0"/>
      </c:catAx>
      <c:valAx>
        <c:axId val="2048447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048445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Rising non-hate or falling hate rate after each test dataset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Results_annotations!$Z$4</c:f>
              <c:strCache>
                <c:ptCount val="1"/>
                <c:pt idx="0">
                  <c:v>HATE</c:v>
                </c:pt>
              </c:strCache>
            </c:strRef>
          </c:tx>
          <c:spPr>
            <a:ln w="28575" cap="rnd">
              <a:solidFill>
                <a:srgbClr val="FF2600"/>
              </a:solidFill>
              <a:round/>
            </a:ln>
            <a:effectLst/>
          </c:spPr>
          <c:marker>
            <c:symbol val="none"/>
          </c:marker>
          <c:cat>
            <c:strRef>
              <c:f>Results_annotations!$Y$5:$Y$8</c:f>
              <c:strCache>
                <c:ptCount val="4"/>
                <c:pt idx="0">
                  <c:v>DATASET1</c:v>
                </c:pt>
                <c:pt idx="1">
                  <c:v>DATASET2</c:v>
                </c:pt>
                <c:pt idx="2">
                  <c:v>DATASET3</c:v>
                </c:pt>
                <c:pt idx="3">
                  <c:v>DATASET4</c:v>
                </c:pt>
              </c:strCache>
            </c:strRef>
          </c:cat>
          <c:val>
            <c:numRef>
              <c:f>Results_annotations!$Z$5:$Z$8</c:f>
              <c:numCache>
                <c:formatCode>General</c:formatCode>
                <c:ptCount val="4"/>
                <c:pt idx="0">
                  <c:v>147</c:v>
                </c:pt>
                <c:pt idx="1">
                  <c:v>170</c:v>
                </c:pt>
                <c:pt idx="2">
                  <c:v>131</c:v>
                </c:pt>
                <c:pt idx="3">
                  <c:v>110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73-7140-B1C4-E76272E9B70D}"/>
            </c:ext>
          </c:extLst>
        </c:ser>
        <c:ser>
          <c:idx val="1"/>
          <c:order val="1"/>
          <c:tx>
            <c:strRef>
              <c:f>Results_annotations!$AA$4</c:f>
              <c:strCache>
                <c:ptCount val="1"/>
                <c:pt idx="0">
                  <c:v>NON-HATE</c:v>
                </c:pt>
              </c:strCache>
            </c:strRef>
          </c:tx>
          <c:spPr>
            <a:ln w="28575" cap="rnd">
              <a:solidFill>
                <a:srgbClr val="27E168"/>
              </a:solidFill>
              <a:round/>
            </a:ln>
            <a:effectLst/>
          </c:spPr>
          <c:marker>
            <c:symbol val="none"/>
          </c:marker>
          <c:cat>
            <c:strRef>
              <c:f>Results_annotations!$Y$5:$Y$8</c:f>
              <c:strCache>
                <c:ptCount val="4"/>
                <c:pt idx="0">
                  <c:v>DATASET1</c:v>
                </c:pt>
                <c:pt idx="1">
                  <c:v>DATASET2</c:v>
                </c:pt>
                <c:pt idx="2">
                  <c:v>DATASET3</c:v>
                </c:pt>
                <c:pt idx="3">
                  <c:v>DATASET4</c:v>
                </c:pt>
              </c:strCache>
            </c:strRef>
          </c:cat>
          <c:val>
            <c:numRef>
              <c:f>Results_annotations!$AA$5:$AA$8</c:f>
              <c:numCache>
                <c:formatCode>General</c:formatCode>
                <c:ptCount val="4"/>
                <c:pt idx="0">
                  <c:v>159</c:v>
                </c:pt>
                <c:pt idx="1">
                  <c:v>155</c:v>
                </c:pt>
                <c:pt idx="2">
                  <c:v>180</c:v>
                </c:pt>
                <c:pt idx="3">
                  <c:v>209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73-7140-B1C4-E76272E9B70D}"/>
            </c:ext>
          </c:extLst>
        </c:ser>
        <c:ser>
          <c:idx val="2"/>
          <c:order val="2"/>
          <c:tx>
            <c:strRef>
              <c:f>Results_annotations!$AB$4</c:f>
              <c:strCache>
                <c:ptCount val="1"/>
                <c:pt idx="0">
                  <c:v>NONE/DISCARDED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Results_annotations!$Y$5:$Y$8</c:f>
              <c:strCache>
                <c:ptCount val="4"/>
                <c:pt idx="0">
                  <c:v>DATASET1</c:v>
                </c:pt>
                <c:pt idx="1">
                  <c:v>DATASET2</c:v>
                </c:pt>
                <c:pt idx="2">
                  <c:v>DATASET3</c:v>
                </c:pt>
                <c:pt idx="3">
                  <c:v>DATASET4</c:v>
                </c:pt>
              </c:strCache>
            </c:strRef>
          </c:cat>
          <c:val>
            <c:numRef>
              <c:f>Results_annotations!$AB$5:$AB$8</c:f>
              <c:numCache>
                <c:formatCode>General</c:formatCode>
                <c:ptCount val="4"/>
                <c:pt idx="0">
                  <c:v>21</c:v>
                </c:pt>
                <c:pt idx="1">
                  <c:v>2</c:v>
                </c:pt>
                <c:pt idx="2">
                  <c:v>16</c:v>
                </c:pt>
                <c:pt idx="3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73-7140-B1C4-E76272E9B7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8602399"/>
        <c:axId val="2048604399"/>
      </c:lineChart>
      <c:catAx>
        <c:axId val="2048602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048604399"/>
        <c:crosses val="autoZero"/>
        <c:auto val="1"/>
        <c:lblAlgn val="ctr"/>
        <c:lblOffset val="100"/>
        <c:noMultiLvlLbl val="0"/>
      </c:catAx>
      <c:valAx>
        <c:axId val="2048604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048602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Three annotators</a:t>
            </a:r>
            <a:r>
              <a:rPr lang="en-GB" baseline="0"/>
              <a:t> for each dataset in total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Results_annotations!$Z$4</c:f>
              <c:strCache>
                <c:ptCount val="1"/>
                <c:pt idx="0">
                  <c:v>HATE</c:v>
                </c:pt>
              </c:strCache>
            </c:strRef>
          </c:tx>
          <c:spPr>
            <a:solidFill>
              <a:srgbClr val="FF0000"/>
            </a:soli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Results_annotations!$Y$5:$Y$8</c:f>
              <c:strCache>
                <c:ptCount val="4"/>
                <c:pt idx="0">
                  <c:v>DATASET1</c:v>
                </c:pt>
                <c:pt idx="1">
                  <c:v>DATASET2</c:v>
                </c:pt>
                <c:pt idx="2">
                  <c:v>DATASET3</c:v>
                </c:pt>
                <c:pt idx="3">
                  <c:v>DATASET4</c:v>
                </c:pt>
              </c:strCache>
            </c:strRef>
          </c:cat>
          <c:val>
            <c:numRef>
              <c:f>Results_annotations!$Z$5:$Z$8</c:f>
              <c:numCache>
                <c:formatCode>General</c:formatCode>
                <c:ptCount val="4"/>
                <c:pt idx="0">
                  <c:v>147</c:v>
                </c:pt>
                <c:pt idx="1">
                  <c:v>170</c:v>
                </c:pt>
                <c:pt idx="2">
                  <c:v>131</c:v>
                </c:pt>
                <c:pt idx="3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A3-6947-A3B8-667B72B2DCB9}"/>
            </c:ext>
          </c:extLst>
        </c:ser>
        <c:ser>
          <c:idx val="1"/>
          <c:order val="1"/>
          <c:tx>
            <c:strRef>
              <c:f>Results_annotations!$AA$4</c:f>
              <c:strCache>
                <c:ptCount val="1"/>
                <c:pt idx="0">
                  <c:v>NON-HATE</c:v>
                </c:pt>
              </c:strCache>
            </c:strRef>
          </c:tx>
          <c:spPr>
            <a:solidFill>
              <a:srgbClr val="27E168"/>
            </a:soli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Results_annotations!$Y$5:$Y$8</c:f>
              <c:strCache>
                <c:ptCount val="4"/>
                <c:pt idx="0">
                  <c:v>DATASET1</c:v>
                </c:pt>
                <c:pt idx="1">
                  <c:v>DATASET2</c:v>
                </c:pt>
                <c:pt idx="2">
                  <c:v>DATASET3</c:v>
                </c:pt>
                <c:pt idx="3">
                  <c:v>DATASET4</c:v>
                </c:pt>
              </c:strCache>
            </c:strRef>
          </c:cat>
          <c:val>
            <c:numRef>
              <c:f>Results_annotations!$AA$5:$AA$8</c:f>
              <c:numCache>
                <c:formatCode>General</c:formatCode>
                <c:ptCount val="4"/>
                <c:pt idx="0">
                  <c:v>159</c:v>
                </c:pt>
                <c:pt idx="1">
                  <c:v>155</c:v>
                </c:pt>
                <c:pt idx="2">
                  <c:v>180</c:v>
                </c:pt>
                <c:pt idx="3">
                  <c:v>209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A3-6947-A3B8-667B72B2DCB9}"/>
            </c:ext>
          </c:extLst>
        </c:ser>
        <c:ser>
          <c:idx val="2"/>
          <c:order val="2"/>
          <c:tx>
            <c:strRef>
              <c:f>Results_annotations!$AB$4</c:f>
              <c:strCache>
                <c:ptCount val="1"/>
                <c:pt idx="0">
                  <c:v>NONE/DISCARDED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Results_annotations!$Y$5:$Y$8</c:f>
              <c:strCache>
                <c:ptCount val="4"/>
                <c:pt idx="0">
                  <c:v>DATASET1</c:v>
                </c:pt>
                <c:pt idx="1">
                  <c:v>DATASET2</c:v>
                </c:pt>
                <c:pt idx="2">
                  <c:v>DATASET3</c:v>
                </c:pt>
                <c:pt idx="3">
                  <c:v>DATASET4</c:v>
                </c:pt>
              </c:strCache>
            </c:strRef>
          </c:cat>
          <c:val>
            <c:numRef>
              <c:f>Results_annotations!$AB$5:$AB$8</c:f>
              <c:numCache>
                <c:formatCode>General</c:formatCode>
                <c:ptCount val="4"/>
                <c:pt idx="0">
                  <c:v>21</c:v>
                </c:pt>
                <c:pt idx="1">
                  <c:v>2</c:v>
                </c:pt>
                <c:pt idx="2">
                  <c:v>16</c:v>
                </c:pt>
                <c:pt idx="3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4A3-6947-A3B8-667B72B2DC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overlap val="100"/>
        <c:serLines>
          <c:spPr>
            <a:ln w="9525">
              <a:solidFill>
                <a:schemeClr val="tx1">
                  <a:lumMod val="35000"/>
                  <a:lumOff val="65000"/>
                </a:schemeClr>
              </a:solidFill>
              <a:prstDash val="dash"/>
            </a:ln>
            <a:effectLst/>
          </c:spPr>
        </c:serLines>
        <c:axId val="2092990223"/>
        <c:axId val="2093095279"/>
      </c:barChart>
      <c:catAx>
        <c:axId val="2092990223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093095279"/>
        <c:crosses val="autoZero"/>
        <c:auto val="1"/>
        <c:lblAlgn val="ctr"/>
        <c:lblOffset val="100"/>
        <c:noMultiLvlLbl val="0"/>
      </c:catAx>
      <c:valAx>
        <c:axId val="2093095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092990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Annotations</a:t>
            </a:r>
            <a:r>
              <a:rPr lang="en-GB" baseline="0"/>
              <a:t> in percentage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Results_annotations!$H$4</c:f>
              <c:strCache>
                <c:ptCount val="1"/>
                <c:pt idx="0">
                  <c:v>HATE in %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Results_annotations!$G$5:$G$19</c:f>
              <c:strCache>
                <c:ptCount val="15"/>
                <c:pt idx="0">
                  <c:v>ANNOTATOR1_1</c:v>
                </c:pt>
                <c:pt idx="1">
                  <c:v>ANNOTATOR2_1</c:v>
                </c:pt>
                <c:pt idx="2">
                  <c:v>ANNOTATOR3_1</c:v>
                </c:pt>
                <c:pt idx="4">
                  <c:v>ANNOTATOR1_2</c:v>
                </c:pt>
                <c:pt idx="5">
                  <c:v>ANNOTATOR2_2</c:v>
                </c:pt>
                <c:pt idx="6">
                  <c:v>ANNOTATOR3_2</c:v>
                </c:pt>
                <c:pt idx="8">
                  <c:v>ANNOTATOR1_3</c:v>
                </c:pt>
                <c:pt idx="9">
                  <c:v>ANNOTATOR2_3</c:v>
                </c:pt>
                <c:pt idx="10">
                  <c:v>ANNOTATOR3_3</c:v>
                </c:pt>
                <c:pt idx="12">
                  <c:v>ANNOTATOR1_4</c:v>
                </c:pt>
                <c:pt idx="13">
                  <c:v>ANNOTATOR2_4</c:v>
                </c:pt>
                <c:pt idx="14">
                  <c:v>ANNOTATOR3_4</c:v>
                </c:pt>
              </c:strCache>
            </c:strRef>
          </c:cat>
          <c:val>
            <c:numRef>
              <c:f>Results_annotations!$H$5:$H$19</c:f>
              <c:numCache>
                <c:formatCode>0%</c:formatCode>
                <c:ptCount val="15"/>
                <c:pt idx="0">
                  <c:v>0.45871559633027525</c:v>
                </c:pt>
                <c:pt idx="1">
                  <c:v>0.41284403669724773</c:v>
                </c:pt>
                <c:pt idx="2">
                  <c:v>0.47706422018348627</c:v>
                </c:pt>
                <c:pt idx="4">
                  <c:v>0.46788990825688076</c:v>
                </c:pt>
                <c:pt idx="5">
                  <c:v>0.42201834862385323</c:v>
                </c:pt>
                <c:pt idx="6">
                  <c:v>0.66972477064220182</c:v>
                </c:pt>
                <c:pt idx="8">
                  <c:v>0.3669724770642202</c:v>
                </c:pt>
                <c:pt idx="9">
                  <c:v>0.37614678899082571</c:v>
                </c:pt>
                <c:pt idx="10">
                  <c:v>0.45871559633027525</c:v>
                </c:pt>
                <c:pt idx="12">
                  <c:v>0.38181818181818183</c:v>
                </c:pt>
                <c:pt idx="13">
                  <c:v>0.20909090909090908</c:v>
                </c:pt>
                <c:pt idx="14">
                  <c:v>0.40909090909090912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EE-9843-89AB-4CE3311A44EA}"/>
            </c:ext>
          </c:extLst>
        </c:ser>
        <c:ser>
          <c:idx val="1"/>
          <c:order val="1"/>
          <c:tx>
            <c:strRef>
              <c:f>Results_annotations!$I$4</c:f>
              <c:strCache>
                <c:ptCount val="1"/>
                <c:pt idx="0">
                  <c:v>NON-HATE in%</c:v>
                </c:pt>
              </c:strCache>
            </c:strRef>
          </c:tx>
          <c:spPr>
            <a:solidFill>
              <a:srgbClr val="27E16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Results_annotations!$G$5:$G$19</c:f>
              <c:strCache>
                <c:ptCount val="15"/>
                <c:pt idx="0">
                  <c:v>ANNOTATOR1_1</c:v>
                </c:pt>
                <c:pt idx="1">
                  <c:v>ANNOTATOR2_1</c:v>
                </c:pt>
                <c:pt idx="2">
                  <c:v>ANNOTATOR3_1</c:v>
                </c:pt>
                <c:pt idx="4">
                  <c:v>ANNOTATOR1_2</c:v>
                </c:pt>
                <c:pt idx="5">
                  <c:v>ANNOTATOR2_2</c:v>
                </c:pt>
                <c:pt idx="6">
                  <c:v>ANNOTATOR3_2</c:v>
                </c:pt>
                <c:pt idx="8">
                  <c:v>ANNOTATOR1_3</c:v>
                </c:pt>
                <c:pt idx="9">
                  <c:v>ANNOTATOR2_3</c:v>
                </c:pt>
                <c:pt idx="10">
                  <c:v>ANNOTATOR3_3</c:v>
                </c:pt>
                <c:pt idx="12">
                  <c:v>ANNOTATOR1_4</c:v>
                </c:pt>
                <c:pt idx="13">
                  <c:v>ANNOTATOR2_4</c:v>
                </c:pt>
                <c:pt idx="14">
                  <c:v>ANNOTATOR3_4</c:v>
                </c:pt>
              </c:strCache>
            </c:strRef>
          </c:cat>
          <c:val>
            <c:numRef>
              <c:f>Results_annotations!$I$5:$I$19</c:f>
              <c:numCache>
                <c:formatCode>0%</c:formatCode>
                <c:ptCount val="15"/>
                <c:pt idx="0">
                  <c:v>0.47706422018348627</c:v>
                </c:pt>
                <c:pt idx="1">
                  <c:v>0.52293577981651373</c:v>
                </c:pt>
                <c:pt idx="2">
                  <c:v>0.45871559633027525</c:v>
                </c:pt>
                <c:pt idx="4">
                  <c:v>0.5321100917431193</c:v>
                </c:pt>
                <c:pt idx="5">
                  <c:v>0.56880733944954132</c:v>
                </c:pt>
                <c:pt idx="6">
                  <c:v>0.32110091743119268</c:v>
                </c:pt>
                <c:pt idx="8">
                  <c:v>0.59633027522935778</c:v>
                </c:pt>
                <c:pt idx="9">
                  <c:v>0.54128440366972475</c:v>
                </c:pt>
                <c:pt idx="10">
                  <c:v>0.51376146788990829</c:v>
                </c:pt>
                <c:pt idx="12">
                  <c:v>0.6</c:v>
                </c:pt>
                <c:pt idx="13">
                  <c:v>0.79090909090909089</c:v>
                </c:pt>
                <c:pt idx="14">
                  <c:v>0.50909090909090904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EE-9843-89AB-4CE3311A44EA}"/>
            </c:ext>
          </c:extLst>
        </c:ser>
        <c:ser>
          <c:idx val="2"/>
          <c:order val="2"/>
          <c:tx>
            <c:strRef>
              <c:f>Results_annotations!$J$4</c:f>
              <c:strCache>
                <c:ptCount val="1"/>
                <c:pt idx="0">
                  <c:v>NONE/DISCARDED in %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Results_annotations!$G$5:$G$19</c:f>
              <c:strCache>
                <c:ptCount val="15"/>
                <c:pt idx="0">
                  <c:v>ANNOTATOR1_1</c:v>
                </c:pt>
                <c:pt idx="1">
                  <c:v>ANNOTATOR2_1</c:v>
                </c:pt>
                <c:pt idx="2">
                  <c:v>ANNOTATOR3_1</c:v>
                </c:pt>
                <c:pt idx="4">
                  <c:v>ANNOTATOR1_2</c:v>
                </c:pt>
                <c:pt idx="5">
                  <c:v>ANNOTATOR2_2</c:v>
                </c:pt>
                <c:pt idx="6">
                  <c:v>ANNOTATOR3_2</c:v>
                </c:pt>
                <c:pt idx="8">
                  <c:v>ANNOTATOR1_3</c:v>
                </c:pt>
                <c:pt idx="9">
                  <c:v>ANNOTATOR2_3</c:v>
                </c:pt>
                <c:pt idx="10">
                  <c:v>ANNOTATOR3_3</c:v>
                </c:pt>
                <c:pt idx="12">
                  <c:v>ANNOTATOR1_4</c:v>
                </c:pt>
                <c:pt idx="13">
                  <c:v>ANNOTATOR2_4</c:v>
                </c:pt>
                <c:pt idx="14">
                  <c:v>ANNOTATOR3_4</c:v>
                </c:pt>
              </c:strCache>
            </c:strRef>
          </c:cat>
          <c:val>
            <c:numRef>
              <c:f>Results_annotations!$J$5:$J$19</c:f>
              <c:numCache>
                <c:formatCode>0%</c:formatCode>
                <c:ptCount val="15"/>
                <c:pt idx="0">
                  <c:v>6.4220183486238536E-2</c:v>
                </c:pt>
                <c:pt idx="1">
                  <c:v>6.4220183486238536E-2</c:v>
                </c:pt>
                <c:pt idx="2">
                  <c:v>6.4220183486238536E-2</c:v>
                </c:pt>
                <c:pt idx="4">
                  <c:v>0</c:v>
                </c:pt>
                <c:pt idx="5">
                  <c:v>9.1743119266055051E-3</c:v>
                </c:pt>
                <c:pt idx="6">
                  <c:v>9.1743119266055051E-3</c:v>
                </c:pt>
                <c:pt idx="8">
                  <c:v>3.669724770642202E-2</c:v>
                </c:pt>
                <c:pt idx="9">
                  <c:v>8.2568807339449546E-2</c:v>
                </c:pt>
                <c:pt idx="10">
                  <c:v>2.7522935779816515E-2</c:v>
                </c:pt>
                <c:pt idx="12">
                  <c:v>1.8181818181818181E-2</c:v>
                </c:pt>
                <c:pt idx="13">
                  <c:v>0</c:v>
                </c:pt>
                <c:pt idx="14">
                  <c:v>8.1818181818181818E-2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5EE-9843-89AB-4CE3311A44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50176496"/>
        <c:axId val="7576240"/>
      </c:barChart>
      <c:catAx>
        <c:axId val="450176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7576240"/>
        <c:crosses val="autoZero"/>
        <c:auto val="1"/>
        <c:lblAlgn val="ctr"/>
        <c:lblOffset val="100"/>
        <c:noMultiLvlLbl val="0"/>
      </c:catAx>
      <c:valAx>
        <c:axId val="757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450176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Annotations of each dataset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Results_annotations!$U$32</c:f>
              <c:strCache>
                <c:ptCount val="1"/>
                <c:pt idx="0">
                  <c:v>HATE</c:v>
                </c:pt>
              </c:strCache>
            </c:strRef>
          </c:tx>
          <c:spPr>
            <a:gradFill>
              <a:gsLst>
                <a:gs pos="41000">
                  <a:srgbClr val="F22B2D"/>
                </a:gs>
                <a:gs pos="98000">
                  <a:schemeClr val="accent1">
                    <a:lumMod val="45000"/>
                    <a:lumOff val="55000"/>
                  </a:schemeClr>
                </a:gs>
                <a:gs pos="94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 w="9525" cap="flat" cmpd="sng" algn="ctr">
              <a:solidFill>
                <a:srgbClr val="F22B2D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Results_annotations!$T$33:$T$36</c:f>
              <c:strCache>
                <c:ptCount val="4"/>
                <c:pt idx="0">
                  <c:v>DATASET1</c:v>
                </c:pt>
                <c:pt idx="1">
                  <c:v>DATASET2</c:v>
                </c:pt>
                <c:pt idx="2">
                  <c:v>DATASET3</c:v>
                </c:pt>
                <c:pt idx="3">
                  <c:v>DATASET4</c:v>
                </c:pt>
              </c:strCache>
            </c:strRef>
          </c:cat>
          <c:val>
            <c:numRef>
              <c:f>Results_annotations!$U$33:$U$36</c:f>
              <c:numCache>
                <c:formatCode>0%</c:formatCode>
                <c:ptCount val="4"/>
                <c:pt idx="0">
                  <c:v>0.33638443935926776</c:v>
                </c:pt>
                <c:pt idx="1">
                  <c:v>0.38901601830663618</c:v>
                </c:pt>
                <c:pt idx="2">
                  <c:v>0.2997711670480549</c:v>
                </c:pt>
                <c:pt idx="3">
                  <c:v>0.25171624713958812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45-504B-B077-E5F05B7317DE}"/>
            </c:ext>
          </c:extLst>
        </c:ser>
        <c:ser>
          <c:idx val="1"/>
          <c:order val="1"/>
          <c:tx>
            <c:strRef>
              <c:f>Results_annotations!$V$32</c:f>
              <c:strCache>
                <c:ptCount val="1"/>
                <c:pt idx="0">
                  <c:v>NON-HATE</c:v>
                </c:pt>
              </c:strCache>
            </c:strRef>
          </c:tx>
          <c:spPr>
            <a:gradFill>
              <a:gsLst>
                <a:gs pos="0">
                  <a:srgbClr val="27E168"/>
                </a:gs>
                <a:gs pos="100000">
                  <a:schemeClr val="accent1">
                    <a:lumMod val="45000"/>
                    <a:lumOff val="55000"/>
                  </a:schemeClr>
                </a:gs>
                <a:gs pos="99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 w="9525" cap="flat" cmpd="sng" algn="ctr">
              <a:solidFill>
                <a:srgbClr val="27E168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Results_annotations!$T$33:$T$36</c:f>
              <c:strCache>
                <c:ptCount val="4"/>
                <c:pt idx="0">
                  <c:v>DATASET1</c:v>
                </c:pt>
                <c:pt idx="1">
                  <c:v>DATASET2</c:v>
                </c:pt>
                <c:pt idx="2">
                  <c:v>DATASET3</c:v>
                </c:pt>
                <c:pt idx="3">
                  <c:v>DATASET4</c:v>
                </c:pt>
              </c:strCache>
            </c:strRef>
          </c:cat>
          <c:val>
            <c:numRef>
              <c:f>Results_annotations!$V$33:$V$36</c:f>
              <c:numCache>
                <c:formatCode>0%</c:formatCode>
                <c:ptCount val="4"/>
                <c:pt idx="0">
                  <c:v>0.36384439359267734</c:v>
                </c:pt>
                <c:pt idx="1">
                  <c:v>0.35469107551487417</c:v>
                </c:pt>
                <c:pt idx="2">
                  <c:v>0.41189931350114417</c:v>
                </c:pt>
                <c:pt idx="3">
                  <c:v>0.47826086956521741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45-504B-B077-E5F05B7317DE}"/>
            </c:ext>
          </c:extLst>
        </c:ser>
        <c:ser>
          <c:idx val="2"/>
          <c:order val="2"/>
          <c:tx>
            <c:strRef>
              <c:f>Results_annotations!$W$32</c:f>
              <c:strCache>
                <c:ptCount val="1"/>
                <c:pt idx="0">
                  <c:v>NONE/DISCARDED</c:v>
                </c:pt>
              </c:strCache>
            </c:strRef>
          </c:tx>
          <c:spPr>
            <a:gradFill>
              <a:gsLst>
                <a:gs pos="0">
                  <a:schemeClr val="tx1">
                    <a:lumMod val="50000"/>
                    <a:lumOff val="50000"/>
                  </a:schemeClr>
                </a:gs>
                <a:gs pos="89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 w="9525" cap="flat" cmpd="sng" algn="ctr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Results_annotations!$T$33:$T$36</c:f>
              <c:strCache>
                <c:ptCount val="4"/>
                <c:pt idx="0">
                  <c:v>DATASET1</c:v>
                </c:pt>
                <c:pt idx="1">
                  <c:v>DATASET2</c:v>
                </c:pt>
                <c:pt idx="2">
                  <c:v>DATASET3</c:v>
                </c:pt>
                <c:pt idx="3">
                  <c:v>DATASET4</c:v>
                </c:pt>
              </c:strCache>
            </c:strRef>
          </c:cat>
          <c:val>
            <c:numRef>
              <c:f>Results_annotations!$W$33:$W$36</c:f>
              <c:numCache>
                <c:formatCode>0%</c:formatCode>
                <c:ptCount val="4"/>
                <c:pt idx="0">
                  <c:v>4.8054919908466817E-2</c:v>
                </c:pt>
                <c:pt idx="1">
                  <c:v>4.5766590389016018E-3</c:v>
                </c:pt>
                <c:pt idx="2">
                  <c:v>3.6613272311212815E-2</c:v>
                </c:pt>
                <c:pt idx="3">
                  <c:v>2.5171624713958809E-2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45-504B-B077-E5F05B7317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2093364623"/>
        <c:axId val="2093366351"/>
      </c:barChart>
      <c:catAx>
        <c:axId val="20933646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093366351"/>
        <c:crosses val="autoZero"/>
        <c:auto val="1"/>
        <c:lblAlgn val="ctr"/>
        <c:lblOffset val="100"/>
        <c:noMultiLvlLbl val="0"/>
      </c:catAx>
      <c:valAx>
        <c:axId val="209336635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093364623"/>
        <c:crosses val="autoZero"/>
        <c:crossBetween val="between"/>
      </c:valAx>
      <c:spPr>
        <a:noFill/>
        <a:ln>
          <a:solidFill>
            <a:schemeClr val="bg1"/>
          </a:solidFill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0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2854579</xdr:colOff>
      <xdr:row>122</xdr:row>
      <xdr:rowOff>127926</xdr:rowOff>
    </xdr:from>
    <xdr:to>
      <xdr:col>10</xdr:col>
      <xdr:colOff>724087</xdr:colOff>
      <xdr:row>149</xdr:row>
      <xdr:rowOff>18173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9BE6831-66D8-CF40-EF04-1169E5B049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1411941</xdr:colOff>
      <xdr:row>117</xdr:row>
      <xdr:rowOff>85165</xdr:rowOff>
    </xdr:from>
    <xdr:to>
      <xdr:col>10</xdr:col>
      <xdr:colOff>472141</xdr:colOff>
      <xdr:row>147</xdr:row>
      <xdr:rowOff>115047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9AFA09-0211-9212-DE04-2FF468C37D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78394</xdr:colOff>
      <xdr:row>119</xdr:row>
      <xdr:rowOff>156790</xdr:rowOff>
    </xdr:from>
    <xdr:to>
      <xdr:col>9</xdr:col>
      <xdr:colOff>1191604</xdr:colOff>
      <xdr:row>145</xdr:row>
      <xdr:rowOff>187835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569944-C500-654F-6924-485A27D980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422883</xdr:colOff>
      <xdr:row>121</xdr:row>
      <xdr:rowOff>25400</xdr:rowOff>
    </xdr:from>
    <xdr:to>
      <xdr:col>10</xdr:col>
      <xdr:colOff>25400</xdr:colOff>
      <xdr:row>154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460C87-A645-F18B-1B0C-51D54D28C5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8712</xdr:colOff>
      <xdr:row>20</xdr:row>
      <xdr:rowOff>165897</xdr:rowOff>
    </xdr:from>
    <xdr:to>
      <xdr:col>15</xdr:col>
      <xdr:colOff>639581</xdr:colOff>
      <xdr:row>49</xdr:row>
      <xdr:rowOff>165897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BFD897E-4EF2-1C12-3525-3963B7AD58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32</xdr:col>
      <xdr:colOff>406400</xdr:colOff>
      <xdr:row>2</xdr:row>
      <xdr:rowOff>152399</xdr:rowOff>
    </xdr:from>
    <xdr:to>
      <xdr:col>41</xdr:col>
      <xdr:colOff>407609</xdr:colOff>
      <xdr:row>28</xdr:row>
      <xdr:rowOff>174170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EC90D03-1105-71BA-0A17-4001069204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179294</xdr:colOff>
      <xdr:row>0</xdr:row>
      <xdr:rowOff>164353</xdr:rowOff>
    </xdr:from>
    <xdr:to>
      <xdr:col>23</xdr:col>
      <xdr:colOff>673062</xdr:colOff>
      <xdr:row>26</xdr:row>
      <xdr:rowOff>138412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FE4543A-0929-63F9-AD8A-F8DD5779BE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30602</xdr:colOff>
      <xdr:row>54</xdr:row>
      <xdr:rowOff>19065</xdr:rowOff>
    </xdr:from>
    <xdr:to>
      <xdr:col>15</xdr:col>
      <xdr:colOff>696830</xdr:colOff>
      <xdr:row>92</xdr:row>
      <xdr:rowOff>30604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ADC87CB-CBF2-F242-952C-9F48A3BDE7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15957</xdr:colOff>
      <xdr:row>37</xdr:row>
      <xdr:rowOff>22679</xdr:rowOff>
    </xdr:from>
    <xdr:to>
      <xdr:col>32</xdr:col>
      <xdr:colOff>475455</xdr:colOff>
      <xdr:row>74</xdr:row>
      <xdr:rowOff>9293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F20A0D8-82D2-681A-397C-75C9D97D6B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34</xdr:col>
      <xdr:colOff>84667</xdr:colOff>
      <xdr:row>31</xdr:row>
      <xdr:rowOff>1</xdr:rowOff>
    </xdr:from>
    <xdr:to>
      <xdr:col>48</xdr:col>
      <xdr:colOff>148167</xdr:colOff>
      <xdr:row>63</xdr:row>
      <xdr:rowOff>143934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CA84F0-3A8C-C372-5A97-0238F3E829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558800</xdr:colOff>
      <xdr:row>16</xdr:row>
      <xdr:rowOff>186267</xdr:rowOff>
    </xdr:from>
    <xdr:to>
      <xdr:col>54</xdr:col>
      <xdr:colOff>740833</xdr:colOff>
      <xdr:row>199</xdr:row>
      <xdr:rowOff>186267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947AD58-E8A1-C32D-792D-3981009E11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Red Violet">
      <a:dk1>
        <a:sysClr val="windowText" lastClr="000000"/>
      </a:dk1>
      <a:lt1>
        <a:sysClr val="window" lastClr="FFFFFF"/>
      </a:lt1>
      <a:dk2>
        <a:srgbClr val="454551"/>
      </a:dk2>
      <a:lt2>
        <a:srgbClr val="D8D9DC"/>
      </a:lt2>
      <a:accent1>
        <a:srgbClr val="E32D91"/>
      </a:accent1>
      <a:accent2>
        <a:srgbClr val="C830CC"/>
      </a:accent2>
      <a:accent3>
        <a:srgbClr val="4EA6DC"/>
      </a:accent3>
      <a:accent4>
        <a:srgbClr val="4775E7"/>
      </a:accent4>
      <a:accent5>
        <a:srgbClr val="8971E1"/>
      </a:accent5>
      <a:accent6>
        <a:srgbClr val="D54773"/>
      </a:accent6>
      <a:hlink>
        <a:srgbClr val="6B9F25"/>
      </a:hlink>
      <a:folHlink>
        <a:srgbClr val="8C8C8C"/>
      </a:folHlink>
    </a:clrScheme>
    <a:fontScheme name="Arial-Times New Roman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Times New Roman" panose="02020603050405020304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93A25-D094-8F43-8CE5-AA79035DEB6D}">
  <dimension ref="A1:S142"/>
  <sheetViews>
    <sheetView topLeftCell="E77" zoomScale="81" workbookViewId="0">
      <selection activeCell="S114" sqref="S114"/>
    </sheetView>
  </sheetViews>
  <sheetFormatPr baseColWidth="10" defaultRowHeight="16"/>
  <cols>
    <col min="1" max="1" width="44.6640625" customWidth="1"/>
    <col min="2" max="2" width="47" customWidth="1"/>
    <col min="3" max="3" width="39.5" customWidth="1"/>
    <col min="4" max="4" width="40.83203125" customWidth="1"/>
    <col min="5" max="5" width="37.33203125" customWidth="1"/>
    <col min="6" max="6" width="22" customWidth="1"/>
    <col min="7" max="7" width="28.1640625" customWidth="1"/>
    <col min="8" max="8" width="44.83203125" customWidth="1"/>
    <col min="9" max="9" width="16.1640625" customWidth="1"/>
    <col min="10" max="10" width="7.6640625" customWidth="1"/>
    <col min="11" max="11" width="46" customWidth="1"/>
    <col min="13" max="13" width="54.83203125" customWidth="1"/>
    <col min="14" max="14" width="15.1640625" customWidth="1"/>
    <col min="15" max="15" width="45.5" customWidth="1"/>
    <col min="17" max="17" width="14.1640625" customWidth="1"/>
    <col min="18" max="18" width="17.1640625" customWidth="1"/>
  </cols>
  <sheetData>
    <row r="1" spans="1:19">
      <c r="A1" s="1" t="s">
        <v>0</v>
      </c>
      <c r="B1" t="s">
        <v>116</v>
      </c>
      <c r="C1" t="s">
        <v>117</v>
      </c>
      <c r="D1" t="s">
        <v>118</v>
      </c>
      <c r="K1" t="s">
        <v>116</v>
      </c>
      <c r="M1" t="s">
        <v>117</v>
      </c>
      <c r="O1" t="s">
        <v>118</v>
      </c>
    </row>
    <row r="2" spans="1:19">
      <c r="B2" s="4" t="s">
        <v>1</v>
      </c>
      <c r="C2" s="4" t="s">
        <v>2</v>
      </c>
      <c r="D2" s="4" t="s">
        <v>3</v>
      </c>
      <c r="E2" s="4" t="s">
        <v>125</v>
      </c>
      <c r="F2" s="4" t="s">
        <v>119</v>
      </c>
      <c r="G2" s="4" t="s">
        <v>120</v>
      </c>
      <c r="H2" s="4" t="s">
        <v>121</v>
      </c>
      <c r="K2" s="4" t="s">
        <v>143</v>
      </c>
      <c r="M2" s="4" t="s">
        <v>143</v>
      </c>
      <c r="O2" s="4" t="s">
        <v>143</v>
      </c>
      <c r="Q2" s="4" t="s">
        <v>119</v>
      </c>
      <c r="R2" s="4" t="s">
        <v>120</v>
      </c>
      <c r="S2" s="4" t="s">
        <v>669</v>
      </c>
    </row>
    <row r="3" spans="1:19">
      <c r="A3" t="s">
        <v>4</v>
      </c>
      <c r="B3" s="2">
        <v>5</v>
      </c>
      <c r="C3" s="2">
        <v>5</v>
      </c>
      <c r="D3" s="2">
        <v>5</v>
      </c>
      <c r="E3" t="s">
        <v>130</v>
      </c>
      <c r="F3" s="5" t="s">
        <v>124</v>
      </c>
      <c r="H3" s="2" t="s">
        <v>122</v>
      </c>
      <c r="I3">
        <v>1</v>
      </c>
      <c r="K3" s="15">
        <v>5</v>
      </c>
      <c r="M3" s="15">
        <v>5</v>
      </c>
      <c r="O3" s="15">
        <v>5</v>
      </c>
      <c r="Q3" s="5" t="s">
        <v>124</v>
      </c>
      <c r="R3" s="5"/>
      <c r="S3">
        <v>1</v>
      </c>
    </row>
    <row r="4" spans="1:19">
      <c r="A4" t="s">
        <v>5</v>
      </c>
      <c r="B4" s="3">
        <v>0</v>
      </c>
      <c r="C4" s="3">
        <v>0</v>
      </c>
      <c r="D4" s="3">
        <v>0</v>
      </c>
      <c r="E4" t="s">
        <v>130</v>
      </c>
      <c r="F4" s="5" t="s">
        <v>124</v>
      </c>
      <c r="H4" s="3" t="s">
        <v>123</v>
      </c>
      <c r="I4">
        <v>1</v>
      </c>
      <c r="K4" s="15">
        <v>4</v>
      </c>
      <c r="M4" s="15">
        <v>5</v>
      </c>
      <c r="O4" s="15">
        <v>4</v>
      </c>
      <c r="Q4" s="5" t="s">
        <v>124</v>
      </c>
      <c r="R4" s="5"/>
      <c r="S4">
        <v>1</v>
      </c>
    </row>
    <row r="5" spans="1:19">
      <c r="A5" t="s">
        <v>6</v>
      </c>
      <c r="B5" s="3">
        <v>0</v>
      </c>
      <c r="C5" s="3">
        <v>0</v>
      </c>
      <c r="D5" s="3">
        <v>0</v>
      </c>
      <c r="E5" t="s">
        <v>130</v>
      </c>
      <c r="F5" s="5" t="s">
        <v>124</v>
      </c>
      <c r="H5" s="3" t="s">
        <v>123</v>
      </c>
      <c r="I5">
        <v>1</v>
      </c>
      <c r="K5" s="15">
        <v>3</v>
      </c>
      <c r="M5" s="15">
        <v>3</v>
      </c>
      <c r="O5" s="15">
        <v>3</v>
      </c>
      <c r="Q5" s="5" t="s">
        <v>124</v>
      </c>
      <c r="R5" s="5"/>
      <c r="S5">
        <v>1</v>
      </c>
    </row>
    <row r="6" spans="1:19">
      <c r="A6" t="s">
        <v>7</v>
      </c>
      <c r="B6" s="3">
        <v>0</v>
      </c>
      <c r="C6" s="3">
        <v>0</v>
      </c>
      <c r="D6" s="3">
        <v>0</v>
      </c>
      <c r="E6" t="s">
        <v>130</v>
      </c>
      <c r="F6" s="5" t="s">
        <v>124</v>
      </c>
      <c r="H6" s="3" t="s">
        <v>123</v>
      </c>
      <c r="I6">
        <v>1</v>
      </c>
      <c r="K6" s="15">
        <v>3</v>
      </c>
      <c r="M6" s="15">
        <v>3</v>
      </c>
      <c r="O6" s="15">
        <v>3</v>
      </c>
      <c r="Q6" s="5" t="s">
        <v>124</v>
      </c>
      <c r="R6" s="5"/>
      <c r="S6">
        <v>1</v>
      </c>
    </row>
    <row r="7" spans="1:19">
      <c r="A7" t="s">
        <v>8</v>
      </c>
      <c r="B7" s="3">
        <v>0</v>
      </c>
      <c r="C7" s="5" t="s">
        <v>483</v>
      </c>
      <c r="D7" s="3">
        <v>0</v>
      </c>
      <c r="E7" t="s">
        <v>130</v>
      </c>
      <c r="F7" s="5"/>
      <c r="G7" s="5" t="s">
        <v>124</v>
      </c>
      <c r="H7" s="3" t="s">
        <v>123</v>
      </c>
      <c r="I7">
        <v>0</v>
      </c>
      <c r="K7" s="15">
        <v>5</v>
      </c>
      <c r="M7" s="15" t="s">
        <v>483</v>
      </c>
      <c r="O7" s="15">
        <v>5</v>
      </c>
      <c r="Q7" s="5" t="s">
        <v>124</v>
      </c>
      <c r="R7" s="5"/>
      <c r="S7">
        <v>1</v>
      </c>
    </row>
    <row r="8" spans="1:19">
      <c r="A8" t="s">
        <v>9</v>
      </c>
      <c r="B8" s="3">
        <v>0</v>
      </c>
      <c r="C8" s="3">
        <v>0</v>
      </c>
      <c r="D8" s="3">
        <v>0</v>
      </c>
      <c r="E8" t="s">
        <v>130</v>
      </c>
      <c r="F8" s="5" t="s">
        <v>124</v>
      </c>
      <c r="H8" s="3" t="s">
        <v>123</v>
      </c>
      <c r="I8">
        <v>1</v>
      </c>
      <c r="K8" s="15">
        <v>3</v>
      </c>
      <c r="M8" s="15">
        <v>3</v>
      </c>
      <c r="O8" s="15">
        <v>3</v>
      </c>
      <c r="Q8" s="5" t="s">
        <v>124</v>
      </c>
      <c r="R8" s="5"/>
      <c r="S8">
        <v>1</v>
      </c>
    </row>
    <row r="9" spans="1:19">
      <c r="A9" t="s">
        <v>10</v>
      </c>
      <c r="B9" s="3">
        <v>0</v>
      </c>
      <c r="C9" s="3">
        <v>0</v>
      </c>
      <c r="D9" s="3">
        <v>0</v>
      </c>
      <c r="E9" t="s">
        <v>130</v>
      </c>
      <c r="F9" s="5" t="s">
        <v>124</v>
      </c>
      <c r="H9" s="3" t="s">
        <v>123</v>
      </c>
      <c r="I9">
        <v>1</v>
      </c>
      <c r="K9" s="15">
        <v>3</v>
      </c>
      <c r="M9" s="15">
        <v>3</v>
      </c>
      <c r="O9" s="15">
        <v>3</v>
      </c>
      <c r="Q9" s="5" t="s">
        <v>124</v>
      </c>
      <c r="R9" s="5"/>
      <c r="S9">
        <v>1</v>
      </c>
    </row>
    <row r="10" spans="1:19">
      <c r="A10" s="24" t="s">
        <v>11</v>
      </c>
      <c r="B10" s="3">
        <v>0</v>
      </c>
      <c r="C10" s="3">
        <v>0</v>
      </c>
      <c r="D10" s="3">
        <v>0</v>
      </c>
      <c r="E10" t="s">
        <v>130</v>
      </c>
      <c r="F10" s="5" t="s">
        <v>124</v>
      </c>
      <c r="H10" s="3" t="s">
        <v>123</v>
      </c>
      <c r="I10">
        <v>1</v>
      </c>
      <c r="K10" s="15">
        <v>3</v>
      </c>
      <c r="M10" s="15">
        <v>3</v>
      </c>
      <c r="O10" s="15">
        <v>3</v>
      </c>
      <c r="Q10" s="5" t="s">
        <v>124</v>
      </c>
      <c r="R10" s="5"/>
      <c r="S10">
        <v>1</v>
      </c>
    </row>
    <row r="11" spans="1:19">
      <c r="A11" t="s">
        <v>12</v>
      </c>
      <c r="B11" s="3">
        <v>0</v>
      </c>
      <c r="C11" s="3">
        <v>0</v>
      </c>
      <c r="D11" s="3">
        <v>0</v>
      </c>
      <c r="E11" t="s">
        <v>130</v>
      </c>
      <c r="F11" s="5" t="s">
        <v>124</v>
      </c>
      <c r="H11" s="3" t="s">
        <v>123</v>
      </c>
      <c r="I11">
        <v>1</v>
      </c>
      <c r="K11" s="15">
        <v>5</v>
      </c>
      <c r="M11" s="15">
        <v>5</v>
      </c>
      <c r="O11" s="15">
        <v>5</v>
      </c>
      <c r="Q11" s="5" t="s">
        <v>124</v>
      </c>
      <c r="R11" s="5"/>
      <c r="S11">
        <v>1</v>
      </c>
    </row>
    <row r="12" spans="1:19">
      <c r="A12" s="23" t="s">
        <v>13</v>
      </c>
      <c r="B12" s="2">
        <v>5</v>
      </c>
      <c r="C12" s="2">
        <v>5</v>
      </c>
      <c r="D12" s="2">
        <v>5</v>
      </c>
      <c r="E12" t="s">
        <v>130</v>
      </c>
      <c r="F12" s="5" t="s">
        <v>124</v>
      </c>
      <c r="H12" s="2" t="s">
        <v>122</v>
      </c>
      <c r="I12">
        <v>1</v>
      </c>
      <c r="K12" s="15">
        <v>5</v>
      </c>
      <c r="M12" s="15">
        <v>5</v>
      </c>
      <c r="O12" s="15">
        <v>5</v>
      </c>
      <c r="Q12" s="5" t="s">
        <v>124</v>
      </c>
      <c r="R12" s="5"/>
      <c r="S12">
        <v>1</v>
      </c>
    </row>
    <row r="13" spans="1:19">
      <c r="A13" t="s">
        <v>14</v>
      </c>
      <c r="B13" s="2">
        <v>5</v>
      </c>
      <c r="C13" s="2">
        <v>5</v>
      </c>
      <c r="D13" s="2">
        <v>5</v>
      </c>
      <c r="E13" t="s">
        <v>130</v>
      </c>
      <c r="F13" s="5" t="s">
        <v>124</v>
      </c>
      <c r="H13" s="2" t="s">
        <v>122</v>
      </c>
      <c r="I13">
        <v>1</v>
      </c>
      <c r="K13" s="15">
        <v>5</v>
      </c>
      <c r="M13" s="15">
        <v>5</v>
      </c>
      <c r="O13" s="15">
        <v>5</v>
      </c>
      <c r="Q13" s="5" t="s">
        <v>124</v>
      </c>
      <c r="R13" s="5"/>
      <c r="S13">
        <v>1</v>
      </c>
    </row>
    <row r="14" spans="1:19">
      <c r="A14" s="24" t="s">
        <v>15</v>
      </c>
      <c r="B14" s="3">
        <v>0</v>
      </c>
      <c r="C14" s="3">
        <v>0</v>
      </c>
      <c r="D14" s="3">
        <v>0</v>
      </c>
      <c r="E14" t="s">
        <v>130</v>
      </c>
      <c r="F14" s="5" t="s">
        <v>124</v>
      </c>
      <c r="H14" s="3" t="s">
        <v>123</v>
      </c>
      <c r="I14">
        <v>1</v>
      </c>
      <c r="K14" s="15">
        <v>5</v>
      </c>
      <c r="M14" s="15">
        <v>5</v>
      </c>
      <c r="O14" s="15">
        <v>5</v>
      </c>
      <c r="Q14" s="5" t="s">
        <v>124</v>
      </c>
      <c r="R14" s="5"/>
      <c r="S14">
        <v>1</v>
      </c>
    </row>
    <row r="15" spans="1:19">
      <c r="A15" t="s">
        <v>16</v>
      </c>
      <c r="B15" s="2">
        <v>5</v>
      </c>
      <c r="C15" s="2">
        <v>5</v>
      </c>
      <c r="D15" s="2">
        <v>5</v>
      </c>
      <c r="E15" t="s">
        <v>130</v>
      </c>
      <c r="F15" s="5" t="s">
        <v>124</v>
      </c>
      <c r="H15" s="2" t="s">
        <v>122</v>
      </c>
      <c r="I15">
        <v>1</v>
      </c>
      <c r="K15" s="15">
        <v>3</v>
      </c>
      <c r="M15" s="15">
        <v>5</v>
      </c>
      <c r="O15" s="15">
        <v>3</v>
      </c>
      <c r="Q15" s="5" t="s">
        <v>124</v>
      </c>
      <c r="R15" s="5"/>
      <c r="S15">
        <v>1</v>
      </c>
    </row>
    <row r="16" spans="1:19">
      <c r="A16" t="s">
        <v>17</v>
      </c>
      <c r="B16" s="3">
        <v>0</v>
      </c>
      <c r="C16" s="3">
        <v>0</v>
      </c>
      <c r="D16" s="3">
        <v>0</v>
      </c>
      <c r="E16" t="s">
        <v>130</v>
      </c>
      <c r="F16" s="5" t="s">
        <v>124</v>
      </c>
      <c r="H16" s="3" t="s">
        <v>123</v>
      </c>
      <c r="I16">
        <v>1</v>
      </c>
      <c r="K16" s="15">
        <v>4</v>
      </c>
      <c r="M16" s="15">
        <v>5</v>
      </c>
      <c r="O16" s="15">
        <v>4</v>
      </c>
      <c r="Q16" s="5" t="s">
        <v>124</v>
      </c>
      <c r="R16" s="5"/>
      <c r="S16">
        <v>1</v>
      </c>
    </row>
    <row r="17" spans="1:19">
      <c r="A17" s="25" t="s">
        <v>18</v>
      </c>
      <c r="B17" s="2">
        <v>5</v>
      </c>
      <c r="C17" s="2">
        <v>5</v>
      </c>
      <c r="D17" s="2">
        <v>5</v>
      </c>
      <c r="E17" t="s">
        <v>130</v>
      </c>
      <c r="F17" s="5" t="s">
        <v>124</v>
      </c>
      <c r="H17" s="2" t="s">
        <v>122</v>
      </c>
      <c r="I17">
        <v>1</v>
      </c>
      <c r="K17" s="15">
        <v>5</v>
      </c>
      <c r="M17" s="15">
        <v>5</v>
      </c>
      <c r="O17" s="15">
        <v>5</v>
      </c>
      <c r="Q17" s="5" t="s">
        <v>124</v>
      </c>
      <c r="R17" s="5"/>
      <c r="S17">
        <v>1</v>
      </c>
    </row>
    <row r="18" spans="1:19">
      <c r="A18" s="23" t="s">
        <v>19</v>
      </c>
      <c r="B18" s="3">
        <v>0</v>
      </c>
      <c r="C18" s="3">
        <v>0</v>
      </c>
      <c r="D18" s="3">
        <v>0</v>
      </c>
      <c r="E18" t="s">
        <v>130</v>
      </c>
      <c r="F18" s="5" t="s">
        <v>124</v>
      </c>
      <c r="H18" s="3" t="s">
        <v>123</v>
      </c>
      <c r="I18">
        <v>1</v>
      </c>
      <c r="K18" s="15">
        <v>3</v>
      </c>
      <c r="M18" s="15">
        <v>4</v>
      </c>
      <c r="O18" s="15">
        <v>3</v>
      </c>
      <c r="Q18" s="5" t="s">
        <v>124</v>
      </c>
      <c r="R18" s="5"/>
      <c r="S18">
        <v>1</v>
      </c>
    </row>
    <row r="19" spans="1:19">
      <c r="A19" s="23" t="s">
        <v>20</v>
      </c>
      <c r="B19" s="2">
        <v>5</v>
      </c>
      <c r="C19" s="2" t="s">
        <v>113</v>
      </c>
      <c r="D19" s="2">
        <v>5</v>
      </c>
      <c r="E19" t="s">
        <v>130</v>
      </c>
      <c r="F19" s="5" t="s">
        <v>124</v>
      </c>
      <c r="H19" s="2" t="s">
        <v>122</v>
      </c>
      <c r="I19">
        <v>1</v>
      </c>
      <c r="K19" s="15">
        <v>4</v>
      </c>
      <c r="M19" s="15">
        <v>4</v>
      </c>
      <c r="O19" s="15">
        <v>4</v>
      </c>
      <c r="Q19" s="5" t="s">
        <v>124</v>
      </c>
      <c r="R19" s="5"/>
      <c r="S19">
        <v>1</v>
      </c>
    </row>
    <row r="20" spans="1:19">
      <c r="A20" t="s">
        <v>21</v>
      </c>
      <c r="B20" s="3">
        <v>0</v>
      </c>
      <c r="C20" s="3">
        <v>0</v>
      </c>
      <c r="D20" s="3">
        <v>0</v>
      </c>
      <c r="E20" t="s">
        <v>130</v>
      </c>
      <c r="F20" s="5" t="s">
        <v>124</v>
      </c>
      <c r="H20" s="3" t="s">
        <v>123</v>
      </c>
      <c r="I20">
        <v>1</v>
      </c>
      <c r="K20" s="15">
        <v>3</v>
      </c>
      <c r="M20" s="15">
        <v>4</v>
      </c>
      <c r="O20" s="15">
        <v>3</v>
      </c>
      <c r="Q20" s="5" t="s">
        <v>124</v>
      </c>
      <c r="R20" s="5"/>
      <c r="S20">
        <v>1</v>
      </c>
    </row>
    <row r="21" spans="1:19">
      <c r="A21" s="24" t="s">
        <v>22</v>
      </c>
      <c r="B21" s="37" t="s">
        <v>114</v>
      </c>
      <c r="C21" s="2">
        <v>5</v>
      </c>
      <c r="D21" s="37" t="s">
        <v>114</v>
      </c>
      <c r="E21" t="s">
        <v>129</v>
      </c>
      <c r="F21" s="5" t="s">
        <v>124</v>
      </c>
      <c r="G21" s="5"/>
      <c r="H21" s="74" t="s">
        <v>122</v>
      </c>
      <c r="I21">
        <v>1</v>
      </c>
      <c r="K21" s="17">
        <v>0</v>
      </c>
      <c r="M21" s="16">
        <v>2</v>
      </c>
      <c r="O21" s="17">
        <v>0</v>
      </c>
      <c r="Q21" s="5"/>
      <c r="R21" s="5" t="s">
        <v>124</v>
      </c>
      <c r="S21">
        <v>0</v>
      </c>
    </row>
    <row r="22" spans="1:19">
      <c r="A22" t="s">
        <v>23</v>
      </c>
      <c r="B22" s="3">
        <v>0</v>
      </c>
      <c r="C22" s="3">
        <v>0</v>
      </c>
      <c r="D22" s="3">
        <v>0</v>
      </c>
      <c r="E22" t="s">
        <v>130</v>
      </c>
      <c r="F22" s="5" t="s">
        <v>124</v>
      </c>
      <c r="H22" s="3" t="s">
        <v>123</v>
      </c>
      <c r="I22">
        <v>1</v>
      </c>
      <c r="K22" s="15">
        <v>5</v>
      </c>
      <c r="M22" s="15">
        <v>5</v>
      </c>
      <c r="O22" s="15">
        <v>5</v>
      </c>
      <c r="Q22" s="5" t="s">
        <v>124</v>
      </c>
      <c r="R22" s="5"/>
      <c r="S22">
        <v>1</v>
      </c>
    </row>
    <row r="23" spans="1:19">
      <c r="A23" t="s">
        <v>24</v>
      </c>
      <c r="B23" s="3">
        <v>0</v>
      </c>
      <c r="C23" s="3">
        <v>0</v>
      </c>
      <c r="D23" s="3">
        <v>0</v>
      </c>
      <c r="E23" t="s">
        <v>130</v>
      </c>
      <c r="F23" s="5" t="s">
        <v>124</v>
      </c>
      <c r="H23" s="3" t="s">
        <v>123</v>
      </c>
      <c r="I23">
        <v>1</v>
      </c>
      <c r="K23" s="15">
        <v>3</v>
      </c>
      <c r="M23" s="15">
        <v>4</v>
      </c>
      <c r="O23" s="15">
        <v>3</v>
      </c>
      <c r="Q23" s="5" t="s">
        <v>124</v>
      </c>
      <c r="R23" s="5"/>
      <c r="S23">
        <v>1</v>
      </c>
    </row>
    <row r="24" spans="1:19">
      <c r="A24" t="s">
        <v>25</v>
      </c>
      <c r="B24" s="2">
        <v>5</v>
      </c>
      <c r="C24" s="2">
        <v>5</v>
      </c>
      <c r="D24" s="2">
        <v>5</v>
      </c>
      <c r="E24" t="s">
        <v>130</v>
      </c>
      <c r="F24" s="5" t="s">
        <v>124</v>
      </c>
      <c r="H24" s="2" t="s">
        <v>122</v>
      </c>
      <c r="I24">
        <v>1</v>
      </c>
      <c r="K24" s="15">
        <v>5</v>
      </c>
      <c r="M24" s="15">
        <v>5</v>
      </c>
      <c r="O24" s="15">
        <v>5</v>
      </c>
      <c r="Q24" s="5" t="s">
        <v>124</v>
      </c>
      <c r="R24" s="5"/>
      <c r="S24">
        <v>1</v>
      </c>
    </row>
    <row r="25" spans="1:19">
      <c r="A25" s="24" t="s">
        <v>26</v>
      </c>
      <c r="B25" s="37" t="s">
        <v>114</v>
      </c>
      <c r="C25" s="2">
        <v>5</v>
      </c>
      <c r="D25" s="37" t="s">
        <v>114</v>
      </c>
      <c r="E25" t="s">
        <v>129</v>
      </c>
      <c r="F25" s="5" t="s">
        <v>124</v>
      </c>
      <c r="G25" s="5"/>
      <c r="H25" s="74" t="s">
        <v>122</v>
      </c>
      <c r="I25">
        <v>1</v>
      </c>
      <c r="K25" s="15">
        <v>0</v>
      </c>
      <c r="M25" s="16">
        <v>2</v>
      </c>
      <c r="O25" s="17">
        <v>0</v>
      </c>
      <c r="Q25" s="5"/>
      <c r="R25" s="5" t="s">
        <v>124</v>
      </c>
      <c r="S25">
        <v>0</v>
      </c>
    </row>
    <row r="26" spans="1:19">
      <c r="A26" t="s">
        <v>27</v>
      </c>
      <c r="B26" s="3">
        <v>0</v>
      </c>
      <c r="C26" s="3">
        <v>0</v>
      </c>
      <c r="D26" s="3">
        <v>0</v>
      </c>
      <c r="E26" t="s">
        <v>130</v>
      </c>
      <c r="F26" s="5" t="s">
        <v>124</v>
      </c>
      <c r="H26" s="3" t="s">
        <v>123</v>
      </c>
      <c r="I26">
        <v>1</v>
      </c>
      <c r="K26" s="15">
        <v>3</v>
      </c>
      <c r="M26" s="15">
        <v>5</v>
      </c>
      <c r="O26" s="15">
        <v>3</v>
      </c>
      <c r="Q26" s="5" t="s">
        <v>124</v>
      </c>
      <c r="R26" s="5"/>
      <c r="S26">
        <v>1</v>
      </c>
    </row>
    <row r="27" spans="1:19">
      <c r="A27" t="s">
        <v>28</v>
      </c>
      <c r="B27" s="3">
        <v>0</v>
      </c>
      <c r="C27" s="3">
        <v>0</v>
      </c>
      <c r="D27" s="3">
        <v>0</v>
      </c>
      <c r="E27" t="s">
        <v>130</v>
      </c>
      <c r="F27" s="5" t="s">
        <v>124</v>
      </c>
      <c r="H27" s="3" t="s">
        <v>123</v>
      </c>
      <c r="I27">
        <v>1</v>
      </c>
      <c r="K27" s="15">
        <v>3</v>
      </c>
      <c r="M27" s="15">
        <v>4</v>
      </c>
      <c r="O27" s="15">
        <v>3</v>
      </c>
      <c r="Q27" s="5" t="s">
        <v>124</v>
      </c>
      <c r="R27" s="5"/>
      <c r="S27">
        <v>1</v>
      </c>
    </row>
    <row r="28" spans="1:19">
      <c r="A28" t="s">
        <v>29</v>
      </c>
      <c r="B28" s="2" t="s">
        <v>113</v>
      </c>
      <c r="C28" s="2">
        <v>5</v>
      </c>
      <c r="D28" s="2" t="s">
        <v>113</v>
      </c>
      <c r="E28" t="s">
        <v>130</v>
      </c>
      <c r="F28" s="5" t="s">
        <v>124</v>
      </c>
      <c r="G28" s="5"/>
      <c r="H28" s="2" t="s">
        <v>122</v>
      </c>
      <c r="I28">
        <v>1</v>
      </c>
      <c r="K28" s="15">
        <v>3</v>
      </c>
      <c r="M28" s="15">
        <v>5</v>
      </c>
      <c r="O28" s="15">
        <v>3</v>
      </c>
      <c r="Q28" s="5" t="s">
        <v>124</v>
      </c>
      <c r="R28" s="5"/>
      <c r="S28">
        <v>1</v>
      </c>
    </row>
    <row r="29" spans="1:19">
      <c r="A29" t="s">
        <v>30</v>
      </c>
      <c r="B29" s="37" t="s">
        <v>114</v>
      </c>
      <c r="C29" s="2" t="s">
        <v>113</v>
      </c>
      <c r="D29" s="37" t="s">
        <v>114</v>
      </c>
      <c r="E29" t="s">
        <v>130</v>
      </c>
      <c r="F29" s="5" t="s">
        <v>124</v>
      </c>
      <c r="G29" s="5"/>
      <c r="H29" s="74" t="s">
        <v>122</v>
      </c>
      <c r="I29">
        <v>1</v>
      </c>
      <c r="K29" s="15">
        <v>3</v>
      </c>
      <c r="M29" s="15">
        <v>3</v>
      </c>
      <c r="O29" s="15">
        <v>3</v>
      </c>
      <c r="Q29" s="5" t="s">
        <v>124</v>
      </c>
      <c r="R29" s="5"/>
      <c r="S29">
        <v>1</v>
      </c>
    </row>
    <row r="30" spans="1:19">
      <c r="A30" s="24" t="s">
        <v>31</v>
      </c>
      <c r="B30" s="3">
        <v>0</v>
      </c>
      <c r="C30" s="3">
        <v>0</v>
      </c>
      <c r="D30" s="3">
        <v>0</v>
      </c>
      <c r="E30" t="s">
        <v>130</v>
      </c>
      <c r="F30" s="5" t="s">
        <v>124</v>
      </c>
      <c r="H30" s="3" t="s">
        <v>123</v>
      </c>
      <c r="I30">
        <v>1</v>
      </c>
      <c r="K30" s="15">
        <v>4</v>
      </c>
      <c r="M30" s="15">
        <v>5</v>
      </c>
      <c r="O30" s="15">
        <v>4</v>
      </c>
      <c r="Q30" s="5" t="s">
        <v>124</v>
      </c>
      <c r="R30" s="5"/>
      <c r="S30">
        <v>1</v>
      </c>
    </row>
    <row r="31" spans="1:19">
      <c r="A31" t="s">
        <v>32</v>
      </c>
      <c r="B31" s="2" t="s">
        <v>113</v>
      </c>
      <c r="C31" s="2" t="s">
        <v>113</v>
      </c>
      <c r="D31" s="2" t="s">
        <v>113</v>
      </c>
      <c r="E31" t="s">
        <v>130</v>
      </c>
      <c r="F31" s="5" t="s">
        <v>124</v>
      </c>
      <c r="H31" s="2" t="s">
        <v>122</v>
      </c>
      <c r="I31">
        <v>1</v>
      </c>
      <c r="K31" s="15">
        <v>4</v>
      </c>
      <c r="M31" s="15">
        <v>3</v>
      </c>
      <c r="O31" s="15">
        <v>4</v>
      </c>
      <c r="Q31" s="5" t="s">
        <v>124</v>
      </c>
      <c r="R31" s="5"/>
      <c r="S31">
        <v>1</v>
      </c>
    </row>
    <row r="32" spans="1:19">
      <c r="A32" t="s">
        <v>33</v>
      </c>
      <c r="B32" s="3">
        <v>0</v>
      </c>
      <c r="C32" s="3">
        <v>0</v>
      </c>
      <c r="D32" s="3">
        <v>0</v>
      </c>
      <c r="E32" t="s">
        <v>130</v>
      </c>
      <c r="F32" s="5" t="s">
        <v>124</v>
      </c>
      <c r="H32" s="3" t="s">
        <v>123</v>
      </c>
      <c r="I32">
        <v>1</v>
      </c>
      <c r="K32" s="15">
        <v>4</v>
      </c>
      <c r="M32" s="15">
        <v>5</v>
      </c>
      <c r="O32" s="15">
        <v>4</v>
      </c>
      <c r="Q32" s="5" t="s">
        <v>124</v>
      </c>
      <c r="R32" s="5"/>
      <c r="S32">
        <v>1</v>
      </c>
    </row>
    <row r="33" spans="1:19">
      <c r="A33" t="s">
        <v>34</v>
      </c>
      <c r="B33" s="3">
        <v>0</v>
      </c>
      <c r="C33" s="3">
        <v>0</v>
      </c>
      <c r="D33" s="3">
        <v>0</v>
      </c>
      <c r="E33" t="s">
        <v>130</v>
      </c>
      <c r="F33" s="5" t="s">
        <v>124</v>
      </c>
      <c r="H33" s="3" t="s">
        <v>123</v>
      </c>
      <c r="I33">
        <v>1</v>
      </c>
      <c r="K33" s="15">
        <v>5</v>
      </c>
      <c r="M33" s="15">
        <v>5</v>
      </c>
      <c r="O33" s="15">
        <v>5</v>
      </c>
      <c r="Q33" s="5" t="s">
        <v>124</v>
      </c>
      <c r="R33" s="5"/>
      <c r="S33">
        <v>1</v>
      </c>
    </row>
    <row r="34" spans="1:19">
      <c r="A34" s="24" t="s">
        <v>35</v>
      </c>
      <c r="B34" s="3">
        <v>0</v>
      </c>
      <c r="C34" s="3">
        <v>0</v>
      </c>
      <c r="D34" s="3">
        <v>0</v>
      </c>
      <c r="E34" t="s">
        <v>130</v>
      </c>
      <c r="F34" s="5" t="s">
        <v>124</v>
      </c>
      <c r="H34" s="3" t="s">
        <v>123</v>
      </c>
      <c r="I34">
        <v>1</v>
      </c>
      <c r="K34" s="15">
        <v>5</v>
      </c>
      <c r="M34" s="15">
        <v>5</v>
      </c>
      <c r="O34" s="15">
        <v>5</v>
      </c>
      <c r="Q34" s="5" t="s">
        <v>124</v>
      </c>
      <c r="R34" s="5"/>
      <c r="S34">
        <v>1</v>
      </c>
    </row>
    <row r="35" spans="1:19">
      <c r="A35" s="23" t="s">
        <v>36</v>
      </c>
      <c r="B35" s="3" t="s">
        <v>492</v>
      </c>
      <c r="C35" s="3">
        <v>0</v>
      </c>
      <c r="D35" s="3" t="s">
        <v>492</v>
      </c>
      <c r="E35" t="s">
        <v>129</v>
      </c>
      <c r="F35" s="5" t="s">
        <v>124</v>
      </c>
      <c r="H35" s="3" t="s">
        <v>123</v>
      </c>
      <c r="I35">
        <v>0</v>
      </c>
      <c r="K35" s="17">
        <v>0</v>
      </c>
      <c r="M35" s="15">
        <v>3</v>
      </c>
      <c r="O35" s="17">
        <v>0</v>
      </c>
      <c r="Q35" s="5"/>
      <c r="R35" s="5" t="s">
        <v>124</v>
      </c>
      <c r="S35">
        <v>0</v>
      </c>
    </row>
    <row r="36" spans="1:19">
      <c r="A36" t="s">
        <v>37</v>
      </c>
      <c r="B36" s="3" t="s">
        <v>492</v>
      </c>
      <c r="C36" s="3">
        <v>0</v>
      </c>
      <c r="D36" s="3" t="s">
        <v>492</v>
      </c>
      <c r="E36" t="s">
        <v>131</v>
      </c>
      <c r="F36" s="5" t="s">
        <v>124</v>
      </c>
      <c r="H36" s="3" t="s">
        <v>123</v>
      </c>
      <c r="I36">
        <v>0</v>
      </c>
      <c r="K36" s="17">
        <v>0</v>
      </c>
      <c r="M36" s="17">
        <v>0</v>
      </c>
      <c r="O36" s="17">
        <v>0</v>
      </c>
      <c r="Q36" s="5"/>
      <c r="R36" s="5" t="s">
        <v>124</v>
      </c>
      <c r="S36">
        <v>0</v>
      </c>
    </row>
    <row r="37" spans="1:19">
      <c r="A37" t="s">
        <v>38</v>
      </c>
      <c r="B37" s="2">
        <v>5</v>
      </c>
      <c r="C37" s="2">
        <v>5</v>
      </c>
      <c r="D37" s="2">
        <v>5</v>
      </c>
      <c r="E37" t="s">
        <v>130</v>
      </c>
      <c r="F37" s="5" t="s">
        <v>124</v>
      </c>
      <c r="H37" s="2" t="s">
        <v>122</v>
      </c>
      <c r="I37">
        <v>1</v>
      </c>
      <c r="K37" s="15">
        <v>5</v>
      </c>
      <c r="M37" s="15">
        <v>5</v>
      </c>
      <c r="O37" s="15">
        <v>5</v>
      </c>
      <c r="Q37" s="5" t="s">
        <v>124</v>
      </c>
      <c r="R37" s="5"/>
      <c r="S37">
        <v>1</v>
      </c>
    </row>
    <row r="38" spans="1:19">
      <c r="A38" t="s">
        <v>39</v>
      </c>
      <c r="B38" s="3">
        <v>0</v>
      </c>
      <c r="C38" s="3">
        <v>0</v>
      </c>
      <c r="D38" s="3">
        <v>0</v>
      </c>
      <c r="E38" t="s">
        <v>130</v>
      </c>
      <c r="F38" s="5" t="s">
        <v>124</v>
      </c>
      <c r="H38" s="3" t="s">
        <v>123</v>
      </c>
      <c r="I38">
        <v>1</v>
      </c>
      <c r="K38" s="15">
        <v>5</v>
      </c>
      <c r="M38" s="15">
        <v>4</v>
      </c>
      <c r="O38" s="15">
        <v>5</v>
      </c>
      <c r="Q38" s="5" t="s">
        <v>124</v>
      </c>
      <c r="R38" s="5"/>
      <c r="S38">
        <v>1</v>
      </c>
    </row>
    <row r="39" spans="1:19">
      <c r="A39" t="s">
        <v>40</v>
      </c>
      <c r="B39" s="37" t="s">
        <v>114</v>
      </c>
      <c r="C39" s="2" t="s">
        <v>113</v>
      </c>
      <c r="D39" s="37" t="s">
        <v>114</v>
      </c>
      <c r="E39" t="s">
        <v>130</v>
      </c>
      <c r="F39" s="5" t="s">
        <v>124</v>
      </c>
      <c r="G39" s="5"/>
      <c r="H39" s="74" t="s">
        <v>122</v>
      </c>
      <c r="I39">
        <v>1</v>
      </c>
      <c r="K39" s="15">
        <v>4</v>
      </c>
      <c r="M39" s="15">
        <v>4</v>
      </c>
      <c r="O39" s="15">
        <v>4</v>
      </c>
      <c r="Q39" s="5" t="s">
        <v>124</v>
      </c>
      <c r="R39" s="5"/>
      <c r="S39">
        <v>1</v>
      </c>
    </row>
    <row r="40" spans="1:19">
      <c r="A40" s="24" t="s">
        <v>41</v>
      </c>
      <c r="B40" s="3">
        <v>0</v>
      </c>
      <c r="C40" s="3">
        <v>0</v>
      </c>
      <c r="D40" s="3">
        <v>0</v>
      </c>
      <c r="E40" t="s">
        <v>130</v>
      </c>
      <c r="F40" s="5" t="s">
        <v>124</v>
      </c>
      <c r="H40" s="3" t="s">
        <v>123</v>
      </c>
      <c r="I40">
        <v>1</v>
      </c>
      <c r="K40" s="15">
        <v>5</v>
      </c>
      <c r="M40" s="15">
        <v>5</v>
      </c>
      <c r="O40" s="15">
        <v>5</v>
      </c>
      <c r="Q40" s="5" t="s">
        <v>124</v>
      </c>
      <c r="R40" s="5"/>
      <c r="S40">
        <v>1</v>
      </c>
    </row>
    <row r="41" spans="1:19">
      <c r="A41" t="s">
        <v>42</v>
      </c>
      <c r="B41" s="37" t="s">
        <v>114</v>
      </c>
      <c r="C41" s="2">
        <v>5</v>
      </c>
      <c r="D41" s="37" t="s">
        <v>114</v>
      </c>
      <c r="E41" t="s">
        <v>130</v>
      </c>
      <c r="F41" s="5" t="s">
        <v>124</v>
      </c>
      <c r="G41" s="5"/>
      <c r="H41" s="2" t="s">
        <v>122</v>
      </c>
      <c r="I41">
        <v>1</v>
      </c>
      <c r="K41" s="15">
        <v>3</v>
      </c>
      <c r="M41" s="15">
        <v>4</v>
      </c>
      <c r="O41" s="15">
        <v>3</v>
      </c>
      <c r="Q41" s="5" t="s">
        <v>124</v>
      </c>
      <c r="R41" s="5"/>
      <c r="S41">
        <v>1</v>
      </c>
    </row>
    <row r="42" spans="1:19">
      <c r="A42" t="s">
        <v>43</v>
      </c>
      <c r="B42" s="3">
        <v>0</v>
      </c>
      <c r="C42" s="3">
        <v>0</v>
      </c>
      <c r="D42" s="3">
        <v>0</v>
      </c>
      <c r="E42" t="s">
        <v>130</v>
      </c>
      <c r="F42" s="5" t="s">
        <v>124</v>
      </c>
      <c r="H42" s="3" t="s">
        <v>123</v>
      </c>
      <c r="I42">
        <v>1</v>
      </c>
      <c r="K42" s="15">
        <v>5</v>
      </c>
      <c r="M42" s="15">
        <v>4</v>
      </c>
      <c r="O42" s="15">
        <v>5</v>
      </c>
      <c r="Q42" s="5" t="s">
        <v>124</v>
      </c>
      <c r="R42" s="5"/>
      <c r="S42">
        <v>1</v>
      </c>
    </row>
    <row r="43" spans="1:19">
      <c r="A43" s="23" t="s">
        <v>44</v>
      </c>
      <c r="B43" s="2" t="s">
        <v>113</v>
      </c>
      <c r="C43" s="2" t="s">
        <v>113</v>
      </c>
      <c r="D43" s="2" t="s">
        <v>113</v>
      </c>
      <c r="E43" t="s">
        <v>130</v>
      </c>
      <c r="F43" s="5" t="s">
        <v>124</v>
      </c>
      <c r="H43" s="2" t="s">
        <v>122</v>
      </c>
      <c r="I43">
        <v>1</v>
      </c>
      <c r="K43" s="15">
        <v>5</v>
      </c>
      <c r="M43" s="15">
        <v>4</v>
      </c>
      <c r="O43" s="15">
        <v>5</v>
      </c>
      <c r="Q43" s="5" t="s">
        <v>124</v>
      </c>
      <c r="R43" s="5"/>
      <c r="S43">
        <v>1</v>
      </c>
    </row>
    <row r="44" spans="1:19">
      <c r="A44" t="s">
        <v>45</v>
      </c>
      <c r="B44" s="2">
        <v>5</v>
      </c>
      <c r="C44" s="2" t="s">
        <v>113</v>
      </c>
      <c r="D44" s="2">
        <v>5</v>
      </c>
      <c r="E44" t="s">
        <v>132</v>
      </c>
      <c r="F44" s="5" t="s">
        <v>124</v>
      </c>
      <c r="H44" s="2" t="s">
        <v>122</v>
      </c>
      <c r="I44">
        <v>1</v>
      </c>
      <c r="K44" s="15">
        <v>3</v>
      </c>
      <c r="M44" s="17">
        <v>1</v>
      </c>
      <c r="O44" s="15">
        <v>3</v>
      </c>
      <c r="Q44" s="5" t="s">
        <v>124</v>
      </c>
      <c r="R44" s="5"/>
      <c r="S44">
        <v>1</v>
      </c>
    </row>
    <row r="45" spans="1:19">
      <c r="A45" t="s">
        <v>46</v>
      </c>
      <c r="B45" s="3" t="s">
        <v>492</v>
      </c>
      <c r="C45" s="3">
        <v>0</v>
      </c>
      <c r="D45" s="3" t="s">
        <v>492</v>
      </c>
      <c r="E45" t="s">
        <v>129</v>
      </c>
      <c r="F45" s="5" t="s">
        <v>124</v>
      </c>
      <c r="H45" s="3" t="s">
        <v>123</v>
      </c>
      <c r="I45">
        <v>0</v>
      </c>
      <c r="K45" s="17">
        <v>0</v>
      </c>
      <c r="M45" s="15">
        <v>3</v>
      </c>
      <c r="O45" s="17">
        <v>0</v>
      </c>
      <c r="Q45" s="5"/>
      <c r="R45" s="5" t="s">
        <v>124</v>
      </c>
      <c r="S45">
        <v>0</v>
      </c>
    </row>
    <row r="46" spans="1:19">
      <c r="A46" s="23" t="s">
        <v>47</v>
      </c>
      <c r="B46" s="2">
        <v>5</v>
      </c>
      <c r="C46" s="5" t="s">
        <v>483</v>
      </c>
      <c r="D46" s="2">
        <v>5</v>
      </c>
      <c r="E46" t="s">
        <v>133</v>
      </c>
      <c r="F46" s="5" t="s">
        <v>124</v>
      </c>
      <c r="H46" s="2" t="s">
        <v>122</v>
      </c>
      <c r="I46">
        <v>0</v>
      </c>
      <c r="K46" s="15">
        <v>4</v>
      </c>
      <c r="M46" s="5" t="s">
        <v>483</v>
      </c>
      <c r="O46" s="15">
        <v>4</v>
      </c>
      <c r="Q46" s="5" t="s">
        <v>124</v>
      </c>
      <c r="R46" s="5"/>
      <c r="S46">
        <v>1</v>
      </c>
    </row>
    <row r="47" spans="1:19">
      <c r="A47" t="s">
        <v>48</v>
      </c>
      <c r="B47" s="2" t="s">
        <v>113</v>
      </c>
      <c r="C47" s="2" t="s">
        <v>113</v>
      </c>
      <c r="D47" s="2" t="s">
        <v>113</v>
      </c>
      <c r="E47" t="s">
        <v>130</v>
      </c>
      <c r="F47" s="5" t="s">
        <v>124</v>
      </c>
      <c r="H47" s="2" t="s">
        <v>122</v>
      </c>
      <c r="I47">
        <v>0</v>
      </c>
      <c r="K47" s="15">
        <v>4</v>
      </c>
      <c r="M47" s="15">
        <v>4</v>
      </c>
      <c r="O47" s="15">
        <v>4</v>
      </c>
      <c r="Q47" s="5" t="s">
        <v>124</v>
      </c>
      <c r="R47" s="5"/>
      <c r="S47">
        <v>1</v>
      </c>
    </row>
    <row r="48" spans="1:19">
      <c r="A48" s="23" t="s">
        <v>49</v>
      </c>
      <c r="B48" s="3" t="s">
        <v>492</v>
      </c>
      <c r="C48" s="3">
        <v>0</v>
      </c>
      <c r="D48" s="3" t="s">
        <v>492</v>
      </c>
      <c r="E48" t="s">
        <v>131</v>
      </c>
      <c r="F48" s="5" t="s">
        <v>124</v>
      </c>
      <c r="H48" s="3" t="s">
        <v>123</v>
      </c>
      <c r="I48">
        <v>0</v>
      </c>
      <c r="K48" s="17">
        <v>0</v>
      </c>
      <c r="M48" s="17">
        <v>0</v>
      </c>
      <c r="O48" s="17">
        <v>0</v>
      </c>
      <c r="Q48" s="5"/>
      <c r="R48" s="5" t="s">
        <v>124</v>
      </c>
      <c r="S48">
        <v>0</v>
      </c>
    </row>
    <row r="49" spans="1:19">
      <c r="A49" t="s">
        <v>50</v>
      </c>
      <c r="B49" s="3">
        <v>0</v>
      </c>
      <c r="C49" s="3">
        <v>0</v>
      </c>
      <c r="D49" s="3">
        <v>0</v>
      </c>
      <c r="E49" t="s">
        <v>130</v>
      </c>
      <c r="F49" s="5" t="s">
        <v>124</v>
      </c>
      <c r="H49" s="3" t="s">
        <v>123</v>
      </c>
      <c r="I49">
        <v>1</v>
      </c>
      <c r="K49" s="15">
        <v>5</v>
      </c>
      <c r="M49" s="15">
        <v>4</v>
      </c>
      <c r="O49" s="15">
        <v>5</v>
      </c>
      <c r="Q49" s="5" t="s">
        <v>124</v>
      </c>
      <c r="R49" s="5"/>
      <c r="S49">
        <v>1</v>
      </c>
    </row>
    <row r="50" spans="1:19">
      <c r="A50" t="s">
        <v>51</v>
      </c>
      <c r="B50" s="2" t="s">
        <v>113</v>
      </c>
      <c r="C50" s="2" t="s">
        <v>113</v>
      </c>
      <c r="D50" s="2" t="s">
        <v>113</v>
      </c>
      <c r="E50" t="s">
        <v>130</v>
      </c>
      <c r="F50" s="5" t="s">
        <v>124</v>
      </c>
      <c r="H50" s="2" t="s">
        <v>122</v>
      </c>
      <c r="I50">
        <v>1</v>
      </c>
      <c r="K50" s="15">
        <v>3</v>
      </c>
      <c r="M50" s="15">
        <v>4</v>
      </c>
      <c r="O50" s="15">
        <v>3</v>
      </c>
      <c r="Q50" s="5" t="s">
        <v>124</v>
      </c>
      <c r="R50" s="5"/>
      <c r="S50">
        <v>1</v>
      </c>
    </row>
    <row r="51" spans="1:19">
      <c r="A51" t="s">
        <v>52</v>
      </c>
      <c r="B51" s="3">
        <v>0</v>
      </c>
      <c r="C51" s="3">
        <v>0</v>
      </c>
      <c r="D51" s="3">
        <v>0</v>
      </c>
      <c r="E51" t="s">
        <v>130</v>
      </c>
      <c r="F51" s="5" t="s">
        <v>124</v>
      </c>
      <c r="H51" s="3" t="s">
        <v>123</v>
      </c>
      <c r="I51">
        <v>1</v>
      </c>
      <c r="K51" s="15">
        <v>5</v>
      </c>
      <c r="M51" s="15">
        <v>4</v>
      </c>
      <c r="O51" s="15">
        <v>5</v>
      </c>
      <c r="Q51" s="5" t="s">
        <v>124</v>
      </c>
      <c r="R51" s="5"/>
      <c r="S51">
        <v>1</v>
      </c>
    </row>
    <row r="52" spans="1:19">
      <c r="A52" t="s">
        <v>53</v>
      </c>
      <c r="B52" s="3">
        <v>0</v>
      </c>
      <c r="C52" s="3">
        <v>0</v>
      </c>
      <c r="D52" s="3">
        <v>0</v>
      </c>
      <c r="E52" t="s">
        <v>130</v>
      </c>
      <c r="F52" s="5" t="s">
        <v>124</v>
      </c>
      <c r="H52" s="3" t="s">
        <v>123</v>
      </c>
      <c r="I52">
        <v>1</v>
      </c>
      <c r="K52" s="15">
        <v>5</v>
      </c>
      <c r="M52" s="15">
        <v>4</v>
      </c>
      <c r="O52" s="15">
        <v>5</v>
      </c>
      <c r="Q52" s="5" t="s">
        <v>124</v>
      </c>
      <c r="R52" s="5"/>
      <c r="S52">
        <v>1</v>
      </c>
    </row>
    <row r="53" spans="1:19">
      <c r="A53" t="s">
        <v>54</v>
      </c>
      <c r="B53" s="3">
        <v>0</v>
      </c>
      <c r="C53" s="3">
        <v>0</v>
      </c>
      <c r="D53" s="3">
        <v>0</v>
      </c>
      <c r="E53" t="s">
        <v>130</v>
      </c>
      <c r="F53" s="5" t="s">
        <v>124</v>
      </c>
      <c r="H53" s="3" t="s">
        <v>123</v>
      </c>
      <c r="I53">
        <v>1</v>
      </c>
      <c r="K53" s="15">
        <v>5</v>
      </c>
      <c r="M53" s="15">
        <v>4</v>
      </c>
      <c r="O53" s="15">
        <v>5</v>
      </c>
      <c r="Q53" s="5" t="s">
        <v>124</v>
      </c>
      <c r="R53" s="5"/>
      <c r="S53">
        <v>1</v>
      </c>
    </row>
    <row r="54" spans="1:19">
      <c r="A54" t="s">
        <v>55</v>
      </c>
      <c r="B54" s="3" t="s">
        <v>492</v>
      </c>
      <c r="C54" s="3">
        <v>0</v>
      </c>
      <c r="D54" s="3" t="s">
        <v>492</v>
      </c>
      <c r="E54" t="s">
        <v>129</v>
      </c>
      <c r="F54" s="5" t="s">
        <v>124</v>
      </c>
      <c r="H54" s="3" t="s">
        <v>123</v>
      </c>
      <c r="I54">
        <v>0</v>
      </c>
      <c r="K54" s="17">
        <v>0</v>
      </c>
      <c r="M54" s="15">
        <v>3</v>
      </c>
      <c r="O54" s="17">
        <v>0</v>
      </c>
      <c r="Q54" s="5"/>
      <c r="R54" s="5" t="s">
        <v>124</v>
      </c>
      <c r="S54">
        <v>0</v>
      </c>
    </row>
    <row r="55" spans="1:19">
      <c r="A55" t="s">
        <v>56</v>
      </c>
      <c r="B55" s="37" t="s">
        <v>114</v>
      </c>
      <c r="C55" s="3">
        <v>0</v>
      </c>
      <c r="D55" s="37" t="s">
        <v>114</v>
      </c>
      <c r="E55" t="s">
        <v>130</v>
      </c>
      <c r="F55" s="5"/>
      <c r="G55" s="5" t="s">
        <v>124</v>
      </c>
      <c r="H55" s="3" t="s">
        <v>123</v>
      </c>
      <c r="I55">
        <v>0</v>
      </c>
      <c r="K55" s="15">
        <v>4</v>
      </c>
      <c r="M55" s="15">
        <v>4</v>
      </c>
      <c r="O55" s="15">
        <v>4</v>
      </c>
      <c r="Q55" s="5" t="s">
        <v>124</v>
      </c>
      <c r="R55" s="5"/>
      <c r="S55">
        <v>1</v>
      </c>
    </row>
    <row r="56" spans="1:19">
      <c r="A56" t="s">
        <v>57</v>
      </c>
      <c r="B56" s="3">
        <v>0</v>
      </c>
      <c r="C56" s="3">
        <v>0</v>
      </c>
      <c r="D56" s="3">
        <v>0</v>
      </c>
      <c r="E56" t="s">
        <v>130</v>
      </c>
      <c r="F56" s="5" t="s">
        <v>124</v>
      </c>
      <c r="H56" s="3" t="s">
        <v>123</v>
      </c>
      <c r="I56">
        <v>1</v>
      </c>
      <c r="K56" s="15">
        <v>5</v>
      </c>
      <c r="M56" s="15">
        <v>4</v>
      </c>
      <c r="O56" s="15">
        <v>5</v>
      </c>
      <c r="Q56" s="5" t="s">
        <v>124</v>
      </c>
      <c r="R56" s="5"/>
      <c r="S56">
        <v>1</v>
      </c>
    </row>
    <row r="57" spans="1:19">
      <c r="A57" t="s">
        <v>58</v>
      </c>
      <c r="B57" s="2" t="s">
        <v>113</v>
      </c>
      <c r="C57" s="2">
        <v>5</v>
      </c>
      <c r="D57" s="2" t="s">
        <v>113</v>
      </c>
      <c r="E57" t="s">
        <v>130</v>
      </c>
      <c r="F57" s="5" t="s">
        <v>124</v>
      </c>
      <c r="H57" s="2" t="s">
        <v>122</v>
      </c>
      <c r="I57">
        <v>1</v>
      </c>
      <c r="K57" s="15">
        <v>4</v>
      </c>
      <c r="M57" s="15">
        <v>5</v>
      </c>
      <c r="O57" s="15">
        <v>4</v>
      </c>
      <c r="Q57" s="5" t="s">
        <v>124</v>
      </c>
      <c r="R57" s="5"/>
      <c r="S57">
        <v>1</v>
      </c>
    </row>
    <row r="58" spans="1:19">
      <c r="A58" t="s">
        <v>59</v>
      </c>
      <c r="B58" s="3">
        <v>0</v>
      </c>
      <c r="C58" s="3">
        <v>0</v>
      </c>
      <c r="D58" s="3">
        <v>0</v>
      </c>
      <c r="E58" t="s">
        <v>130</v>
      </c>
      <c r="F58" s="5" t="s">
        <v>124</v>
      </c>
      <c r="H58" s="3" t="s">
        <v>123</v>
      </c>
      <c r="I58">
        <v>1</v>
      </c>
      <c r="K58" s="15">
        <v>5</v>
      </c>
      <c r="M58" s="15">
        <v>5</v>
      </c>
      <c r="O58" s="15">
        <v>5</v>
      </c>
      <c r="Q58" s="5" t="s">
        <v>124</v>
      </c>
      <c r="R58" s="5"/>
      <c r="S58">
        <v>1</v>
      </c>
    </row>
    <row r="59" spans="1:19">
      <c r="A59" s="24" t="s">
        <v>60</v>
      </c>
      <c r="B59" s="3">
        <v>0</v>
      </c>
      <c r="C59" s="3">
        <v>0</v>
      </c>
      <c r="D59" s="3">
        <v>0</v>
      </c>
      <c r="E59" t="s">
        <v>130</v>
      </c>
      <c r="F59" s="5" t="s">
        <v>124</v>
      </c>
      <c r="H59" s="3" t="s">
        <v>123</v>
      </c>
      <c r="I59">
        <v>1</v>
      </c>
      <c r="K59" s="15">
        <v>5</v>
      </c>
      <c r="M59" s="15">
        <v>5</v>
      </c>
      <c r="O59" s="15">
        <v>5</v>
      </c>
      <c r="Q59" s="5" t="s">
        <v>124</v>
      </c>
      <c r="R59" s="5"/>
      <c r="S59">
        <v>1</v>
      </c>
    </row>
    <row r="60" spans="1:19">
      <c r="A60" s="24" t="s">
        <v>61</v>
      </c>
      <c r="B60" s="3">
        <v>0</v>
      </c>
      <c r="C60" s="3">
        <v>0</v>
      </c>
      <c r="D60" s="3">
        <v>0</v>
      </c>
      <c r="E60" t="s">
        <v>130</v>
      </c>
      <c r="F60" s="5" t="s">
        <v>124</v>
      </c>
      <c r="H60" s="3" t="s">
        <v>123</v>
      </c>
      <c r="I60">
        <v>1</v>
      </c>
      <c r="K60" s="15">
        <v>5</v>
      </c>
      <c r="M60" s="15">
        <v>4</v>
      </c>
      <c r="O60" s="15">
        <v>5</v>
      </c>
      <c r="Q60" s="5" t="s">
        <v>124</v>
      </c>
      <c r="R60" s="5"/>
      <c r="S60">
        <v>1</v>
      </c>
    </row>
    <row r="61" spans="1:19">
      <c r="A61" t="s">
        <v>62</v>
      </c>
      <c r="B61" s="3">
        <v>0</v>
      </c>
      <c r="C61" s="3">
        <v>0</v>
      </c>
      <c r="D61" s="3">
        <v>0</v>
      </c>
      <c r="E61" t="s">
        <v>130</v>
      </c>
      <c r="F61" s="5" t="s">
        <v>124</v>
      </c>
      <c r="H61" s="3" t="s">
        <v>123</v>
      </c>
      <c r="I61">
        <v>1</v>
      </c>
      <c r="K61" s="15">
        <v>5</v>
      </c>
      <c r="M61" s="15">
        <v>5</v>
      </c>
      <c r="O61" s="15">
        <v>5</v>
      </c>
      <c r="Q61" s="5" t="s">
        <v>124</v>
      </c>
      <c r="R61" s="5"/>
      <c r="S61">
        <v>1</v>
      </c>
    </row>
    <row r="62" spans="1:19">
      <c r="A62" t="s">
        <v>63</v>
      </c>
      <c r="B62" s="2">
        <v>5</v>
      </c>
      <c r="C62" s="2">
        <v>5</v>
      </c>
      <c r="D62" s="2">
        <v>5</v>
      </c>
      <c r="E62" t="s">
        <v>130</v>
      </c>
      <c r="F62" s="5" t="s">
        <v>124</v>
      </c>
      <c r="H62" s="2" t="s">
        <v>122</v>
      </c>
      <c r="I62">
        <v>1</v>
      </c>
      <c r="K62" s="15">
        <v>5</v>
      </c>
      <c r="M62" s="15">
        <v>5</v>
      </c>
      <c r="O62" s="15">
        <v>5</v>
      </c>
      <c r="Q62" s="5" t="s">
        <v>124</v>
      </c>
      <c r="R62" s="5"/>
      <c r="S62">
        <v>1</v>
      </c>
    </row>
    <row r="63" spans="1:19">
      <c r="A63" s="24" t="s">
        <v>64</v>
      </c>
      <c r="B63" s="3">
        <v>0</v>
      </c>
      <c r="C63" s="5" t="s">
        <v>483</v>
      </c>
      <c r="D63" s="3">
        <v>0</v>
      </c>
      <c r="E63" t="s">
        <v>133</v>
      </c>
      <c r="F63" s="5" t="s">
        <v>124</v>
      </c>
      <c r="H63" s="3" t="s">
        <v>123</v>
      </c>
      <c r="I63">
        <v>0</v>
      </c>
      <c r="K63" s="15">
        <v>5</v>
      </c>
      <c r="M63" s="5" t="s">
        <v>483</v>
      </c>
      <c r="O63" s="15">
        <v>5</v>
      </c>
      <c r="Q63" s="5"/>
      <c r="R63" s="5" t="s">
        <v>124</v>
      </c>
      <c r="S63">
        <v>0</v>
      </c>
    </row>
    <row r="64" spans="1:19">
      <c r="A64" t="s">
        <v>65</v>
      </c>
      <c r="B64" s="2">
        <v>5</v>
      </c>
      <c r="C64" s="2">
        <v>5</v>
      </c>
      <c r="D64" s="2">
        <v>5</v>
      </c>
      <c r="E64" t="s">
        <v>130</v>
      </c>
      <c r="F64" s="5" t="s">
        <v>124</v>
      </c>
      <c r="H64" s="2" t="s">
        <v>122</v>
      </c>
      <c r="I64">
        <v>1</v>
      </c>
      <c r="K64" s="15">
        <v>5</v>
      </c>
      <c r="M64" s="15">
        <v>4</v>
      </c>
      <c r="O64" s="15">
        <v>5</v>
      </c>
      <c r="Q64" s="5" t="s">
        <v>124</v>
      </c>
      <c r="R64" s="5"/>
      <c r="S64">
        <v>1</v>
      </c>
    </row>
    <row r="65" spans="1:19">
      <c r="A65" t="s">
        <v>66</v>
      </c>
      <c r="B65" s="2" t="s">
        <v>113</v>
      </c>
      <c r="C65" s="3">
        <v>0</v>
      </c>
      <c r="D65" s="2" t="s">
        <v>113</v>
      </c>
      <c r="E65" t="s">
        <v>130</v>
      </c>
      <c r="G65" s="5" t="s">
        <v>124</v>
      </c>
      <c r="I65">
        <v>0</v>
      </c>
      <c r="K65" s="15">
        <v>4</v>
      </c>
      <c r="M65" s="15">
        <v>4</v>
      </c>
      <c r="O65" s="15">
        <v>4</v>
      </c>
      <c r="Q65" s="5" t="s">
        <v>124</v>
      </c>
      <c r="R65" s="5"/>
      <c r="S65">
        <v>1</v>
      </c>
    </row>
    <row r="66" spans="1:19">
      <c r="A66" t="s">
        <v>67</v>
      </c>
      <c r="B66" s="3">
        <v>0</v>
      </c>
      <c r="C66" s="3">
        <v>0</v>
      </c>
      <c r="D66" s="3">
        <v>0</v>
      </c>
      <c r="E66" t="s">
        <v>130</v>
      </c>
      <c r="F66" s="5" t="s">
        <v>124</v>
      </c>
      <c r="H66" s="3" t="s">
        <v>123</v>
      </c>
      <c r="I66">
        <v>1</v>
      </c>
      <c r="K66" s="15">
        <v>5</v>
      </c>
      <c r="M66" s="15">
        <v>5</v>
      </c>
      <c r="O66" s="15">
        <v>5</v>
      </c>
      <c r="Q66" s="5" t="s">
        <v>124</v>
      </c>
      <c r="R66" s="5"/>
      <c r="S66">
        <v>1</v>
      </c>
    </row>
    <row r="67" spans="1:19">
      <c r="A67" t="s">
        <v>68</v>
      </c>
      <c r="B67" s="3">
        <v>0</v>
      </c>
      <c r="C67" s="5" t="s">
        <v>483</v>
      </c>
      <c r="D67" s="3">
        <v>0</v>
      </c>
      <c r="E67" t="s">
        <v>133</v>
      </c>
      <c r="F67" s="5" t="s">
        <v>124</v>
      </c>
      <c r="H67" s="7" t="s">
        <v>123</v>
      </c>
      <c r="I67">
        <v>0</v>
      </c>
      <c r="K67" s="15">
        <v>5</v>
      </c>
      <c r="M67" s="5" t="s">
        <v>483</v>
      </c>
      <c r="O67" s="15">
        <v>5</v>
      </c>
      <c r="Q67" s="5"/>
      <c r="R67" s="5" t="s">
        <v>124</v>
      </c>
      <c r="S67">
        <v>0</v>
      </c>
    </row>
    <row r="68" spans="1:19">
      <c r="A68" t="s">
        <v>69</v>
      </c>
      <c r="B68" s="3">
        <v>0</v>
      </c>
      <c r="C68" s="3">
        <v>0</v>
      </c>
      <c r="D68" s="3">
        <v>0</v>
      </c>
      <c r="E68" t="s">
        <v>130</v>
      </c>
      <c r="F68" s="5" t="s">
        <v>124</v>
      </c>
      <c r="H68" s="3" t="s">
        <v>123</v>
      </c>
      <c r="I68">
        <v>1</v>
      </c>
      <c r="K68" s="15">
        <v>5</v>
      </c>
      <c r="M68" s="15">
        <v>5</v>
      </c>
      <c r="O68" s="15">
        <v>5</v>
      </c>
      <c r="Q68" s="5" t="s">
        <v>124</v>
      </c>
      <c r="R68" s="5"/>
      <c r="S68">
        <v>1</v>
      </c>
    </row>
    <row r="69" spans="1:19">
      <c r="A69" s="25" t="s">
        <v>70</v>
      </c>
      <c r="B69" s="2" t="s">
        <v>113</v>
      </c>
      <c r="C69" s="5" t="s">
        <v>483</v>
      </c>
      <c r="D69" s="2" t="s">
        <v>113</v>
      </c>
      <c r="E69" t="s">
        <v>133</v>
      </c>
      <c r="F69" s="5" t="s">
        <v>124</v>
      </c>
      <c r="H69" s="8" t="s">
        <v>122</v>
      </c>
      <c r="I69">
        <v>0</v>
      </c>
      <c r="K69" s="15">
        <v>4</v>
      </c>
      <c r="M69" s="5" t="s">
        <v>483</v>
      </c>
      <c r="O69" s="15">
        <v>4</v>
      </c>
      <c r="Q69" s="5"/>
      <c r="R69" s="5" t="s">
        <v>124</v>
      </c>
      <c r="S69">
        <v>0</v>
      </c>
    </row>
    <row r="70" spans="1:19">
      <c r="A70" t="s">
        <v>71</v>
      </c>
      <c r="B70" s="2">
        <v>5</v>
      </c>
      <c r="C70" s="2">
        <v>5</v>
      </c>
      <c r="D70" s="2">
        <v>5</v>
      </c>
      <c r="E70" t="s">
        <v>130</v>
      </c>
      <c r="F70" s="5" t="s">
        <v>124</v>
      </c>
      <c r="H70" s="2" t="s">
        <v>122</v>
      </c>
      <c r="I70">
        <v>1</v>
      </c>
      <c r="K70" s="15">
        <v>5</v>
      </c>
      <c r="M70" s="15">
        <v>4</v>
      </c>
      <c r="O70" s="15">
        <v>5</v>
      </c>
      <c r="Q70" s="5" t="s">
        <v>124</v>
      </c>
      <c r="R70" s="5"/>
      <c r="S70">
        <v>1</v>
      </c>
    </row>
    <row r="71" spans="1:19">
      <c r="A71" t="s">
        <v>72</v>
      </c>
      <c r="B71" s="3">
        <v>0</v>
      </c>
      <c r="C71" s="3">
        <v>0</v>
      </c>
      <c r="D71" s="3">
        <v>0</v>
      </c>
      <c r="E71" t="s">
        <v>130</v>
      </c>
      <c r="F71" s="5" t="s">
        <v>124</v>
      </c>
      <c r="H71" s="3" t="s">
        <v>123</v>
      </c>
      <c r="I71">
        <v>1</v>
      </c>
      <c r="K71" s="15">
        <v>5</v>
      </c>
      <c r="M71" s="15">
        <v>5</v>
      </c>
      <c r="O71" s="15">
        <v>5</v>
      </c>
      <c r="Q71" s="5" t="s">
        <v>124</v>
      </c>
      <c r="R71" s="5"/>
      <c r="S71">
        <v>1</v>
      </c>
    </row>
    <row r="72" spans="1:19">
      <c r="A72" t="s">
        <v>73</v>
      </c>
      <c r="B72" s="3">
        <v>0</v>
      </c>
      <c r="C72" s="3">
        <v>0</v>
      </c>
      <c r="D72" s="3">
        <v>0</v>
      </c>
      <c r="E72" t="s">
        <v>130</v>
      </c>
      <c r="F72" s="5" t="s">
        <v>124</v>
      </c>
      <c r="H72" s="3" t="s">
        <v>123</v>
      </c>
      <c r="I72">
        <v>1</v>
      </c>
      <c r="K72" s="15">
        <v>4</v>
      </c>
      <c r="M72" s="15">
        <v>5</v>
      </c>
      <c r="O72" s="15">
        <v>4</v>
      </c>
      <c r="Q72" s="5" t="s">
        <v>124</v>
      </c>
      <c r="R72" s="5"/>
      <c r="S72">
        <v>1</v>
      </c>
    </row>
    <row r="73" spans="1:19">
      <c r="A73" t="s">
        <v>74</v>
      </c>
      <c r="B73" s="2" t="s">
        <v>113</v>
      </c>
      <c r="C73" s="2">
        <v>5</v>
      </c>
      <c r="D73" s="2" t="s">
        <v>113</v>
      </c>
      <c r="E73" t="s">
        <v>130</v>
      </c>
      <c r="F73" s="5" t="s">
        <v>124</v>
      </c>
      <c r="H73" s="2" t="s">
        <v>122</v>
      </c>
      <c r="I73">
        <v>1</v>
      </c>
      <c r="K73" s="15">
        <v>5</v>
      </c>
      <c r="M73" s="15">
        <v>4</v>
      </c>
      <c r="O73" s="15">
        <v>5</v>
      </c>
      <c r="Q73" s="5" t="s">
        <v>124</v>
      </c>
      <c r="R73" s="5"/>
      <c r="S73">
        <v>1</v>
      </c>
    </row>
    <row r="74" spans="1:19">
      <c r="A74" t="s">
        <v>75</v>
      </c>
      <c r="B74" s="2" t="s">
        <v>113</v>
      </c>
      <c r="C74" s="3">
        <v>0</v>
      </c>
      <c r="D74" s="2" t="s">
        <v>113</v>
      </c>
      <c r="E74" t="s">
        <v>132</v>
      </c>
      <c r="G74" s="5" t="s">
        <v>124</v>
      </c>
      <c r="I74">
        <v>0</v>
      </c>
      <c r="K74" s="15">
        <v>4</v>
      </c>
      <c r="M74" s="17">
        <v>0</v>
      </c>
      <c r="O74" s="15">
        <v>4</v>
      </c>
      <c r="Q74" s="5"/>
      <c r="R74" s="5" t="s">
        <v>124</v>
      </c>
      <c r="S74">
        <v>0</v>
      </c>
    </row>
    <row r="75" spans="1:19">
      <c r="A75" t="s">
        <v>76</v>
      </c>
      <c r="B75" s="3">
        <v>0</v>
      </c>
      <c r="C75" s="3">
        <v>0</v>
      </c>
      <c r="D75" s="3">
        <v>0</v>
      </c>
      <c r="E75" t="s">
        <v>130</v>
      </c>
      <c r="F75" s="5" t="s">
        <v>124</v>
      </c>
      <c r="H75" s="3" t="s">
        <v>123</v>
      </c>
      <c r="I75">
        <v>1</v>
      </c>
      <c r="K75" s="15">
        <v>4</v>
      </c>
      <c r="M75" s="15">
        <v>4</v>
      </c>
      <c r="O75" s="15">
        <v>4</v>
      </c>
      <c r="Q75" s="5" t="s">
        <v>124</v>
      </c>
      <c r="R75" s="5"/>
      <c r="S75">
        <v>1</v>
      </c>
    </row>
    <row r="76" spans="1:19">
      <c r="A76" t="s">
        <v>77</v>
      </c>
      <c r="B76" s="2">
        <v>5</v>
      </c>
      <c r="C76" s="2">
        <v>5</v>
      </c>
      <c r="D76" s="2">
        <v>5</v>
      </c>
      <c r="E76" t="s">
        <v>130</v>
      </c>
      <c r="F76" s="5" t="s">
        <v>124</v>
      </c>
      <c r="H76" s="2" t="s">
        <v>122</v>
      </c>
      <c r="I76">
        <v>1</v>
      </c>
      <c r="K76" s="15">
        <v>5</v>
      </c>
      <c r="M76" s="15">
        <v>4</v>
      </c>
      <c r="O76" s="15">
        <v>5</v>
      </c>
      <c r="Q76" s="5" t="s">
        <v>124</v>
      </c>
      <c r="R76" s="5"/>
      <c r="S76">
        <v>1</v>
      </c>
    </row>
    <row r="77" spans="1:19">
      <c r="A77" t="s">
        <v>78</v>
      </c>
      <c r="B77" s="2">
        <v>5</v>
      </c>
      <c r="C77" s="2" t="s">
        <v>113</v>
      </c>
      <c r="D77" s="2">
        <v>5</v>
      </c>
      <c r="E77" t="s">
        <v>130</v>
      </c>
      <c r="F77" s="5" t="s">
        <v>124</v>
      </c>
      <c r="H77" s="2" t="s">
        <v>122</v>
      </c>
      <c r="I77">
        <v>1</v>
      </c>
      <c r="K77" s="15">
        <v>5</v>
      </c>
      <c r="M77" s="15">
        <v>4</v>
      </c>
      <c r="O77" s="15">
        <v>5</v>
      </c>
      <c r="Q77" s="5" t="s">
        <v>124</v>
      </c>
      <c r="R77" s="5"/>
      <c r="S77">
        <v>1</v>
      </c>
    </row>
    <row r="78" spans="1:19">
      <c r="A78" t="s">
        <v>79</v>
      </c>
      <c r="B78" s="2">
        <v>5</v>
      </c>
      <c r="C78" s="3">
        <v>0</v>
      </c>
      <c r="D78" s="2">
        <v>5</v>
      </c>
      <c r="E78" t="s">
        <v>132</v>
      </c>
      <c r="G78" s="5" t="s">
        <v>124</v>
      </c>
      <c r="I78">
        <v>0</v>
      </c>
      <c r="K78" s="15">
        <v>5</v>
      </c>
      <c r="M78" s="17">
        <v>0</v>
      </c>
      <c r="O78" s="15">
        <v>5</v>
      </c>
      <c r="Q78" s="5"/>
      <c r="R78" s="5" t="s">
        <v>124</v>
      </c>
      <c r="S78">
        <v>0</v>
      </c>
    </row>
    <row r="79" spans="1:19">
      <c r="A79" t="s">
        <v>80</v>
      </c>
      <c r="B79" s="3" t="s">
        <v>492</v>
      </c>
      <c r="C79" s="3">
        <v>0</v>
      </c>
      <c r="D79" s="3" t="s">
        <v>492</v>
      </c>
      <c r="E79" t="s">
        <v>131</v>
      </c>
      <c r="F79" s="5" t="s">
        <v>124</v>
      </c>
      <c r="H79" s="3" t="s">
        <v>123</v>
      </c>
      <c r="I79">
        <v>1</v>
      </c>
      <c r="K79" s="17">
        <v>0</v>
      </c>
      <c r="M79" s="17">
        <v>0</v>
      </c>
      <c r="O79" s="17">
        <v>0</v>
      </c>
      <c r="Q79" s="5" t="s">
        <v>124</v>
      </c>
      <c r="R79" s="5"/>
      <c r="S79">
        <v>1</v>
      </c>
    </row>
    <row r="80" spans="1:19">
      <c r="A80" s="25" t="s">
        <v>81</v>
      </c>
      <c r="B80" s="2">
        <v>5</v>
      </c>
      <c r="C80" s="2" t="s">
        <v>113</v>
      </c>
      <c r="D80" s="2">
        <v>5</v>
      </c>
      <c r="E80" t="s">
        <v>130</v>
      </c>
      <c r="F80" s="5" t="s">
        <v>124</v>
      </c>
      <c r="H80" s="2" t="s">
        <v>122</v>
      </c>
      <c r="I80">
        <v>1</v>
      </c>
      <c r="K80" s="15">
        <v>4</v>
      </c>
      <c r="M80" s="15">
        <v>4</v>
      </c>
      <c r="O80" s="15">
        <v>4</v>
      </c>
      <c r="Q80" s="5" t="s">
        <v>124</v>
      </c>
      <c r="R80" s="5"/>
      <c r="S80">
        <v>1</v>
      </c>
    </row>
    <row r="81" spans="1:19">
      <c r="A81" s="24" t="s">
        <v>82</v>
      </c>
      <c r="B81" s="3">
        <v>0</v>
      </c>
      <c r="C81" s="3">
        <v>0</v>
      </c>
      <c r="D81" s="3">
        <v>0</v>
      </c>
      <c r="E81" t="s">
        <v>130</v>
      </c>
      <c r="F81" s="5" t="s">
        <v>124</v>
      </c>
      <c r="H81" s="3" t="s">
        <v>123</v>
      </c>
      <c r="I81">
        <v>1</v>
      </c>
      <c r="K81" s="15">
        <v>5</v>
      </c>
      <c r="M81" s="15">
        <v>4</v>
      </c>
      <c r="O81" s="15">
        <v>5</v>
      </c>
      <c r="Q81" s="5" t="s">
        <v>124</v>
      </c>
      <c r="R81" s="5"/>
      <c r="S81">
        <v>1</v>
      </c>
    </row>
    <row r="82" spans="1:19">
      <c r="A82" t="s">
        <v>83</v>
      </c>
      <c r="B82" s="2">
        <v>5</v>
      </c>
      <c r="C82" s="2">
        <v>5</v>
      </c>
      <c r="D82" s="2">
        <v>5</v>
      </c>
      <c r="E82" t="s">
        <v>130</v>
      </c>
      <c r="F82" s="5" t="s">
        <v>124</v>
      </c>
      <c r="H82" s="8" t="s">
        <v>122</v>
      </c>
      <c r="I82">
        <v>1</v>
      </c>
      <c r="K82" s="15">
        <v>5</v>
      </c>
      <c r="M82" s="15">
        <v>4</v>
      </c>
      <c r="O82" s="15">
        <v>5</v>
      </c>
      <c r="Q82" s="5" t="s">
        <v>124</v>
      </c>
      <c r="R82" s="5"/>
      <c r="S82">
        <v>1</v>
      </c>
    </row>
    <row r="83" spans="1:19">
      <c r="A83" t="s">
        <v>84</v>
      </c>
      <c r="B83" s="3">
        <v>0</v>
      </c>
      <c r="C83" s="3">
        <v>0</v>
      </c>
      <c r="D83" s="3">
        <v>0</v>
      </c>
      <c r="E83" t="s">
        <v>130</v>
      </c>
      <c r="F83" s="5" t="s">
        <v>124</v>
      </c>
      <c r="H83" s="3" t="s">
        <v>123</v>
      </c>
      <c r="I83">
        <v>1</v>
      </c>
      <c r="K83" s="15">
        <v>5</v>
      </c>
      <c r="M83" s="15">
        <v>4</v>
      </c>
      <c r="O83" s="15">
        <v>5</v>
      </c>
      <c r="Q83" s="5" t="s">
        <v>124</v>
      </c>
      <c r="R83" s="5"/>
      <c r="S83">
        <v>1</v>
      </c>
    </row>
    <row r="84" spans="1:19">
      <c r="A84" s="25" t="s">
        <v>85</v>
      </c>
      <c r="B84" s="2">
        <v>5</v>
      </c>
      <c r="C84" s="2" t="s">
        <v>113</v>
      </c>
      <c r="D84" s="2" t="s">
        <v>113</v>
      </c>
      <c r="E84" t="s">
        <v>130</v>
      </c>
      <c r="F84" s="5" t="s">
        <v>124</v>
      </c>
      <c r="H84" s="8" t="s">
        <v>122</v>
      </c>
      <c r="I84">
        <v>1</v>
      </c>
      <c r="K84" s="15">
        <v>5</v>
      </c>
      <c r="M84" s="15">
        <v>4</v>
      </c>
      <c r="O84" s="15">
        <v>4</v>
      </c>
      <c r="Q84" s="5" t="s">
        <v>124</v>
      </c>
      <c r="R84" s="5"/>
      <c r="S84">
        <v>1</v>
      </c>
    </row>
    <row r="85" spans="1:19">
      <c r="A85" s="25" t="s">
        <v>86</v>
      </c>
      <c r="B85" s="2">
        <v>5</v>
      </c>
      <c r="C85" s="2">
        <v>5</v>
      </c>
      <c r="D85" s="2">
        <v>5</v>
      </c>
      <c r="E85" t="s">
        <v>130</v>
      </c>
      <c r="F85" s="5" t="s">
        <v>124</v>
      </c>
      <c r="H85" s="8" t="s">
        <v>122</v>
      </c>
      <c r="I85">
        <v>1</v>
      </c>
      <c r="K85" s="15">
        <v>5</v>
      </c>
      <c r="M85" s="15">
        <v>4</v>
      </c>
      <c r="O85" s="15">
        <v>5</v>
      </c>
      <c r="Q85" s="5" t="s">
        <v>124</v>
      </c>
      <c r="R85" s="5"/>
      <c r="S85">
        <v>1</v>
      </c>
    </row>
    <row r="86" spans="1:19">
      <c r="A86" t="s">
        <v>87</v>
      </c>
      <c r="B86" s="2" t="s">
        <v>113</v>
      </c>
      <c r="C86" s="2" t="s">
        <v>113</v>
      </c>
      <c r="D86" s="2" t="s">
        <v>113</v>
      </c>
      <c r="E86" t="s">
        <v>130</v>
      </c>
      <c r="F86" s="5" t="s">
        <v>124</v>
      </c>
      <c r="H86" s="8" t="s">
        <v>122</v>
      </c>
      <c r="I86">
        <v>1</v>
      </c>
      <c r="K86" s="15">
        <v>4</v>
      </c>
      <c r="M86" s="15">
        <v>4</v>
      </c>
      <c r="O86" s="15">
        <v>4</v>
      </c>
      <c r="Q86" s="5" t="s">
        <v>124</v>
      </c>
      <c r="R86" s="5"/>
      <c r="S86">
        <v>1</v>
      </c>
    </row>
    <row r="87" spans="1:19">
      <c r="A87" t="s">
        <v>88</v>
      </c>
      <c r="B87" s="2">
        <v>5</v>
      </c>
      <c r="C87" s="2" t="s">
        <v>113</v>
      </c>
      <c r="D87" s="2">
        <v>5</v>
      </c>
      <c r="E87" t="s">
        <v>130</v>
      </c>
      <c r="F87" s="5" t="s">
        <v>124</v>
      </c>
      <c r="H87" s="8" t="s">
        <v>122</v>
      </c>
      <c r="I87">
        <v>1</v>
      </c>
      <c r="K87" s="15">
        <v>5</v>
      </c>
      <c r="M87" s="15">
        <v>3</v>
      </c>
      <c r="O87" s="15">
        <v>5</v>
      </c>
      <c r="Q87" s="5" t="s">
        <v>124</v>
      </c>
      <c r="R87" s="5"/>
      <c r="S87">
        <v>1</v>
      </c>
    </row>
    <row r="88" spans="1:19">
      <c r="A88" t="s">
        <v>89</v>
      </c>
      <c r="B88" s="2">
        <v>5</v>
      </c>
      <c r="C88" s="3">
        <v>0</v>
      </c>
      <c r="D88" s="3">
        <v>0</v>
      </c>
      <c r="E88" t="s">
        <v>132</v>
      </c>
      <c r="G88" s="5" t="s">
        <v>124</v>
      </c>
      <c r="I88">
        <v>0</v>
      </c>
      <c r="K88" s="15">
        <v>5</v>
      </c>
      <c r="M88" s="17">
        <v>0</v>
      </c>
      <c r="O88" s="15">
        <v>4</v>
      </c>
      <c r="Q88" s="5"/>
      <c r="R88" s="5" t="s">
        <v>124</v>
      </c>
      <c r="S88">
        <v>0</v>
      </c>
    </row>
    <row r="89" spans="1:19">
      <c r="A89" s="24" t="s">
        <v>90</v>
      </c>
      <c r="B89" s="3">
        <v>0</v>
      </c>
      <c r="C89" s="3">
        <v>0</v>
      </c>
      <c r="D89" s="3">
        <v>0</v>
      </c>
      <c r="E89" t="s">
        <v>130</v>
      </c>
      <c r="F89" s="5" t="s">
        <v>124</v>
      </c>
      <c r="H89" s="7" t="s">
        <v>123</v>
      </c>
      <c r="I89">
        <v>1</v>
      </c>
      <c r="K89" s="15">
        <v>5</v>
      </c>
      <c r="M89" s="15">
        <v>5</v>
      </c>
      <c r="O89" s="15">
        <v>5</v>
      </c>
      <c r="Q89" s="5" t="s">
        <v>124</v>
      </c>
      <c r="R89" s="5"/>
      <c r="S89">
        <v>1</v>
      </c>
    </row>
    <row r="90" spans="1:19">
      <c r="A90" t="s">
        <v>91</v>
      </c>
      <c r="B90" s="3">
        <v>0</v>
      </c>
      <c r="C90" s="3">
        <v>0</v>
      </c>
      <c r="D90" s="3">
        <v>0</v>
      </c>
      <c r="E90" t="s">
        <v>130</v>
      </c>
      <c r="F90" s="5" t="s">
        <v>124</v>
      </c>
      <c r="H90" s="7" t="s">
        <v>123</v>
      </c>
      <c r="I90">
        <v>1</v>
      </c>
      <c r="K90" s="15">
        <v>4</v>
      </c>
      <c r="M90" s="15">
        <v>4</v>
      </c>
      <c r="O90" s="15">
        <v>4</v>
      </c>
      <c r="Q90" s="5" t="s">
        <v>124</v>
      </c>
      <c r="R90" s="5"/>
      <c r="S90">
        <v>1</v>
      </c>
    </row>
    <row r="91" spans="1:19">
      <c r="A91" t="s">
        <v>92</v>
      </c>
      <c r="B91" s="3" t="s">
        <v>115</v>
      </c>
      <c r="C91" s="2" t="s">
        <v>113</v>
      </c>
      <c r="D91" s="3">
        <v>0</v>
      </c>
      <c r="E91" t="s">
        <v>130</v>
      </c>
      <c r="G91" s="5" t="s">
        <v>124</v>
      </c>
      <c r="I91">
        <v>0</v>
      </c>
      <c r="K91" s="15">
        <v>3</v>
      </c>
      <c r="M91" s="15">
        <v>3</v>
      </c>
      <c r="O91" s="15">
        <v>4</v>
      </c>
      <c r="Q91" s="5" t="s">
        <v>124</v>
      </c>
      <c r="R91" s="5"/>
      <c r="S91">
        <v>1</v>
      </c>
    </row>
    <row r="92" spans="1:19">
      <c r="A92" t="s">
        <v>93</v>
      </c>
      <c r="B92" s="3">
        <v>0</v>
      </c>
      <c r="C92" s="3">
        <v>0</v>
      </c>
      <c r="D92" s="2" t="s">
        <v>113</v>
      </c>
      <c r="E92" t="s">
        <v>130</v>
      </c>
      <c r="G92" s="5" t="s">
        <v>124</v>
      </c>
      <c r="I92">
        <v>0</v>
      </c>
      <c r="K92" s="15">
        <v>5</v>
      </c>
      <c r="M92" s="15">
        <v>4</v>
      </c>
      <c r="O92" s="15">
        <v>4</v>
      </c>
      <c r="Q92" s="5" t="s">
        <v>124</v>
      </c>
      <c r="R92" s="5"/>
      <c r="S92">
        <v>1</v>
      </c>
    </row>
    <row r="93" spans="1:19">
      <c r="A93" s="25" t="s">
        <v>94</v>
      </c>
      <c r="B93" s="2">
        <v>5</v>
      </c>
      <c r="C93" s="2" t="s">
        <v>113</v>
      </c>
      <c r="D93" s="2" t="s">
        <v>113</v>
      </c>
      <c r="E93" t="s">
        <v>130</v>
      </c>
      <c r="F93" s="5" t="s">
        <v>124</v>
      </c>
      <c r="H93" s="2" t="s">
        <v>122</v>
      </c>
      <c r="I93">
        <v>1</v>
      </c>
      <c r="K93" s="15">
        <v>5</v>
      </c>
      <c r="M93" s="15">
        <v>3</v>
      </c>
      <c r="O93" s="15">
        <v>5</v>
      </c>
      <c r="Q93" s="5" t="s">
        <v>124</v>
      </c>
      <c r="R93" s="5"/>
      <c r="S93">
        <v>1</v>
      </c>
    </row>
    <row r="94" spans="1:19">
      <c r="A94" t="s">
        <v>95</v>
      </c>
      <c r="B94" s="2">
        <v>5</v>
      </c>
      <c r="C94" s="2" t="s">
        <v>113</v>
      </c>
      <c r="D94" s="2" t="s">
        <v>113</v>
      </c>
      <c r="E94" t="s">
        <v>130</v>
      </c>
      <c r="F94" s="5" t="s">
        <v>124</v>
      </c>
      <c r="H94" s="2" t="s">
        <v>122</v>
      </c>
      <c r="I94">
        <v>1</v>
      </c>
      <c r="K94" s="15">
        <v>5</v>
      </c>
      <c r="M94" s="15">
        <v>4</v>
      </c>
      <c r="O94" s="15">
        <v>4</v>
      </c>
      <c r="Q94" s="5" t="s">
        <v>124</v>
      </c>
      <c r="R94" s="5"/>
      <c r="S94">
        <v>1</v>
      </c>
    </row>
    <row r="95" spans="1:19">
      <c r="A95" s="24" t="s">
        <v>96</v>
      </c>
      <c r="B95" s="2" t="s">
        <v>113</v>
      </c>
      <c r="C95" s="2" t="s">
        <v>113</v>
      </c>
      <c r="D95" s="2">
        <v>5</v>
      </c>
      <c r="E95" t="s">
        <v>130</v>
      </c>
      <c r="F95" s="5" t="s">
        <v>124</v>
      </c>
      <c r="H95" s="2" t="s">
        <v>122</v>
      </c>
      <c r="I95">
        <v>1</v>
      </c>
      <c r="K95" s="15">
        <v>4</v>
      </c>
      <c r="M95" s="15">
        <v>4</v>
      </c>
      <c r="O95" s="15">
        <v>4</v>
      </c>
      <c r="Q95" s="5" t="s">
        <v>124</v>
      </c>
      <c r="R95" s="5"/>
      <c r="S95">
        <v>1</v>
      </c>
    </row>
    <row r="96" spans="1:19">
      <c r="A96" t="s">
        <v>97</v>
      </c>
      <c r="B96" s="37" t="s">
        <v>114</v>
      </c>
      <c r="C96" s="2" t="s">
        <v>113</v>
      </c>
      <c r="D96" s="2" t="s">
        <v>113</v>
      </c>
      <c r="E96" t="s">
        <v>130</v>
      </c>
      <c r="F96" s="5" t="s">
        <v>124</v>
      </c>
      <c r="G96" s="5"/>
      <c r="H96" s="2" t="s">
        <v>122</v>
      </c>
      <c r="I96">
        <v>1</v>
      </c>
      <c r="K96" s="15">
        <v>4</v>
      </c>
      <c r="M96" s="15">
        <v>4</v>
      </c>
      <c r="O96" s="15">
        <v>4</v>
      </c>
      <c r="Q96" s="5" t="s">
        <v>124</v>
      </c>
      <c r="R96" s="5"/>
      <c r="S96">
        <v>1</v>
      </c>
    </row>
    <row r="97" spans="1:19">
      <c r="A97" t="s">
        <v>98</v>
      </c>
      <c r="B97" s="2">
        <v>5</v>
      </c>
      <c r="C97" s="2">
        <v>5</v>
      </c>
      <c r="D97" s="2">
        <v>5</v>
      </c>
      <c r="E97" t="s">
        <v>130</v>
      </c>
      <c r="F97" s="5" t="s">
        <v>124</v>
      </c>
      <c r="H97" s="2" t="s">
        <v>122</v>
      </c>
      <c r="I97">
        <v>1</v>
      </c>
      <c r="K97" s="15">
        <v>5</v>
      </c>
      <c r="M97" s="15">
        <v>5</v>
      </c>
      <c r="O97" s="15">
        <v>4</v>
      </c>
      <c r="Q97" s="5" t="s">
        <v>124</v>
      </c>
      <c r="R97" s="5"/>
      <c r="S97">
        <v>1</v>
      </c>
    </row>
    <row r="98" spans="1:19">
      <c r="A98" t="s">
        <v>99</v>
      </c>
      <c r="B98" s="2">
        <v>5</v>
      </c>
      <c r="C98" s="2" t="s">
        <v>113</v>
      </c>
      <c r="D98" s="2">
        <v>5</v>
      </c>
      <c r="E98" t="s">
        <v>130</v>
      </c>
      <c r="F98" s="5" t="s">
        <v>124</v>
      </c>
      <c r="H98" s="2" t="s">
        <v>122</v>
      </c>
      <c r="I98">
        <v>1</v>
      </c>
      <c r="K98" s="15">
        <v>5</v>
      </c>
      <c r="M98" s="15">
        <v>4</v>
      </c>
      <c r="O98" s="15">
        <v>5</v>
      </c>
      <c r="Q98" s="5" t="s">
        <v>124</v>
      </c>
      <c r="R98" s="5"/>
      <c r="S98">
        <v>1</v>
      </c>
    </row>
    <row r="99" spans="1:19">
      <c r="A99" t="s">
        <v>100</v>
      </c>
      <c r="B99" s="3">
        <v>0</v>
      </c>
      <c r="C99" s="3">
        <v>0</v>
      </c>
      <c r="D99" s="3">
        <v>0</v>
      </c>
      <c r="E99" t="s">
        <v>130</v>
      </c>
      <c r="F99" s="5" t="s">
        <v>124</v>
      </c>
      <c r="H99" s="3" t="s">
        <v>123</v>
      </c>
      <c r="I99">
        <v>1</v>
      </c>
      <c r="K99" s="15">
        <v>5</v>
      </c>
      <c r="M99" s="15">
        <v>4</v>
      </c>
      <c r="O99" s="15">
        <v>5</v>
      </c>
      <c r="Q99" s="5" t="s">
        <v>124</v>
      </c>
      <c r="R99" s="5"/>
      <c r="S99">
        <v>1</v>
      </c>
    </row>
    <row r="100" spans="1:19">
      <c r="A100" s="24" t="s">
        <v>101</v>
      </c>
      <c r="B100" s="3">
        <v>0</v>
      </c>
      <c r="C100" s="3">
        <v>0</v>
      </c>
      <c r="D100" s="3">
        <v>0</v>
      </c>
      <c r="E100" t="s">
        <v>130</v>
      </c>
      <c r="F100" s="5" t="s">
        <v>124</v>
      </c>
      <c r="H100" s="3" t="s">
        <v>123</v>
      </c>
      <c r="I100">
        <v>1</v>
      </c>
      <c r="K100" s="15">
        <v>5</v>
      </c>
      <c r="M100" s="15">
        <v>4</v>
      </c>
      <c r="O100" s="15">
        <v>5</v>
      </c>
      <c r="Q100" s="5" t="s">
        <v>124</v>
      </c>
      <c r="R100" s="5"/>
      <c r="S100">
        <v>1</v>
      </c>
    </row>
    <row r="101" spans="1:19">
      <c r="A101" t="s">
        <v>102</v>
      </c>
      <c r="B101" s="2">
        <v>5</v>
      </c>
      <c r="C101" s="3">
        <v>0</v>
      </c>
      <c r="D101" s="2">
        <v>5</v>
      </c>
      <c r="E101" t="s">
        <v>130</v>
      </c>
      <c r="G101" s="5" t="s">
        <v>124</v>
      </c>
      <c r="I101">
        <v>0</v>
      </c>
      <c r="K101" s="15">
        <v>5</v>
      </c>
      <c r="M101" s="15">
        <v>4</v>
      </c>
      <c r="O101" s="15">
        <v>4</v>
      </c>
      <c r="Q101" s="5" t="s">
        <v>124</v>
      </c>
      <c r="R101" s="5"/>
      <c r="S101">
        <v>1</v>
      </c>
    </row>
    <row r="102" spans="1:19">
      <c r="A102" s="23" t="s">
        <v>103</v>
      </c>
      <c r="B102" s="2">
        <v>5</v>
      </c>
      <c r="C102" s="37" t="s">
        <v>114</v>
      </c>
      <c r="D102" s="2" t="s">
        <v>113</v>
      </c>
      <c r="E102" t="s">
        <v>130</v>
      </c>
      <c r="F102" s="5" t="s">
        <v>124</v>
      </c>
      <c r="G102" s="5"/>
      <c r="I102">
        <v>1</v>
      </c>
      <c r="K102" s="15">
        <v>5</v>
      </c>
      <c r="M102" s="17">
        <v>2</v>
      </c>
      <c r="O102" s="15">
        <v>4</v>
      </c>
      <c r="Q102" s="5"/>
      <c r="R102" s="5" t="s">
        <v>124</v>
      </c>
      <c r="S102">
        <v>0</v>
      </c>
    </row>
    <row r="103" spans="1:19">
      <c r="A103" t="s">
        <v>104</v>
      </c>
      <c r="B103" s="2">
        <v>5</v>
      </c>
      <c r="C103" s="2">
        <v>5</v>
      </c>
      <c r="D103" s="2">
        <v>5</v>
      </c>
      <c r="E103" t="s">
        <v>130</v>
      </c>
      <c r="F103" s="5" t="s">
        <v>124</v>
      </c>
      <c r="H103" s="2" t="s">
        <v>122</v>
      </c>
      <c r="I103">
        <v>1</v>
      </c>
      <c r="K103" s="15">
        <v>5</v>
      </c>
      <c r="M103" s="15">
        <v>5</v>
      </c>
      <c r="O103" s="15">
        <v>4</v>
      </c>
      <c r="Q103" s="5" t="s">
        <v>124</v>
      </c>
      <c r="R103" s="5"/>
      <c r="S103">
        <v>1</v>
      </c>
    </row>
    <row r="104" spans="1:19">
      <c r="A104" t="s">
        <v>105</v>
      </c>
      <c r="B104" s="2">
        <v>5</v>
      </c>
      <c r="C104" s="2">
        <v>5</v>
      </c>
      <c r="D104" s="2">
        <v>5</v>
      </c>
      <c r="E104" t="s">
        <v>130</v>
      </c>
      <c r="F104" s="5" t="s">
        <v>124</v>
      </c>
      <c r="H104" s="2" t="s">
        <v>122</v>
      </c>
      <c r="I104">
        <v>1</v>
      </c>
      <c r="K104" s="15">
        <v>5</v>
      </c>
      <c r="M104" s="15">
        <v>5</v>
      </c>
      <c r="O104" s="15">
        <v>5</v>
      </c>
      <c r="Q104" s="5" t="s">
        <v>124</v>
      </c>
      <c r="R104" s="5"/>
      <c r="S104">
        <v>1</v>
      </c>
    </row>
    <row r="105" spans="1:19">
      <c r="A105" t="s">
        <v>106</v>
      </c>
      <c r="B105" s="3">
        <v>0</v>
      </c>
      <c r="C105" s="3">
        <v>0</v>
      </c>
      <c r="D105" s="3">
        <v>0</v>
      </c>
      <c r="E105" t="s">
        <v>130</v>
      </c>
      <c r="F105" s="5" t="s">
        <v>124</v>
      </c>
      <c r="H105" s="3" t="s">
        <v>123</v>
      </c>
      <c r="I105">
        <v>1</v>
      </c>
      <c r="K105" s="15">
        <v>5</v>
      </c>
      <c r="M105" s="15">
        <v>5</v>
      </c>
      <c r="O105" s="15">
        <v>4</v>
      </c>
      <c r="Q105" s="5" t="s">
        <v>124</v>
      </c>
      <c r="R105" s="5"/>
      <c r="S105">
        <v>1</v>
      </c>
    </row>
    <row r="106" spans="1:19">
      <c r="A106" t="s">
        <v>107</v>
      </c>
      <c r="B106" s="3">
        <v>0</v>
      </c>
      <c r="C106" s="3">
        <v>0</v>
      </c>
      <c r="D106" s="3">
        <v>0</v>
      </c>
      <c r="E106" t="s">
        <v>130</v>
      </c>
      <c r="F106" s="5" t="s">
        <v>124</v>
      </c>
      <c r="H106" s="3" t="s">
        <v>123</v>
      </c>
      <c r="I106">
        <v>1</v>
      </c>
      <c r="K106" s="15">
        <v>5</v>
      </c>
      <c r="M106" s="15">
        <v>5</v>
      </c>
      <c r="O106" s="15">
        <v>5</v>
      </c>
      <c r="Q106" s="5" t="s">
        <v>124</v>
      </c>
      <c r="R106" s="5"/>
      <c r="S106">
        <v>1</v>
      </c>
    </row>
    <row r="107" spans="1:19">
      <c r="A107" s="25" t="s">
        <v>108</v>
      </c>
      <c r="B107" s="3" t="s">
        <v>492</v>
      </c>
      <c r="C107" s="2">
        <v>5</v>
      </c>
      <c r="D107" s="3" t="s">
        <v>492</v>
      </c>
      <c r="E107" t="s">
        <v>129</v>
      </c>
      <c r="I107">
        <v>0</v>
      </c>
      <c r="K107" s="17">
        <v>0</v>
      </c>
      <c r="M107" s="15">
        <v>4</v>
      </c>
      <c r="O107" s="17">
        <v>0</v>
      </c>
      <c r="Q107" s="5"/>
      <c r="R107" s="5" t="s">
        <v>124</v>
      </c>
      <c r="S107">
        <v>0</v>
      </c>
    </row>
    <row r="108" spans="1:19">
      <c r="A108" t="s">
        <v>109</v>
      </c>
      <c r="B108" s="3">
        <v>0</v>
      </c>
      <c r="C108" s="5" t="s">
        <v>483</v>
      </c>
      <c r="D108" s="3">
        <v>0</v>
      </c>
      <c r="E108" t="s">
        <v>133</v>
      </c>
      <c r="G108" s="5" t="s">
        <v>124</v>
      </c>
      <c r="H108" s="3" t="s">
        <v>123</v>
      </c>
      <c r="I108">
        <v>0</v>
      </c>
      <c r="K108" s="15">
        <v>5</v>
      </c>
      <c r="M108" s="5" t="s">
        <v>483</v>
      </c>
      <c r="O108" s="15">
        <v>5</v>
      </c>
      <c r="Q108" s="5"/>
      <c r="R108" s="5" t="s">
        <v>124</v>
      </c>
      <c r="S108">
        <v>0</v>
      </c>
    </row>
    <row r="109" spans="1:19">
      <c r="A109" s="23" t="s">
        <v>110</v>
      </c>
      <c r="B109" s="3">
        <v>0</v>
      </c>
      <c r="C109" s="2" t="s">
        <v>113</v>
      </c>
      <c r="D109" s="2" t="s">
        <v>113</v>
      </c>
      <c r="E109" t="s">
        <v>130</v>
      </c>
      <c r="G109" s="5" t="s">
        <v>124</v>
      </c>
      <c r="I109">
        <v>0</v>
      </c>
      <c r="K109" s="15">
        <v>5</v>
      </c>
      <c r="M109" s="15">
        <v>4</v>
      </c>
      <c r="O109" s="15">
        <v>4</v>
      </c>
      <c r="Q109" s="5" t="s">
        <v>124</v>
      </c>
      <c r="R109" s="5"/>
      <c r="S109">
        <v>1</v>
      </c>
    </row>
    <row r="110" spans="1:19">
      <c r="A110" t="s">
        <v>111</v>
      </c>
      <c r="B110" s="3">
        <v>0</v>
      </c>
      <c r="C110" s="5" t="s">
        <v>483</v>
      </c>
      <c r="D110" s="37" t="s">
        <v>114</v>
      </c>
      <c r="E110" t="s">
        <v>133</v>
      </c>
      <c r="G110" s="5" t="s">
        <v>124</v>
      </c>
      <c r="I110">
        <v>0</v>
      </c>
      <c r="K110" s="15">
        <v>5</v>
      </c>
      <c r="M110" s="5" t="s">
        <v>483</v>
      </c>
      <c r="O110" s="15">
        <v>4</v>
      </c>
      <c r="Q110" s="5"/>
      <c r="R110" s="5" t="s">
        <v>124</v>
      </c>
      <c r="S110">
        <v>0</v>
      </c>
    </row>
    <row r="111" spans="1:19" ht="17" thickBot="1">
      <c r="A111" s="25" t="s">
        <v>112</v>
      </c>
      <c r="B111" s="2">
        <v>5</v>
      </c>
      <c r="C111" s="2" t="s">
        <v>113</v>
      </c>
      <c r="D111" s="2" t="s">
        <v>113</v>
      </c>
      <c r="E111" t="s">
        <v>130</v>
      </c>
      <c r="F111" s="5" t="s">
        <v>124</v>
      </c>
      <c r="H111" s="2" t="s">
        <v>122</v>
      </c>
      <c r="I111">
        <v>1</v>
      </c>
      <c r="K111" s="15">
        <v>5</v>
      </c>
      <c r="M111" s="15">
        <v>4</v>
      </c>
      <c r="O111" s="15">
        <v>5</v>
      </c>
      <c r="Q111" s="5" t="s">
        <v>124</v>
      </c>
      <c r="R111" s="5"/>
      <c r="S111">
        <v>1</v>
      </c>
    </row>
    <row r="112" spans="1:19" ht="17" thickBot="1">
      <c r="S112" s="83">
        <v>92</v>
      </c>
    </row>
    <row r="113" spans="2:19">
      <c r="H113" s="42" t="s">
        <v>119</v>
      </c>
      <c r="I113" s="50">
        <f>SUM(I3:I111)</f>
        <v>86</v>
      </c>
    </row>
    <row r="114" spans="2:19">
      <c r="H114" s="44" t="s">
        <v>545</v>
      </c>
      <c r="I114" s="51">
        <f>COUNT(I3:I111)</f>
        <v>109</v>
      </c>
      <c r="R114" t="s">
        <v>546</v>
      </c>
      <c r="S114" s="82">
        <f>SUM(S3:S111)/I114</f>
        <v>0.84403669724770647</v>
      </c>
    </row>
    <row r="115" spans="2:19" ht="17" thickBot="1">
      <c r="H115" s="46" t="s">
        <v>546</v>
      </c>
      <c r="I115" s="56">
        <f>I113/I114</f>
        <v>0.78899082568807344</v>
      </c>
    </row>
    <row r="116" spans="2:19" ht="18" thickTop="1" thickBot="1">
      <c r="B116" s="9" t="s">
        <v>136</v>
      </c>
      <c r="C116" s="9" t="s">
        <v>653</v>
      </c>
      <c r="D116" s="10" t="s">
        <v>134</v>
      </c>
    </row>
    <row r="117" spans="2:19" ht="18" thickTop="1" thickBot="1">
      <c r="B117" s="9"/>
      <c r="C117" s="73" t="s">
        <v>654</v>
      </c>
      <c r="D117" s="11" t="s">
        <v>135</v>
      </c>
    </row>
    <row r="118" spans="2:19" ht="18" thickTop="1" thickBot="1">
      <c r="B118" s="12"/>
      <c r="C118" s="12"/>
      <c r="D118" s="12"/>
      <c r="H118" s="18" t="s">
        <v>485</v>
      </c>
      <c r="I118" s="19" t="s">
        <v>145</v>
      </c>
    </row>
    <row r="119" spans="2:19" ht="18" thickTop="1" thickBot="1">
      <c r="B119" s="13" t="s">
        <v>139</v>
      </c>
      <c r="C119" s="9" t="s">
        <v>137</v>
      </c>
      <c r="D119" s="14" t="s">
        <v>138</v>
      </c>
      <c r="H119" s="18" t="s">
        <v>141</v>
      </c>
      <c r="I119" s="19" t="s">
        <v>144</v>
      </c>
    </row>
    <row r="120" spans="2:19" ht="18" thickTop="1" thickBot="1">
      <c r="B120" s="75"/>
      <c r="C120" s="9" t="s">
        <v>655</v>
      </c>
      <c r="D120" s="76" t="s">
        <v>140</v>
      </c>
    </row>
    <row r="121" spans="2:19" ht="17" thickTop="1"/>
    <row r="123" spans="2:19">
      <c r="B123" t="s">
        <v>493</v>
      </c>
      <c r="C123" t="s">
        <v>493</v>
      </c>
      <c r="D123" t="s">
        <v>493</v>
      </c>
    </row>
    <row r="124" spans="2:19">
      <c r="B124" s="5" t="s">
        <v>501</v>
      </c>
      <c r="C124" s="5" t="s">
        <v>502</v>
      </c>
      <c r="D124" s="5" t="s">
        <v>501</v>
      </c>
    </row>
    <row r="126" spans="2:19">
      <c r="C126" s="4" t="s">
        <v>503</v>
      </c>
    </row>
    <row r="127" spans="2:19">
      <c r="C127" s="22">
        <v>1.4930555555555556E-3</v>
      </c>
    </row>
    <row r="132" spans="1:4">
      <c r="A132" t="s">
        <v>548</v>
      </c>
    </row>
    <row r="133" spans="1:4">
      <c r="A133" t="s">
        <v>534</v>
      </c>
    </row>
    <row r="134" spans="1:4">
      <c r="B134" s="4" t="s">
        <v>519</v>
      </c>
      <c r="C134" s="4" t="s">
        <v>520</v>
      </c>
      <c r="D134" s="4" t="s">
        <v>521</v>
      </c>
    </row>
    <row r="135" spans="1:4">
      <c r="A135" t="s">
        <v>122</v>
      </c>
      <c r="B135" s="5">
        <v>50</v>
      </c>
      <c r="C135" s="5">
        <v>45</v>
      </c>
      <c r="D135" s="5">
        <v>52</v>
      </c>
    </row>
    <row r="136" spans="1:4">
      <c r="A136" t="s">
        <v>516</v>
      </c>
      <c r="B136" s="5">
        <v>52</v>
      </c>
      <c r="C136" s="5">
        <v>57</v>
      </c>
      <c r="D136" s="5">
        <v>50</v>
      </c>
    </row>
    <row r="137" spans="1:4">
      <c r="A137" t="s">
        <v>518</v>
      </c>
      <c r="B137" s="5">
        <v>7</v>
      </c>
      <c r="C137" s="5">
        <v>7</v>
      </c>
      <c r="D137" s="5">
        <v>7</v>
      </c>
    </row>
    <row r="139" spans="1:4">
      <c r="B139" s="4" t="s">
        <v>122</v>
      </c>
      <c r="C139" s="4" t="s">
        <v>516</v>
      </c>
      <c r="D139" s="4" t="s">
        <v>518</v>
      </c>
    </row>
    <row r="140" spans="1:4">
      <c r="A140" t="s">
        <v>522</v>
      </c>
      <c r="B140" s="5">
        <v>50</v>
      </c>
      <c r="C140" s="5">
        <v>52</v>
      </c>
      <c r="D140" s="5">
        <v>7</v>
      </c>
    </row>
    <row r="141" spans="1:4">
      <c r="A141" t="s">
        <v>525</v>
      </c>
      <c r="B141" s="5">
        <v>45</v>
      </c>
      <c r="C141" s="5">
        <v>57</v>
      </c>
      <c r="D141" s="5">
        <v>7</v>
      </c>
    </row>
    <row r="142" spans="1:4">
      <c r="A142" t="s">
        <v>526</v>
      </c>
      <c r="B142" s="5">
        <v>52</v>
      </c>
      <c r="C142" s="5">
        <v>50</v>
      </c>
      <c r="D142" s="5">
        <v>7</v>
      </c>
    </row>
  </sheetData>
  <phoneticPr fontId="2" type="noConversion"/>
  <conditionalFormatting sqref="B116:D117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F550A-9366-3A4D-9A7A-BE679170B6FB}">
  <dimension ref="A1:Q128"/>
  <sheetViews>
    <sheetView topLeftCell="J92" zoomScale="97" zoomScaleNormal="63" workbookViewId="0">
      <selection activeCell="M119" sqref="M119"/>
    </sheetView>
  </sheetViews>
  <sheetFormatPr baseColWidth="10" defaultRowHeight="16"/>
  <cols>
    <col min="1" max="1" width="43.6640625" customWidth="1"/>
    <col min="2" max="2" width="43" style="5" customWidth="1"/>
    <col min="3" max="3" width="40.5" customWidth="1"/>
    <col min="4" max="4" width="42.1640625" customWidth="1"/>
    <col min="5" max="5" width="32.6640625" customWidth="1"/>
    <col min="6" max="6" width="23.33203125" style="5" customWidth="1"/>
    <col min="7" max="7" width="20.33203125" style="5" customWidth="1"/>
    <col min="8" max="8" width="69.83203125" style="5" customWidth="1"/>
    <col min="9" max="9" width="17.5" style="5" customWidth="1"/>
    <col min="10" max="10" width="46.33203125" style="5" customWidth="1"/>
    <col min="11" max="11" width="26.6640625" style="5" customWidth="1"/>
    <col min="12" max="12" width="30.6640625" customWidth="1"/>
    <col min="13" max="13" width="34.33203125" customWidth="1"/>
    <col min="16" max="16" width="20.5" customWidth="1"/>
  </cols>
  <sheetData>
    <row r="1" spans="1:17">
      <c r="A1" s="1" t="s">
        <v>128</v>
      </c>
      <c r="B1" s="5" t="s">
        <v>146</v>
      </c>
      <c r="C1" s="5" t="s">
        <v>253</v>
      </c>
      <c r="D1" t="s">
        <v>257</v>
      </c>
    </row>
    <row r="2" spans="1:17">
      <c r="B2" s="4" t="s">
        <v>1</v>
      </c>
      <c r="C2" s="4" t="s">
        <v>2</v>
      </c>
      <c r="D2" s="4" t="s">
        <v>3</v>
      </c>
      <c r="E2" s="4" t="s">
        <v>125</v>
      </c>
      <c r="F2" s="4" t="s">
        <v>119</v>
      </c>
      <c r="G2" s="4" t="s">
        <v>120</v>
      </c>
      <c r="H2" s="4" t="s">
        <v>121</v>
      </c>
      <c r="K2" s="4" t="s">
        <v>143</v>
      </c>
      <c r="L2" s="4" t="s">
        <v>143</v>
      </c>
      <c r="M2" s="4" t="s">
        <v>143</v>
      </c>
      <c r="O2" s="4" t="s">
        <v>119</v>
      </c>
      <c r="P2" s="4" t="s">
        <v>120</v>
      </c>
    </row>
    <row r="3" spans="1:17">
      <c r="A3" s="23" t="s">
        <v>147</v>
      </c>
      <c r="B3" s="2">
        <v>4</v>
      </c>
      <c r="C3" s="37">
        <v>3</v>
      </c>
      <c r="D3" s="37" t="s">
        <v>114</v>
      </c>
      <c r="F3" s="5" t="s">
        <v>124</v>
      </c>
      <c r="H3" s="5">
        <v>1</v>
      </c>
      <c r="I3" s="39">
        <f>(B3-AVERAGE(B3:D3))^2+(C3-AVERAGE(B3:D3))^2+(D3-AVERAGE(B3:D3))^2</f>
        <v>0.75</v>
      </c>
      <c r="J3" s="5">
        <f>(K3-AVERAGE(K3:M3))^2 + (L3-AVERAGE(K3:M3))^2 + (M3-AVERAGE(K3:M3))^2</f>
        <v>2</v>
      </c>
      <c r="K3" s="15" t="s">
        <v>114</v>
      </c>
      <c r="L3" s="15">
        <v>4</v>
      </c>
      <c r="M3" s="15" t="s">
        <v>114</v>
      </c>
      <c r="N3">
        <f>I3 + J3</f>
        <v>2.75</v>
      </c>
      <c r="O3" s="5" t="s">
        <v>124</v>
      </c>
      <c r="P3" s="5"/>
      <c r="Q3">
        <v>1</v>
      </c>
    </row>
    <row r="4" spans="1:17">
      <c r="A4" t="s">
        <v>148</v>
      </c>
      <c r="B4" s="3">
        <v>0</v>
      </c>
      <c r="C4" s="2">
        <v>5</v>
      </c>
      <c r="D4" s="2" t="s">
        <v>113</v>
      </c>
      <c r="G4" s="5" t="s">
        <v>124</v>
      </c>
      <c r="H4" s="5">
        <v>0</v>
      </c>
      <c r="I4" s="39">
        <f>(B4-AVERAGE(B4:D4))^2+(C4-AVERAGE(B4:D4))^2+(D4-AVERAGE(B4:D4))^2</f>
        <v>14.75</v>
      </c>
      <c r="J4" s="5">
        <f t="shared" ref="J4:J67" si="0">(K4-AVERAGE(K4:M4))^2 + (L4-AVERAGE(K4:M4))^2 + (M4-AVERAGE(K4:M4))^2</f>
        <v>10</v>
      </c>
      <c r="K4" s="17" t="s">
        <v>142</v>
      </c>
      <c r="L4" s="15">
        <v>4</v>
      </c>
      <c r="M4" s="15" t="s">
        <v>114</v>
      </c>
      <c r="N4">
        <f t="shared" ref="N4:N67" si="1">I4 + J4</f>
        <v>24.75</v>
      </c>
      <c r="O4" s="5"/>
      <c r="P4" s="5" t="s">
        <v>124</v>
      </c>
      <c r="Q4">
        <v>0</v>
      </c>
    </row>
    <row r="5" spans="1:17">
      <c r="A5" t="s">
        <v>149</v>
      </c>
      <c r="B5" s="3">
        <v>1</v>
      </c>
      <c r="C5" s="3">
        <v>0</v>
      </c>
      <c r="D5" s="3">
        <v>0</v>
      </c>
      <c r="F5" s="5" t="s">
        <v>124</v>
      </c>
      <c r="H5" s="5">
        <v>1</v>
      </c>
      <c r="I5" s="39">
        <f t="shared" ref="I5:I10" si="2">(B5-AVERAGE(B5:D5))^2+(C5-AVERAGE(B5:D5))^2+(D5-AVERAGE(B5:D5))^2</f>
        <v>0.66666666666666674</v>
      </c>
      <c r="J5" s="5">
        <f t="shared" si="0"/>
        <v>1</v>
      </c>
      <c r="K5" s="15" t="s">
        <v>114</v>
      </c>
      <c r="L5" s="15">
        <v>3</v>
      </c>
      <c r="M5" s="15" t="s">
        <v>113</v>
      </c>
      <c r="N5">
        <f t="shared" si="1"/>
        <v>1.6666666666666667</v>
      </c>
      <c r="O5" s="5" t="s">
        <v>124</v>
      </c>
      <c r="P5" s="5"/>
      <c r="Q5">
        <v>1</v>
      </c>
    </row>
    <row r="6" spans="1:17">
      <c r="A6" t="s">
        <v>150</v>
      </c>
      <c r="B6" s="2">
        <v>5</v>
      </c>
      <c r="C6" s="2" t="s">
        <v>113</v>
      </c>
      <c r="D6" s="2">
        <v>5</v>
      </c>
      <c r="F6" s="5" t="s">
        <v>124</v>
      </c>
      <c r="H6" s="5">
        <v>1</v>
      </c>
      <c r="I6" s="39">
        <f t="shared" si="2"/>
        <v>1</v>
      </c>
      <c r="J6" s="5">
        <f t="shared" si="0"/>
        <v>2</v>
      </c>
      <c r="K6" s="15" t="s">
        <v>113</v>
      </c>
      <c r="L6" s="15">
        <v>3</v>
      </c>
      <c r="M6" s="15" t="s">
        <v>113</v>
      </c>
      <c r="N6">
        <f t="shared" si="1"/>
        <v>3</v>
      </c>
      <c r="O6" s="5" t="s">
        <v>124</v>
      </c>
      <c r="P6" s="5"/>
      <c r="Q6">
        <v>1</v>
      </c>
    </row>
    <row r="7" spans="1:17">
      <c r="A7" t="s">
        <v>151</v>
      </c>
      <c r="B7" s="3">
        <v>0</v>
      </c>
      <c r="C7" s="3" t="s">
        <v>142</v>
      </c>
      <c r="D7" s="3">
        <v>0</v>
      </c>
      <c r="F7" s="5" t="s">
        <v>124</v>
      </c>
      <c r="H7" s="5">
        <v>1</v>
      </c>
      <c r="I7" s="39">
        <f t="shared" si="2"/>
        <v>1</v>
      </c>
      <c r="J7" s="5">
        <f t="shared" si="0"/>
        <v>2</v>
      </c>
      <c r="K7" s="15">
        <v>5</v>
      </c>
      <c r="L7" s="15">
        <v>3</v>
      </c>
      <c r="M7" s="15" t="s">
        <v>113</v>
      </c>
      <c r="N7">
        <f t="shared" si="1"/>
        <v>3</v>
      </c>
      <c r="O7" s="5" t="s">
        <v>124</v>
      </c>
      <c r="P7" s="5"/>
      <c r="Q7">
        <v>1</v>
      </c>
    </row>
    <row r="8" spans="1:17">
      <c r="A8" s="24" t="s">
        <v>152</v>
      </c>
      <c r="B8" s="3">
        <v>0</v>
      </c>
      <c r="C8" s="3">
        <v>0</v>
      </c>
      <c r="D8" s="2" t="s">
        <v>113</v>
      </c>
      <c r="G8" s="5" t="s">
        <v>124</v>
      </c>
      <c r="H8" s="5">
        <v>0</v>
      </c>
      <c r="I8" s="39">
        <f t="shared" si="2"/>
        <v>16</v>
      </c>
      <c r="J8" s="5">
        <f t="shared" si="0"/>
        <v>2.75</v>
      </c>
      <c r="K8" s="15">
        <v>5</v>
      </c>
      <c r="L8" s="15">
        <v>4</v>
      </c>
      <c r="M8" s="15" t="s">
        <v>114</v>
      </c>
      <c r="N8">
        <f t="shared" si="1"/>
        <v>18.75</v>
      </c>
      <c r="O8" s="5" t="s">
        <v>124</v>
      </c>
      <c r="P8" s="5"/>
      <c r="Q8">
        <v>1</v>
      </c>
    </row>
    <row r="9" spans="1:17">
      <c r="A9" t="s">
        <v>254</v>
      </c>
      <c r="B9" s="3">
        <v>0</v>
      </c>
      <c r="C9" s="3">
        <v>0</v>
      </c>
      <c r="D9" s="37" t="s">
        <v>114</v>
      </c>
      <c r="G9" s="5" t="s">
        <v>124</v>
      </c>
      <c r="H9" s="5">
        <v>0</v>
      </c>
      <c r="I9" s="39">
        <f t="shared" si="2"/>
        <v>9</v>
      </c>
      <c r="J9" s="5">
        <f t="shared" si="0"/>
        <v>16</v>
      </c>
      <c r="K9" s="17">
        <v>0</v>
      </c>
      <c r="L9" s="17">
        <v>0</v>
      </c>
      <c r="M9" s="15" t="s">
        <v>113</v>
      </c>
      <c r="N9">
        <f t="shared" si="1"/>
        <v>25</v>
      </c>
      <c r="O9" s="5"/>
      <c r="P9" s="5" t="s">
        <v>124</v>
      </c>
      <c r="Q9">
        <v>0</v>
      </c>
    </row>
    <row r="10" spans="1:17">
      <c r="A10" s="25" t="s">
        <v>153</v>
      </c>
      <c r="B10" s="2">
        <v>4</v>
      </c>
      <c r="C10" s="37" t="s">
        <v>114</v>
      </c>
      <c r="D10" s="2">
        <v>5</v>
      </c>
      <c r="F10" s="5" t="s">
        <v>124</v>
      </c>
      <c r="H10" s="5">
        <v>1</v>
      </c>
      <c r="I10" s="39">
        <f t="shared" si="2"/>
        <v>2.75</v>
      </c>
      <c r="J10" s="5">
        <f t="shared" si="0"/>
        <v>5</v>
      </c>
      <c r="K10" s="15" t="s">
        <v>113</v>
      </c>
      <c r="L10" s="15" t="s">
        <v>114</v>
      </c>
      <c r="M10" s="15">
        <v>5</v>
      </c>
      <c r="N10">
        <f t="shared" si="1"/>
        <v>7.75</v>
      </c>
      <c r="O10" s="5" t="s">
        <v>124</v>
      </c>
      <c r="P10" s="5"/>
      <c r="Q10">
        <v>1</v>
      </c>
    </row>
    <row r="11" spans="1:17">
      <c r="A11" t="s">
        <v>255</v>
      </c>
      <c r="B11" s="3">
        <v>2</v>
      </c>
      <c r="C11" s="3">
        <v>0</v>
      </c>
      <c r="D11" s="37" t="s">
        <v>114</v>
      </c>
      <c r="G11" s="5" t="s">
        <v>124</v>
      </c>
      <c r="H11" s="5">
        <v>0</v>
      </c>
      <c r="I11" s="5">
        <f t="shared" ref="I11:I67" si="3">(B11-AVERAGE(B11:D11))^2 + (C11-AVERAGE(B11:D11))^2 + (D11-AVERAGE(B11:D11))^2</f>
        <v>6</v>
      </c>
      <c r="J11" s="5">
        <f t="shared" si="0"/>
        <v>25</v>
      </c>
      <c r="K11" s="17">
        <v>0</v>
      </c>
      <c r="L11" s="15" t="s">
        <v>113</v>
      </c>
      <c r="M11" s="15" t="s">
        <v>114</v>
      </c>
      <c r="N11">
        <f t="shared" si="1"/>
        <v>31</v>
      </c>
      <c r="O11" s="5" t="s">
        <v>124</v>
      </c>
      <c r="P11" s="5"/>
      <c r="Q11">
        <v>1</v>
      </c>
    </row>
    <row r="12" spans="1:17">
      <c r="A12" t="s">
        <v>154</v>
      </c>
      <c r="B12" s="3">
        <v>2</v>
      </c>
      <c r="C12" s="3">
        <v>0</v>
      </c>
      <c r="D12" s="37" t="s">
        <v>114</v>
      </c>
      <c r="G12" s="5" t="s">
        <v>124</v>
      </c>
      <c r="H12" s="5">
        <v>0</v>
      </c>
      <c r="I12" s="5">
        <f t="shared" si="3"/>
        <v>6</v>
      </c>
      <c r="J12" s="5" t="e">
        <f t="shared" si="0"/>
        <v>#DIV/0!</v>
      </c>
      <c r="K12" s="15" t="s">
        <v>113</v>
      </c>
      <c r="L12" s="17" t="s">
        <v>142</v>
      </c>
      <c r="M12" s="15" t="s">
        <v>114</v>
      </c>
      <c r="N12" t="e">
        <f t="shared" si="1"/>
        <v>#DIV/0!</v>
      </c>
      <c r="O12" s="5"/>
      <c r="P12" s="5" t="s">
        <v>124</v>
      </c>
      <c r="Q12">
        <v>0</v>
      </c>
    </row>
    <row r="13" spans="1:17">
      <c r="A13" s="24" t="s">
        <v>155</v>
      </c>
      <c r="B13" s="3">
        <v>0</v>
      </c>
      <c r="C13" s="3">
        <v>0</v>
      </c>
      <c r="D13" s="2">
        <v>5</v>
      </c>
      <c r="G13" s="5" t="s">
        <v>124</v>
      </c>
      <c r="H13" s="5">
        <v>0</v>
      </c>
      <c r="I13" s="5">
        <f t="shared" si="3"/>
        <v>16.666666666666664</v>
      </c>
      <c r="J13" s="5" t="e">
        <f t="shared" si="0"/>
        <v>#DIV/0!</v>
      </c>
      <c r="K13" s="15" t="s">
        <v>113</v>
      </c>
      <c r="L13" s="15" t="s">
        <v>113</v>
      </c>
      <c r="M13" s="15" t="s">
        <v>113</v>
      </c>
      <c r="N13" t="e">
        <f t="shared" si="1"/>
        <v>#DIV/0!</v>
      </c>
      <c r="O13" s="5" t="s">
        <v>124</v>
      </c>
      <c r="P13" s="5"/>
      <c r="Q13">
        <v>1</v>
      </c>
    </row>
    <row r="14" spans="1:17">
      <c r="A14" s="6" t="s">
        <v>156</v>
      </c>
      <c r="B14" s="2">
        <v>5</v>
      </c>
      <c r="C14" s="2">
        <v>5</v>
      </c>
      <c r="D14" s="2">
        <v>5</v>
      </c>
      <c r="F14" s="5" t="s">
        <v>124</v>
      </c>
      <c r="H14" s="5">
        <v>1</v>
      </c>
      <c r="I14" s="5">
        <f t="shared" si="3"/>
        <v>0</v>
      </c>
      <c r="J14" s="5">
        <f t="shared" si="0"/>
        <v>1</v>
      </c>
      <c r="K14" s="15">
        <v>5</v>
      </c>
      <c r="L14" s="15">
        <v>5</v>
      </c>
      <c r="M14" s="15" t="s">
        <v>113</v>
      </c>
      <c r="N14">
        <f t="shared" si="1"/>
        <v>1</v>
      </c>
      <c r="O14" s="5" t="s">
        <v>124</v>
      </c>
      <c r="P14" s="5"/>
      <c r="Q14">
        <v>1</v>
      </c>
    </row>
    <row r="15" spans="1:17">
      <c r="A15" t="s">
        <v>157</v>
      </c>
      <c r="B15" s="37">
        <v>5</v>
      </c>
      <c r="C15" s="37">
        <v>5</v>
      </c>
      <c r="D15" s="3">
        <v>0</v>
      </c>
      <c r="G15" s="5" t="s">
        <v>124</v>
      </c>
      <c r="H15" s="5">
        <v>0</v>
      </c>
      <c r="I15" s="5">
        <f t="shared" si="3"/>
        <v>16.666666666666668</v>
      </c>
      <c r="J15" s="5">
        <f t="shared" si="0"/>
        <v>5</v>
      </c>
      <c r="K15" s="15" t="s">
        <v>113</v>
      </c>
      <c r="L15" s="15">
        <v>5</v>
      </c>
      <c r="M15" s="15" t="s">
        <v>114</v>
      </c>
      <c r="N15">
        <f t="shared" si="1"/>
        <v>21.666666666666668</v>
      </c>
      <c r="O15" s="5" t="s">
        <v>124</v>
      </c>
      <c r="P15" s="5"/>
      <c r="Q15">
        <v>1</v>
      </c>
    </row>
    <row r="16" spans="1:17">
      <c r="A16" s="24" t="s">
        <v>158</v>
      </c>
      <c r="B16" s="3">
        <v>0</v>
      </c>
      <c r="C16" s="3">
        <v>0</v>
      </c>
      <c r="D16" s="2" t="s">
        <v>113</v>
      </c>
      <c r="G16" s="5" t="s">
        <v>124</v>
      </c>
      <c r="H16" s="5">
        <v>0</v>
      </c>
      <c r="I16" s="5">
        <f t="shared" si="3"/>
        <v>16</v>
      </c>
      <c r="J16" s="5">
        <f t="shared" si="0"/>
        <v>4</v>
      </c>
      <c r="K16" s="15">
        <v>5</v>
      </c>
      <c r="L16" s="15">
        <v>5</v>
      </c>
      <c r="M16" s="15" t="s">
        <v>114</v>
      </c>
      <c r="N16">
        <f t="shared" si="1"/>
        <v>20</v>
      </c>
      <c r="O16" s="5" t="s">
        <v>124</v>
      </c>
      <c r="P16" s="5"/>
      <c r="Q16">
        <v>1</v>
      </c>
    </row>
    <row r="17" spans="1:17">
      <c r="A17" t="s">
        <v>159</v>
      </c>
      <c r="B17" s="3">
        <v>0</v>
      </c>
      <c r="C17" s="3" t="s">
        <v>142</v>
      </c>
      <c r="D17" s="3">
        <v>0</v>
      </c>
      <c r="F17" s="5" t="s">
        <v>124</v>
      </c>
      <c r="H17" s="5">
        <v>1</v>
      </c>
      <c r="I17" s="5">
        <f t="shared" si="3"/>
        <v>1</v>
      </c>
      <c r="J17" s="5" t="e">
        <f t="shared" si="0"/>
        <v>#DIV/0!</v>
      </c>
      <c r="K17" s="15" t="s">
        <v>113</v>
      </c>
      <c r="L17" s="15" t="s">
        <v>114</v>
      </c>
      <c r="M17" s="17" t="s">
        <v>142</v>
      </c>
      <c r="N17" t="e">
        <f t="shared" si="1"/>
        <v>#DIV/0!</v>
      </c>
      <c r="O17" s="5"/>
      <c r="P17" s="5" t="s">
        <v>124</v>
      </c>
      <c r="Q17">
        <v>0</v>
      </c>
    </row>
    <row r="18" spans="1:17">
      <c r="A18" t="s">
        <v>160</v>
      </c>
      <c r="B18" s="3">
        <v>0</v>
      </c>
      <c r="C18" s="3">
        <v>0</v>
      </c>
      <c r="D18" s="37" t="s">
        <v>113</v>
      </c>
      <c r="G18" s="5" t="s">
        <v>124</v>
      </c>
      <c r="H18" s="5">
        <v>0</v>
      </c>
      <c r="I18" s="5">
        <f t="shared" si="3"/>
        <v>16</v>
      </c>
      <c r="J18" s="5" t="e">
        <f t="shared" si="0"/>
        <v>#DIV/0!</v>
      </c>
      <c r="K18" s="15" t="s">
        <v>114</v>
      </c>
      <c r="L18" s="17" t="s">
        <v>142</v>
      </c>
      <c r="M18" s="15" t="s">
        <v>114</v>
      </c>
      <c r="N18" t="e">
        <f t="shared" si="1"/>
        <v>#DIV/0!</v>
      </c>
      <c r="O18" s="5"/>
      <c r="P18" s="5" t="s">
        <v>124</v>
      </c>
      <c r="Q18">
        <v>0</v>
      </c>
    </row>
    <row r="19" spans="1:17">
      <c r="A19" t="s">
        <v>161</v>
      </c>
      <c r="B19" s="37">
        <v>4</v>
      </c>
      <c r="C19" s="37">
        <v>5</v>
      </c>
      <c r="D19" s="37" t="s">
        <v>113</v>
      </c>
      <c r="F19" s="5" t="s">
        <v>124</v>
      </c>
      <c r="H19" s="5">
        <v>1</v>
      </c>
      <c r="I19" s="5">
        <f t="shared" si="3"/>
        <v>0.75</v>
      </c>
      <c r="J19" s="5">
        <f t="shared" si="0"/>
        <v>25</v>
      </c>
      <c r="K19" s="17">
        <v>0</v>
      </c>
      <c r="L19" s="15" t="s">
        <v>114</v>
      </c>
      <c r="M19" s="15" t="s">
        <v>113</v>
      </c>
      <c r="N19">
        <f t="shared" si="1"/>
        <v>25.75</v>
      </c>
      <c r="O19" s="5"/>
      <c r="P19" s="5" t="s">
        <v>124</v>
      </c>
      <c r="Q19">
        <v>0</v>
      </c>
    </row>
    <row r="20" spans="1:17">
      <c r="A20" t="s">
        <v>162</v>
      </c>
      <c r="B20" s="37">
        <v>5</v>
      </c>
      <c r="C20" s="37" t="s">
        <v>113</v>
      </c>
      <c r="D20" s="37">
        <v>5</v>
      </c>
      <c r="F20" s="5" t="s">
        <v>124</v>
      </c>
      <c r="H20" s="5">
        <v>1</v>
      </c>
      <c r="I20" s="5">
        <f t="shared" si="3"/>
        <v>1</v>
      </c>
      <c r="J20" s="5">
        <f t="shared" si="0"/>
        <v>4</v>
      </c>
      <c r="K20" s="15">
        <v>5</v>
      </c>
      <c r="L20" s="15" t="s">
        <v>114</v>
      </c>
      <c r="M20" s="15">
        <v>5</v>
      </c>
      <c r="N20">
        <f t="shared" si="1"/>
        <v>5</v>
      </c>
      <c r="O20" s="5" t="s">
        <v>124</v>
      </c>
      <c r="P20" s="5"/>
      <c r="Q20">
        <v>1</v>
      </c>
    </row>
    <row r="21" spans="1:17">
      <c r="A21" t="s">
        <v>163</v>
      </c>
      <c r="B21" s="37">
        <v>5</v>
      </c>
      <c r="C21" s="37" t="s">
        <v>113</v>
      </c>
      <c r="D21" s="3" t="s">
        <v>115</v>
      </c>
      <c r="G21" s="5" t="s">
        <v>124</v>
      </c>
      <c r="H21" s="5">
        <v>0</v>
      </c>
      <c r="I21" s="5">
        <f t="shared" si="3"/>
        <v>10</v>
      </c>
      <c r="J21" s="5">
        <f t="shared" si="0"/>
        <v>17</v>
      </c>
      <c r="K21" s="15">
        <v>5</v>
      </c>
      <c r="L21" s="15" t="s">
        <v>113</v>
      </c>
      <c r="M21" s="17" t="s">
        <v>142</v>
      </c>
      <c r="N21">
        <f t="shared" si="1"/>
        <v>27</v>
      </c>
      <c r="O21" s="5"/>
      <c r="P21" s="5" t="s">
        <v>124</v>
      </c>
      <c r="Q21">
        <v>0</v>
      </c>
    </row>
    <row r="22" spans="1:17">
      <c r="A22" t="s">
        <v>164</v>
      </c>
      <c r="B22" s="37">
        <v>5</v>
      </c>
      <c r="C22" s="37">
        <v>5</v>
      </c>
      <c r="D22" s="37">
        <v>5</v>
      </c>
      <c r="F22" s="5" t="s">
        <v>124</v>
      </c>
      <c r="H22" s="5">
        <v>1</v>
      </c>
      <c r="I22" s="5">
        <f t="shared" si="3"/>
        <v>0</v>
      </c>
      <c r="J22" s="5">
        <f t="shared" si="0"/>
        <v>1</v>
      </c>
      <c r="K22" s="15">
        <v>5</v>
      </c>
      <c r="L22" s="15" t="s">
        <v>113</v>
      </c>
      <c r="M22" s="15">
        <v>5</v>
      </c>
      <c r="N22">
        <f t="shared" si="1"/>
        <v>1</v>
      </c>
      <c r="O22" s="5" t="s">
        <v>124</v>
      </c>
      <c r="P22" s="5"/>
      <c r="Q22">
        <v>1</v>
      </c>
    </row>
    <row r="23" spans="1:17">
      <c r="A23" s="23" t="s">
        <v>165</v>
      </c>
      <c r="B23" s="37">
        <v>5</v>
      </c>
      <c r="C23" s="37" t="s">
        <v>113</v>
      </c>
      <c r="D23" s="37">
        <v>5</v>
      </c>
      <c r="F23" s="5" t="s">
        <v>124</v>
      </c>
      <c r="H23" s="5">
        <v>1</v>
      </c>
      <c r="I23" s="5">
        <f t="shared" si="3"/>
        <v>1</v>
      </c>
      <c r="J23" s="5" t="e">
        <f t="shared" si="0"/>
        <v>#DIV/0!</v>
      </c>
      <c r="K23" s="15" t="s">
        <v>113</v>
      </c>
      <c r="L23" s="15" t="s">
        <v>113</v>
      </c>
      <c r="M23" s="15" t="s">
        <v>113</v>
      </c>
      <c r="N23" t="e">
        <f t="shared" si="1"/>
        <v>#DIV/0!</v>
      </c>
      <c r="O23" s="5" t="s">
        <v>124</v>
      </c>
      <c r="P23" s="5"/>
      <c r="Q23">
        <v>1</v>
      </c>
    </row>
    <row r="24" spans="1:17">
      <c r="A24" s="25" t="s">
        <v>166</v>
      </c>
      <c r="B24" s="37">
        <v>5</v>
      </c>
      <c r="C24" s="3" t="s">
        <v>142</v>
      </c>
      <c r="D24" s="37">
        <v>5</v>
      </c>
      <c r="G24" s="5" t="s">
        <v>124</v>
      </c>
      <c r="H24" s="5">
        <v>0</v>
      </c>
      <c r="I24" s="5">
        <f t="shared" si="3"/>
        <v>16</v>
      </c>
      <c r="J24" s="5">
        <f t="shared" si="0"/>
        <v>5</v>
      </c>
      <c r="K24" s="15" t="s">
        <v>113</v>
      </c>
      <c r="L24" s="15" t="s">
        <v>114</v>
      </c>
      <c r="M24" s="15">
        <v>5</v>
      </c>
      <c r="N24">
        <f t="shared" si="1"/>
        <v>21</v>
      </c>
      <c r="O24" s="5" t="s">
        <v>124</v>
      </c>
      <c r="P24" s="5"/>
      <c r="Q24">
        <v>1</v>
      </c>
    </row>
    <row r="25" spans="1:17">
      <c r="A25" t="s">
        <v>167</v>
      </c>
      <c r="B25" s="37">
        <v>4</v>
      </c>
      <c r="C25" s="3">
        <v>0</v>
      </c>
      <c r="D25" s="37">
        <v>5</v>
      </c>
      <c r="G25" s="5" t="s">
        <v>124</v>
      </c>
      <c r="H25" s="5">
        <v>0</v>
      </c>
      <c r="I25" s="5">
        <f t="shared" si="3"/>
        <v>14</v>
      </c>
      <c r="J25" s="5" t="e">
        <f t="shared" si="0"/>
        <v>#DIV/0!</v>
      </c>
      <c r="K25" s="15" t="s">
        <v>113</v>
      </c>
      <c r="L25" s="17" t="s">
        <v>142</v>
      </c>
      <c r="M25" s="15" t="s">
        <v>114</v>
      </c>
      <c r="N25" t="e">
        <f t="shared" si="1"/>
        <v>#DIV/0!</v>
      </c>
      <c r="O25" s="5"/>
      <c r="P25" s="5" t="s">
        <v>124</v>
      </c>
      <c r="Q25">
        <v>0</v>
      </c>
    </row>
    <row r="26" spans="1:17">
      <c r="A26" s="23" t="s">
        <v>256</v>
      </c>
      <c r="B26" s="37">
        <v>3</v>
      </c>
      <c r="C26" s="2">
        <v>5</v>
      </c>
      <c r="D26" s="2">
        <v>5</v>
      </c>
      <c r="F26" s="5" t="s">
        <v>124</v>
      </c>
      <c r="H26" s="5">
        <v>1</v>
      </c>
      <c r="I26" s="5">
        <f t="shared" si="3"/>
        <v>2.666666666666667</v>
      </c>
      <c r="J26" s="5">
        <f t="shared" si="0"/>
        <v>32</v>
      </c>
      <c r="K26" s="17">
        <v>0</v>
      </c>
      <c r="L26" s="15" t="s">
        <v>113</v>
      </c>
      <c r="M26" s="15" t="s">
        <v>113</v>
      </c>
      <c r="N26">
        <f t="shared" si="1"/>
        <v>34.666666666666664</v>
      </c>
      <c r="O26" s="5"/>
      <c r="P26" s="5" t="s">
        <v>124</v>
      </c>
      <c r="Q26">
        <v>0</v>
      </c>
    </row>
    <row r="27" spans="1:17">
      <c r="A27" s="25" t="s">
        <v>168</v>
      </c>
      <c r="B27" s="2">
        <v>5</v>
      </c>
      <c r="C27" s="2" t="s">
        <v>113</v>
      </c>
      <c r="D27" s="2">
        <v>5</v>
      </c>
      <c r="F27" s="5" t="s">
        <v>124</v>
      </c>
      <c r="H27" s="5">
        <v>1</v>
      </c>
      <c r="I27" s="5">
        <f t="shared" si="3"/>
        <v>1</v>
      </c>
      <c r="J27" s="5">
        <f t="shared" si="0"/>
        <v>4</v>
      </c>
      <c r="K27" s="15">
        <v>5</v>
      </c>
      <c r="L27" s="15" t="s">
        <v>114</v>
      </c>
      <c r="M27" s="15">
        <v>5</v>
      </c>
      <c r="N27">
        <f t="shared" si="1"/>
        <v>5</v>
      </c>
      <c r="O27" s="5" t="s">
        <v>124</v>
      </c>
      <c r="P27" s="5"/>
      <c r="Q27">
        <v>1</v>
      </c>
    </row>
    <row r="28" spans="1:17">
      <c r="A28" t="s">
        <v>169</v>
      </c>
      <c r="B28" s="3">
        <v>0</v>
      </c>
      <c r="C28" s="3">
        <v>0</v>
      </c>
      <c r="D28" s="3">
        <v>0</v>
      </c>
      <c r="F28" s="5" t="s">
        <v>124</v>
      </c>
      <c r="H28" s="5">
        <v>1</v>
      </c>
      <c r="I28" s="5">
        <f t="shared" si="3"/>
        <v>0</v>
      </c>
      <c r="J28" s="5">
        <f t="shared" si="0"/>
        <v>20</v>
      </c>
      <c r="K28" s="17" t="s">
        <v>115</v>
      </c>
      <c r="L28" s="15" t="s">
        <v>113</v>
      </c>
      <c r="M28" s="17">
        <v>0</v>
      </c>
      <c r="N28">
        <f t="shared" si="1"/>
        <v>20</v>
      </c>
      <c r="O28" s="5"/>
      <c r="P28" s="5" t="s">
        <v>124</v>
      </c>
      <c r="Q28">
        <v>0</v>
      </c>
    </row>
    <row r="29" spans="1:17">
      <c r="A29" t="s">
        <v>170</v>
      </c>
      <c r="B29" s="3">
        <v>0</v>
      </c>
      <c r="C29" s="3">
        <v>0</v>
      </c>
      <c r="D29" s="37" t="s">
        <v>114</v>
      </c>
      <c r="G29" s="5" t="s">
        <v>124</v>
      </c>
      <c r="H29" s="5">
        <v>0</v>
      </c>
      <c r="I29" s="5">
        <f t="shared" si="3"/>
        <v>9</v>
      </c>
      <c r="J29" s="5" t="e">
        <f t="shared" si="0"/>
        <v>#DIV/0!</v>
      </c>
      <c r="K29" s="17" t="s">
        <v>115</v>
      </c>
      <c r="L29" s="17" t="s">
        <v>115</v>
      </c>
      <c r="M29" s="17" t="s">
        <v>115</v>
      </c>
      <c r="N29" t="e">
        <f t="shared" si="1"/>
        <v>#DIV/0!</v>
      </c>
      <c r="O29" s="5" t="s">
        <v>124</v>
      </c>
      <c r="P29" s="5"/>
      <c r="Q29">
        <v>1</v>
      </c>
    </row>
    <row r="30" spans="1:17">
      <c r="A30" t="s">
        <v>171</v>
      </c>
      <c r="B30" s="3">
        <v>0</v>
      </c>
      <c r="C30" s="3">
        <v>0</v>
      </c>
      <c r="D30" s="3">
        <v>0</v>
      </c>
      <c r="F30" s="5" t="s">
        <v>124</v>
      </c>
      <c r="H30" s="5">
        <v>1</v>
      </c>
      <c r="I30" s="5">
        <f t="shared" si="3"/>
        <v>0</v>
      </c>
      <c r="J30" s="5">
        <f t="shared" si="0"/>
        <v>2</v>
      </c>
      <c r="K30" s="15">
        <v>5</v>
      </c>
      <c r="L30" s="15" t="s">
        <v>113</v>
      </c>
      <c r="M30" s="15" t="s">
        <v>113</v>
      </c>
      <c r="N30">
        <f t="shared" si="1"/>
        <v>2</v>
      </c>
      <c r="O30" s="5" t="s">
        <v>124</v>
      </c>
      <c r="P30" s="5"/>
      <c r="Q30">
        <v>1</v>
      </c>
    </row>
    <row r="31" spans="1:17">
      <c r="A31" t="s">
        <v>172</v>
      </c>
      <c r="B31" s="37">
        <v>4</v>
      </c>
      <c r="C31" s="37" t="s">
        <v>114</v>
      </c>
      <c r="D31" s="37">
        <v>5</v>
      </c>
      <c r="F31" s="5" t="s">
        <v>124</v>
      </c>
      <c r="H31" s="5">
        <v>1</v>
      </c>
      <c r="I31" s="5">
        <f t="shared" si="3"/>
        <v>2.75</v>
      </c>
      <c r="J31" s="5" t="e">
        <f t="shared" si="0"/>
        <v>#DIV/0!</v>
      </c>
      <c r="K31" s="15" t="s">
        <v>113</v>
      </c>
      <c r="L31" s="17" t="s">
        <v>115</v>
      </c>
      <c r="M31" s="15" t="s">
        <v>113</v>
      </c>
      <c r="N31" t="e">
        <f t="shared" si="1"/>
        <v>#DIV/0!</v>
      </c>
      <c r="O31" s="5"/>
      <c r="P31" s="5" t="s">
        <v>124</v>
      </c>
      <c r="Q31">
        <v>0</v>
      </c>
    </row>
    <row r="32" spans="1:17">
      <c r="A32" s="23" t="s">
        <v>173</v>
      </c>
      <c r="B32" s="37">
        <v>5</v>
      </c>
      <c r="C32" s="37" t="s">
        <v>114</v>
      </c>
      <c r="D32" s="37">
        <v>5</v>
      </c>
      <c r="F32" s="5" t="s">
        <v>124</v>
      </c>
      <c r="H32" s="5">
        <v>1</v>
      </c>
      <c r="I32" s="5">
        <f t="shared" si="3"/>
        <v>4</v>
      </c>
      <c r="J32" s="5" t="e">
        <f t="shared" si="0"/>
        <v>#DIV/0!</v>
      </c>
      <c r="K32" s="15" t="s">
        <v>113</v>
      </c>
      <c r="L32" s="15" t="s">
        <v>114</v>
      </c>
      <c r="M32" s="15" t="s">
        <v>113</v>
      </c>
      <c r="N32" t="e">
        <f t="shared" si="1"/>
        <v>#DIV/0!</v>
      </c>
      <c r="O32" s="5" t="s">
        <v>124</v>
      </c>
      <c r="P32" s="5"/>
      <c r="Q32">
        <v>1</v>
      </c>
    </row>
    <row r="33" spans="1:17">
      <c r="A33" t="s">
        <v>174</v>
      </c>
      <c r="B33" s="3">
        <v>0</v>
      </c>
      <c r="C33" s="3">
        <v>0</v>
      </c>
      <c r="D33" s="3">
        <v>0</v>
      </c>
      <c r="F33" s="5" t="s">
        <v>124</v>
      </c>
      <c r="H33" s="5">
        <v>1</v>
      </c>
      <c r="I33" s="5">
        <f t="shared" si="3"/>
        <v>0</v>
      </c>
      <c r="J33" s="5">
        <f t="shared" si="0"/>
        <v>32</v>
      </c>
      <c r="K33" s="15" t="s">
        <v>113</v>
      </c>
      <c r="L33" s="15" t="s">
        <v>113</v>
      </c>
      <c r="M33" s="17">
        <v>0</v>
      </c>
      <c r="N33">
        <f t="shared" si="1"/>
        <v>32</v>
      </c>
      <c r="O33" s="5"/>
      <c r="P33" s="5" t="s">
        <v>124</v>
      </c>
      <c r="Q33">
        <v>0</v>
      </c>
    </row>
    <row r="34" spans="1:17">
      <c r="A34" t="s">
        <v>175</v>
      </c>
      <c r="B34" s="3">
        <v>0</v>
      </c>
      <c r="C34" s="3">
        <v>0</v>
      </c>
      <c r="D34" s="3">
        <v>0</v>
      </c>
      <c r="F34" s="5" t="s">
        <v>124</v>
      </c>
      <c r="H34" s="5">
        <v>1</v>
      </c>
      <c r="I34" s="5">
        <f t="shared" si="3"/>
        <v>0</v>
      </c>
      <c r="J34" s="5" t="e">
        <f t="shared" si="0"/>
        <v>#DIV/0!</v>
      </c>
      <c r="K34" s="15" t="s">
        <v>113</v>
      </c>
      <c r="L34" s="15" t="s">
        <v>114</v>
      </c>
      <c r="M34" s="17" t="s">
        <v>115</v>
      </c>
      <c r="N34" t="e">
        <f t="shared" si="1"/>
        <v>#DIV/0!</v>
      </c>
      <c r="O34" s="5"/>
      <c r="P34" s="5" t="s">
        <v>124</v>
      </c>
      <c r="Q34">
        <v>0</v>
      </c>
    </row>
    <row r="35" spans="1:17">
      <c r="A35" t="s">
        <v>176</v>
      </c>
      <c r="B35" s="37">
        <v>4</v>
      </c>
      <c r="C35" s="37" t="s">
        <v>113</v>
      </c>
      <c r="D35" s="37">
        <v>5</v>
      </c>
      <c r="F35" s="5" t="s">
        <v>124</v>
      </c>
      <c r="H35" s="5">
        <v>1</v>
      </c>
      <c r="I35" s="5">
        <f t="shared" si="3"/>
        <v>0.75</v>
      </c>
      <c r="J35" s="5" t="e">
        <f t="shared" si="0"/>
        <v>#DIV/0!</v>
      </c>
      <c r="K35" s="15" t="s">
        <v>113</v>
      </c>
      <c r="L35" s="15" t="s">
        <v>113</v>
      </c>
      <c r="M35" s="15" t="s">
        <v>113</v>
      </c>
      <c r="N35" t="e">
        <f t="shared" si="1"/>
        <v>#DIV/0!</v>
      </c>
      <c r="O35" s="5" t="s">
        <v>124</v>
      </c>
      <c r="P35" s="5"/>
      <c r="Q35">
        <v>1</v>
      </c>
    </row>
    <row r="36" spans="1:17">
      <c r="A36" s="23" t="s">
        <v>177</v>
      </c>
      <c r="B36" s="2">
        <v>5</v>
      </c>
      <c r="C36" s="2" t="s">
        <v>113</v>
      </c>
      <c r="D36" s="2">
        <v>5</v>
      </c>
      <c r="F36" s="5" t="s">
        <v>124</v>
      </c>
      <c r="H36" s="5">
        <v>1</v>
      </c>
      <c r="I36" s="5">
        <f t="shared" si="3"/>
        <v>1</v>
      </c>
      <c r="J36" s="5">
        <f t="shared" si="0"/>
        <v>2</v>
      </c>
      <c r="K36" s="15" t="s">
        <v>113</v>
      </c>
      <c r="L36" s="15" t="s">
        <v>113</v>
      </c>
      <c r="M36" s="15">
        <v>5</v>
      </c>
      <c r="N36">
        <f t="shared" si="1"/>
        <v>3</v>
      </c>
      <c r="O36" s="5" t="s">
        <v>124</v>
      </c>
      <c r="P36" s="5"/>
      <c r="Q36">
        <v>1</v>
      </c>
    </row>
    <row r="37" spans="1:17">
      <c r="A37" t="s">
        <v>178</v>
      </c>
      <c r="B37" s="2">
        <v>5</v>
      </c>
      <c r="C37" s="2">
        <v>5</v>
      </c>
      <c r="D37" s="2">
        <v>5</v>
      </c>
      <c r="F37" s="5" t="s">
        <v>124</v>
      </c>
      <c r="H37" s="5">
        <v>1</v>
      </c>
      <c r="I37" s="5">
        <f t="shared" si="3"/>
        <v>0</v>
      </c>
      <c r="J37" s="5">
        <f t="shared" si="0"/>
        <v>1</v>
      </c>
      <c r="K37" s="15">
        <v>5</v>
      </c>
      <c r="L37" s="15" t="s">
        <v>113</v>
      </c>
      <c r="M37" s="15">
        <v>5</v>
      </c>
      <c r="N37">
        <f t="shared" si="1"/>
        <v>1</v>
      </c>
      <c r="O37" s="5" t="s">
        <v>124</v>
      </c>
      <c r="P37" s="5"/>
      <c r="Q37">
        <v>1</v>
      </c>
    </row>
    <row r="38" spans="1:17">
      <c r="A38" t="s">
        <v>179</v>
      </c>
      <c r="B38" s="2">
        <v>5</v>
      </c>
      <c r="C38" s="2">
        <v>5</v>
      </c>
      <c r="D38" s="2">
        <v>5</v>
      </c>
      <c r="F38" s="5" t="s">
        <v>124</v>
      </c>
      <c r="H38" s="5">
        <v>1</v>
      </c>
      <c r="I38" s="5">
        <f t="shared" si="3"/>
        <v>0</v>
      </c>
      <c r="J38" s="5">
        <f t="shared" si="0"/>
        <v>1</v>
      </c>
      <c r="K38" s="15">
        <v>5</v>
      </c>
      <c r="L38" s="15" t="s">
        <v>113</v>
      </c>
      <c r="M38" s="15">
        <v>5</v>
      </c>
      <c r="N38">
        <f t="shared" si="1"/>
        <v>1</v>
      </c>
      <c r="O38" s="5" t="s">
        <v>124</v>
      </c>
      <c r="P38" s="5"/>
      <c r="Q38">
        <v>1</v>
      </c>
    </row>
    <row r="39" spans="1:17">
      <c r="A39" t="s">
        <v>180</v>
      </c>
      <c r="B39" s="3">
        <v>1</v>
      </c>
      <c r="C39" s="3" t="s">
        <v>115</v>
      </c>
      <c r="D39" s="37" t="s">
        <v>114</v>
      </c>
      <c r="G39" s="5" t="s">
        <v>124</v>
      </c>
      <c r="H39" s="5">
        <v>0</v>
      </c>
      <c r="I39" s="5">
        <f t="shared" si="3"/>
        <v>5</v>
      </c>
      <c r="J39" s="5" t="e">
        <f t="shared" si="0"/>
        <v>#DIV/0!</v>
      </c>
      <c r="K39" s="15" t="s">
        <v>113</v>
      </c>
      <c r="L39" s="15" t="s">
        <v>114</v>
      </c>
      <c r="M39" s="17" t="s">
        <v>115</v>
      </c>
      <c r="N39" t="e">
        <f t="shared" si="1"/>
        <v>#DIV/0!</v>
      </c>
      <c r="O39" s="5"/>
      <c r="P39" s="5" t="s">
        <v>124</v>
      </c>
      <c r="Q39">
        <v>0</v>
      </c>
    </row>
    <row r="40" spans="1:17">
      <c r="A40" s="24" t="s">
        <v>181</v>
      </c>
      <c r="B40" s="3">
        <v>0</v>
      </c>
      <c r="C40" s="3">
        <v>0</v>
      </c>
      <c r="D40" s="3">
        <v>0</v>
      </c>
      <c r="F40" s="5" t="s">
        <v>124</v>
      </c>
      <c r="H40" s="5">
        <v>1</v>
      </c>
      <c r="I40" s="5">
        <f t="shared" si="3"/>
        <v>0</v>
      </c>
      <c r="J40" s="5" t="e">
        <f t="shared" si="0"/>
        <v>#DIV/0!</v>
      </c>
      <c r="K40" s="15" t="s">
        <v>113</v>
      </c>
      <c r="L40" s="15" t="s">
        <v>113</v>
      </c>
      <c r="M40" s="15" t="s">
        <v>113</v>
      </c>
      <c r="N40" t="e">
        <f t="shared" si="1"/>
        <v>#DIV/0!</v>
      </c>
      <c r="O40" s="5" t="s">
        <v>124</v>
      </c>
      <c r="P40" s="5"/>
      <c r="Q40">
        <v>1</v>
      </c>
    </row>
    <row r="41" spans="1:17">
      <c r="A41" s="24" t="s">
        <v>182</v>
      </c>
      <c r="B41" s="3">
        <v>0</v>
      </c>
      <c r="C41" s="3">
        <v>0</v>
      </c>
      <c r="D41" s="3">
        <v>0</v>
      </c>
      <c r="F41" s="5" t="s">
        <v>124</v>
      </c>
      <c r="H41" s="5">
        <v>1</v>
      </c>
      <c r="I41" s="5">
        <f t="shared" si="3"/>
        <v>0</v>
      </c>
      <c r="J41" s="5" t="e">
        <f t="shared" si="0"/>
        <v>#DIV/0!</v>
      </c>
      <c r="K41" s="15" t="s">
        <v>113</v>
      </c>
      <c r="L41" s="17" t="s">
        <v>142</v>
      </c>
      <c r="M41" s="17" t="s">
        <v>115</v>
      </c>
      <c r="N41" t="e">
        <f t="shared" si="1"/>
        <v>#DIV/0!</v>
      </c>
      <c r="O41" s="5"/>
      <c r="P41" s="5" t="s">
        <v>124</v>
      </c>
      <c r="Q41">
        <v>0</v>
      </c>
    </row>
    <row r="42" spans="1:17">
      <c r="A42" t="s">
        <v>183</v>
      </c>
      <c r="B42" s="3">
        <v>0</v>
      </c>
      <c r="C42" s="3">
        <v>0</v>
      </c>
      <c r="D42" s="37" t="s">
        <v>113</v>
      </c>
      <c r="G42" s="5" t="s">
        <v>124</v>
      </c>
      <c r="H42" s="5">
        <v>0</v>
      </c>
      <c r="I42" s="5">
        <f t="shared" si="3"/>
        <v>16</v>
      </c>
      <c r="J42" s="5">
        <f t="shared" si="0"/>
        <v>18</v>
      </c>
      <c r="K42" s="15" t="s">
        <v>114</v>
      </c>
      <c r="L42" s="17">
        <v>0</v>
      </c>
      <c r="M42" s="15" t="s">
        <v>114</v>
      </c>
      <c r="N42">
        <f t="shared" si="1"/>
        <v>34</v>
      </c>
      <c r="O42" s="5"/>
      <c r="P42" s="5" t="s">
        <v>124</v>
      </c>
      <c r="Q42">
        <v>0</v>
      </c>
    </row>
    <row r="43" spans="1:17">
      <c r="A43" t="s">
        <v>184</v>
      </c>
      <c r="B43" s="37">
        <v>4</v>
      </c>
      <c r="C43" s="37" t="s">
        <v>114</v>
      </c>
      <c r="D43" s="37">
        <v>5</v>
      </c>
      <c r="F43" s="5" t="s">
        <v>124</v>
      </c>
      <c r="H43" s="5">
        <v>1</v>
      </c>
      <c r="I43" s="5">
        <f t="shared" si="3"/>
        <v>2.75</v>
      </c>
      <c r="J43" s="5">
        <f t="shared" si="0"/>
        <v>5</v>
      </c>
      <c r="K43" s="15" t="s">
        <v>113</v>
      </c>
      <c r="L43" s="15" t="s">
        <v>114</v>
      </c>
      <c r="M43" s="15">
        <v>5</v>
      </c>
      <c r="N43">
        <f t="shared" si="1"/>
        <v>7.75</v>
      </c>
      <c r="O43" s="5" t="s">
        <v>124</v>
      </c>
      <c r="P43" s="5"/>
      <c r="Q43">
        <v>1</v>
      </c>
    </row>
    <row r="44" spans="1:17">
      <c r="A44" t="s">
        <v>185</v>
      </c>
      <c r="B44" s="3">
        <v>1</v>
      </c>
      <c r="C44" s="3">
        <v>0</v>
      </c>
      <c r="D44" s="37">
        <v>5</v>
      </c>
      <c r="G44" s="5" t="s">
        <v>124</v>
      </c>
      <c r="H44" s="5">
        <v>0</v>
      </c>
      <c r="I44" s="5">
        <f t="shared" si="3"/>
        <v>14</v>
      </c>
      <c r="J44" s="5">
        <f t="shared" si="0"/>
        <v>10</v>
      </c>
      <c r="K44" s="15" t="s">
        <v>113</v>
      </c>
      <c r="L44" s="17" t="s">
        <v>115</v>
      </c>
      <c r="M44" s="15">
        <v>5</v>
      </c>
      <c r="N44">
        <f t="shared" si="1"/>
        <v>24</v>
      </c>
      <c r="O44" s="5"/>
      <c r="P44" s="5" t="s">
        <v>124</v>
      </c>
      <c r="Q44">
        <v>0</v>
      </c>
    </row>
    <row r="45" spans="1:17">
      <c r="A45" t="s">
        <v>186</v>
      </c>
      <c r="B45" s="3">
        <v>0</v>
      </c>
      <c r="C45" s="3">
        <v>0</v>
      </c>
      <c r="D45" s="3">
        <v>0</v>
      </c>
      <c r="F45" s="5" t="s">
        <v>124</v>
      </c>
      <c r="H45" s="5">
        <v>1</v>
      </c>
      <c r="I45" s="5">
        <f t="shared" si="3"/>
        <v>0</v>
      </c>
      <c r="J45" s="5" t="e">
        <f t="shared" si="0"/>
        <v>#DIV/0!</v>
      </c>
      <c r="K45" s="15" t="s">
        <v>113</v>
      </c>
      <c r="L45" s="15" t="s">
        <v>113</v>
      </c>
      <c r="M45" s="15" t="s">
        <v>113</v>
      </c>
      <c r="N45" t="e">
        <f t="shared" si="1"/>
        <v>#DIV/0!</v>
      </c>
      <c r="O45" s="5" t="s">
        <v>124</v>
      </c>
      <c r="P45" s="5"/>
      <c r="Q45">
        <v>1</v>
      </c>
    </row>
    <row r="46" spans="1:17">
      <c r="A46" t="s">
        <v>187</v>
      </c>
      <c r="B46" s="3">
        <v>0</v>
      </c>
      <c r="C46" s="3" t="s">
        <v>142</v>
      </c>
      <c r="D46" s="37">
        <v>5</v>
      </c>
      <c r="G46" s="5" t="s">
        <v>124</v>
      </c>
      <c r="H46" s="5">
        <v>0</v>
      </c>
      <c r="I46" s="5">
        <f t="shared" si="3"/>
        <v>14.75</v>
      </c>
      <c r="J46" s="5" t="e">
        <f t="shared" si="0"/>
        <v>#DIV/0!</v>
      </c>
      <c r="K46" s="15" t="s">
        <v>114</v>
      </c>
      <c r="L46" s="17" t="s">
        <v>142</v>
      </c>
      <c r="M46" s="15" t="s">
        <v>113</v>
      </c>
      <c r="N46" t="e">
        <f t="shared" si="1"/>
        <v>#DIV/0!</v>
      </c>
      <c r="O46" s="5"/>
      <c r="P46" s="5" t="s">
        <v>124</v>
      </c>
      <c r="Q46">
        <v>0</v>
      </c>
    </row>
    <row r="47" spans="1:17">
      <c r="A47" t="s">
        <v>188</v>
      </c>
      <c r="B47" s="3">
        <v>0</v>
      </c>
      <c r="C47" s="3">
        <v>0</v>
      </c>
      <c r="D47" s="3">
        <v>0</v>
      </c>
      <c r="F47" s="5" t="s">
        <v>124</v>
      </c>
      <c r="H47" s="5">
        <v>1</v>
      </c>
      <c r="I47" s="5">
        <f t="shared" si="3"/>
        <v>0</v>
      </c>
      <c r="J47" s="5" t="e">
        <f t="shared" si="0"/>
        <v>#DIV/0!</v>
      </c>
      <c r="K47" s="15" t="s">
        <v>113</v>
      </c>
      <c r="L47" s="15" t="s">
        <v>114</v>
      </c>
      <c r="M47" s="17" t="s">
        <v>115</v>
      </c>
      <c r="N47" t="e">
        <f t="shared" si="1"/>
        <v>#DIV/0!</v>
      </c>
      <c r="O47" s="5"/>
      <c r="P47" s="5" t="s">
        <v>124</v>
      </c>
      <c r="Q47">
        <v>0</v>
      </c>
    </row>
    <row r="48" spans="1:17">
      <c r="A48" t="s">
        <v>189</v>
      </c>
      <c r="B48" s="3">
        <v>0</v>
      </c>
      <c r="C48" s="3">
        <v>0</v>
      </c>
      <c r="D48" s="37" t="s">
        <v>114</v>
      </c>
      <c r="G48" s="5" t="s">
        <v>124</v>
      </c>
      <c r="H48" s="5">
        <v>0</v>
      </c>
      <c r="I48" s="5">
        <f t="shared" si="3"/>
        <v>9</v>
      </c>
      <c r="J48" s="5" t="e">
        <f t="shared" si="0"/>
        <v>#DIV/0!</v>
      </c>
      <c r="K48" s="15" t="s">
        <v>113</v>
      </c>
      <c r="L48" s="15" t="s">
        <v>114</v>
      </c>
      <c r="M48" s="15" t="s">
        <v>113</v>
      </c>
      <c r="N48" t="e">
        <f t="shared" si="1"/>
        <v>#DIV/0!</v>
      </c>
      <c r="O48" s="5" t="s">
        <v>124</v>
      </c>
      <c r="P48" s="5"/>
      <c r="Q48">
        <v>1</v>
      </c>
    </row>
    <row r="49" spans="1:17">
      <c r="A49" t="s">
        <v>190</v>
      </c>
      <c r="B49" s="37">
        <v>5</v>
      </c>
      <c r="C49" s="3" t="s">
        <v>142</v>
      </c>
      <c r="D49" s="37">
        <v>5</v>
      </c>
      <c r="G49" s="5" t="s">
        <v>124</v>
      </c>
      <c r="H49" s="5">
        <v>0</v>
      </c>
      <c r="I49" s="5">
        <f t="shared" si="3"/>
        <v>16</v>
      </c>
      <c r="J49" s="5" t="e">
        <f t="shared" si="0"/>
        <v>#DIV/0!</v>
      </c>
      <c r="K49" s="15" t="s">
        <v>113</v>
      </c>
      <c r="L49" s="17" t="s">
        <v>115</v>
      </c>
      <c r="M49" s="15" t="s">
        <v>113</v>
      </c>
      <c r="N49" t="e">
        <f t="shared" si="1"/>
        <v>#DIV/0!</v>
      </c>
      <c r="O49" s="5"/>
      <c r="P49" s="5" t="s">
        <v>124</v>
      </c>
      <c r="Q49">
        <v>0</v>
      </c>
    </row>
    <row r="50" spans="1:17">
      <c r="A50" s="24" t="s">
        <v>191</v>
      </c>
      <c r="B50" s="3">
        <v>0</v>
      </c>
      <c r="C50" s="3">
        <v>0</v>
      </c>
      <c r="D50" s="2">
        <v>5</v>
      </c>
      <c r="G50" s="5" t="s">
        <v>124</v>
      </c>
      <c r="H50" s="5">
        <v>0</v>
      </c>
      <c r="I50" s="5">
        <f t="shared" si="3"/>
        <v>16.666666666666664</v>
      </c>
      <c r="J50" s="5">
        <f t="shared" si="0"/>
        <v>13</v>
      </c>
      <c r="K50" s="15">
        <v>5</v>
      </c>
      <c r="L50" s="17" t="s">
        <v>115</v>
      </c>
      <c r="M50" s="15" t="s">
        <v>114</v>
      </c>
      <c r="N50">
        <f t="shared" si="1"/>
        <v>29.666666666666664</v>
      </c>
      <c r="O50" s="5"/>
      <c r="P50" s="5" t="s">
        <v>124</v>
      </c>
      <c r="Q50">
        <v>0</v>
      </c>
    </row>
    <row r="51" spans="1:17">
      <c r="A51" t="s">
        <v>192</v>
      </c>
      <c r="B51" s="3">
        <v>0</v>
      </c>
      <c r="C51" s="3">
        <v>0</v>
      </c>
      <c r="D51" s="3">
        <v>0</v>
      </c>
      <c r="F51" s="5" t="s">
        <v>124</v>
      </c>
      <c r="H51" s="5">
        <v>1</v>
      </c>
      <c r="I51" s="5">
        <f t="shared" si="3"/>
        <v>0</v>
      </c>
      <c r="J51" s="5" t="e">
        <f t="shared" si="0"/>
        <v>#DIV/0!</v>
      </c>
      <c r="K51" s="15" t="s">
        <v>113</v>
      </c>
      <c r="L51" s="15" t="s">
        <v>114</v>
      </c>
      <c r="M51" s="15" t="s">
        <v>114</v>
      </c>
      <c r="N51" t="e">
        <f t="shared" si="1"/>
        <v>#DIV/0!</v>
      </c>
      <c r="O51" s="5" t="s">
        <v>124</v>
      </c>
      <c r="P51" s="5"/>
      <c r="Q51">
        <v>1</v>
      </c>
    </row>
    <row r="52" spans="1:17">
      <c r="A52" t="s">
        <v>193</v>
      </c>
      <c r="B52" s="2">
        <v>5</v>
      </c>
      <c r="C52" s="3">
        <v>0</v>
      </c>
      <c r="D52" s="2" t="s">
        <v>113</v>
      </c>
      <c r="G52" s="5" t="s">
        <v>124</v>
      </c>
      <c r="H52" s="5">
        <v>0</v>
      </c>
      <c r="I52" s="5">
        <f t="shared" si="3"/>
        <v>14.75</v>
      </c>
      <c r="J52" s="5" t="e">
        <f t="shared" si="0"/>
        <v>#DIV/0!</v>
      </c>
      <c r="K52" s="15" t="s">
        <v>113</v>
      </c>
      <c r="L52" s="17" t="s">
        <v>142</v>
      </c>
      <c r="M52" s="15" t="s">
        <v>113</v>
      </c>
      <c r="N52" t="e">
        <f t="shared" si="1"/>
        <v>#DIV/0!</v>
      </c>
      <c r="O52" s="5"/>
      <c r="P52" s="5" t="s">
        <v>124</v>
      </c>
      <c r="Q52">
        <v>0</v>
      </c>
    </row>
    <row r="53" spans="1:17">
      <c r="A53" s="25" t="s">
        <v>194</v>
      </c>
      <c r="B53" s="2">
        <v>5</v>
      </c>
      <c r="C53" s="37" t="s">
        <v>114</v>
      </c>
      <c r="D53" s="2">
        <v>5</v>
      </c>
      <c r="F53" s="5" t="s">
        <v>124</v>
      </c>
      <c r="H53" s="5">
        <v>1</v>
      </c>
      <c r="I53" s="5">
        <f t="shared" si="3"/>
        <v>4</v>
      </c>
      <c r="J53" s="5">
        <f t="shared" si="0"/>
        <v>4</v>
      </c>
      <c r="K53" s="15">
        <v>5</v>
      </c>
      <c r="L53" s="15" t="s">
        <v>114</v>
      </c>
      <c r="M53" s="15">
        <v>5</v>
      </c>
      <c r="N53">
        <f t="shared" si="1"/>
        <v>8</v>
      </c>
      <c r="O53" s="5" t="s">
        <v>124</v>
      </c>
      <c r="P53" s="5"/>
      <c r="Q53">
        <v>1</v>
      </c>
    </row>
    <row r="54" spans="1:17">
      <c r="A54" s="24" t="s">
        <v>195</v>
      </c>
      <c r="B54" s="3">
        <v>0</v>
      </c>
      <c r="C54" s="3">
        <v>0</v>
      </c>
      <c r="D54" s="3">
        <v>0</v>
      </c>
      <c r="F54" s="5" t="s">
        <v>124</v>
      </c>
      <c r="H54" s="5">
        <v>1</v>
      </c>
      <c r="I54" s="5">
        <f t="shared" si="3"/>
        <v>0</v>
      </c>
      <c r="J54" s="5" t="e">
        <f t="shared" si="0"/>
        <v>#DIV/0!</v>
      </c>
      <c r="K54" s="15" t="s">
        <v>113</v>
      </c>
      <c r="L54" s="15" t="s">
        <v>113</v>
      </c>
      <c r="M54" s="15" t="s">
        <v>113</v>
      </c>
      <c r="N54" t="e">
        <f t="shared" si="1"/>
        <v>#DIV/0!</v>
      </c>
      <c r="O54" s="5" t="s">
        <v>124</v>
      </c>
      <c r="P54" s="5"/>
      <c r="Q54">
        <v>1</v>
      </c>
    </row>
    <row r="55" spans="1:17">
      <c r="A55" t="s">
        <v>196</v>
      </c>
      <c r="B55" s="2">
        <v>5</v>
      </c>
      <c r="C55" s="37" t="s">
        <v>114</v>
      </c>
      <c r="D55" s="2">
        <v>5</v>
      </c>
      <c r="F55" s="5" t="s">
        <v>124</v>
      </c>
      <c r="H55" s="5">
        <v>1</v>
      </c>
      <c r="I55" s="5">
        <f t="shared" si="3"/>
        <v>4</v>
      </c>
      <c r="J55" s="5">
        <f t="shared" si="0"/>
        <v>13</v>
      </c>
      <c r="K55" s="15">
        <v>5</v>
      </c>
      <c r="L55" s="17" t="s">
        <v>115</v>
      </c>
      <c r="M55" s="15" t="s">
        <v>114</v>
      </c>
      <c r="N55">
        <f t="shared" si="1"/>
        <v>17</v>
      </c>
      <c r="O55" s="5"/>
      <c r="P55" s="5" t="s">
        <v>124</v>
      </c>
      <c r="Q55">
        <v>0</v>
      </c>
    </row>
    <row r="56" spans="1:17">
      <c r="A56" t="s">
        <v>197</v>
      </c>
      <c r="B56" s="37">
        <v>4</v>
      </c>
      <c r="C56" s="37">
        <v>3</v>
      </c>
      <c r="D56" s="3">
        <v>2</v>
      </c>
      <c r="G56" s="5" t="s">
        <v>124</v>
      </c>
      <c r="H56" s="5">
        <v>0</v>
      </c>
      <c r="I56" s="5">
        <f t="shared" si="3"/>
        <v>2</v>
      </c>
      <c r="J56" s="5">
        <f t="shared" si="0"/>
        <v>9</v>
      </c>
      <c r="K56" s="15" t="s">
        <v>114</v>
      </c>
      <c r="L56" s="17">
        <v>0</v>
      </c>
      <c r="M56" s="17">
        <v>0</v>
      </c>
      <c r="N56">
        <f t="shared" si="1"/>
        <v>11</v>
      </c>
      <c r="O56" s="5"/>
      <c r="P56" s="5" t="s">
        <v>124</v>
      </c>
      <c r="Q56">
        <v>0</v>
      </c>
    </row>
    <row r="57" spans="1:17">
      <c r="A57" s="23" t="s">
        <v>198</v>
      </c>
      <c r="B57" s="2">
        <v>5</v>
      </c>
      <c r="C57" s="2" t="s">
        <v>113</v>
      </c>
      <c r="D57" s="2">
        <v>5</v>
      </c>
      <c r="F57" s="5" t="s">
        <v>124</v>
      </c>
      <c r="H57" s="5">
        <v>1</v>
      </c>
      <c r="I57" s="5">
        <f t="shared" si="3"/>
        <v>1</v>
      </c>
      <c r="J57" s="5">
        <f t="shared" si="0"/>
        <v>5</v>
      </c>
      <c r="K57" s="17" t="s">
        <v>113</v>
      </c>
      <c r="L57" s="15" t="s">
        <v>114</v>
      </c>
      <c r="M57" s="15">
        <v>5</v>
      </c>
      <c r="N57">
        <f t="shared" si="1"/>
        <v>6</v>
      </c>
      <c r="O57" s="5"/>
      <c r="P57" s="5" t="s">
        <v>124</v>
      </c>
      <c r="Q57">
        <v>0</v>
      </c>
    </row>
    <row r="58" spans="1:17">
      <c r="A58" t="s">
        <v>199</v>
      </c>
      <c r="B58" s="37">
        <v>5</v>
      </c>
      <c r="C58" s="3" t="s">
        <v>142</v>
      </c>
      <c r="D58" s="37">
        <v>5</v>
      </c>
      <c r="G58" s="5" t="s">
        <v>124</v>
      </c>
      <c r="H58" s="5">
        <v>0</v>
      </c>
      <c r="I58" s="5">
        <f t="shared" si="3"/>
        <v>16</v>
      </c>
      <c r="J58" s="5">
        <f t="shared" si="0"/>
        <v>8</v>
      </c>
      <c r="K58" s="15">
        <v>5</v>
      </c>
      <c r="L58" s="15" t="s">
        <v>114</v>
      </c>
      <c r="M58" s="15" t="s">
        <v>114</v>
      </c>
      <c r="N58">
        <f t="shared" si="1"/>
        <v>24</v>
      </c>
      <c r="O58" s="5" t="s">
        <v>124</v>
      </c>
      <c r="P58" s="5"/>
      <c r="Q58">
        <v>1</v>
      </c>
    </row>
    <row r="59" spans="1:17">
      <c r="A59" s="24" t="s">
        <v>200</v>
      </c>
      <c r="B59" s="3">
        <v>0</v>
      </c>
      <c r="C59" s="3">
        <v>0</v>
      </c>
      <c r="D59" s="3">
        <v>0</v>
      </c>
      <c r="F59" s="5" t="s">
        <v>124</v>
      </c>
      <c r="H59" s="5">
        <v>1</v>
      </c>
      <c r="I59" s="5">
        <f t="shared" si="3"/>
        <v>0</v>
      </c>
      <c r="J59" s="5">
        <f t="shared" si="0"/>
        <v>4</v>
      </c>
      <c r="K59" s="15">
        <v>5</v>
      </c>
      <c r="L59" s="15">
        <v>5</v>
      </c>
      <c r="M59" s="15" t="s">
        <v>114</v>
      </c>
      <c r="N59">
        <f t="shared" si="1"/>
        <v>4</v>
      </c>
      <c r="O59" s="5" t="s">
        <v>124</v>
      </c>
      <c r="P59" s="5"/>
      <c r="Q59">
        <v>1</v>
      </c>
    </row>
    <row r="60" spans="1:17">
      <c r="A60" t="s">
        <v>201</v>
      </c>
      <c r="B60" s="3">
        <v>0</v>
      </c>
      <c r="C60" s="3">
        <v>0</v>
      </c>
      <c r="D60" s="3">
        <v>0</v>
      </c>
      <c r="F60" s="5" t="s">
        <v>124</v>
      </c>
      <c r="H60" s="5">
        <v>1</v>
      </c>
      <c r="I60" s="5">
        <f t="shared" si="3"/>
        <v>0</v>
      </c>
      <c r="J60" s="5">
        <f t="shared" si="0"/>
        <v>0</v>
      </c>
      <c r="K60" s="15">
        <v>5</v>
      </c>
      <c r="L60" s="15">
        <v>5</v>
      </c>
      <c r="M60" s="15">
        <v>5</v>
      </c>
      <c r="N60">
        <f t="shared" si="1"/>
        <v>0</v>
      </c>
      <c r="O60" s="5" t="s">
        <v>124</v>
      </c>
      <c r="P60" s="5"/>
      <c r="Q60">
        <v>1</v>
      </c>
    </row>
    <row r="61" spans="1:17">
      <c r="A61" s="24" t="s">
        <v>202</v>
      </c>
      <c r="B61" s="3">
        <v>0</v>
      </c>
      <c r="C61" s="3">
        <v>0</v>
      </c>
      <c r="D61" s="3">
        <v>0</v>
      </c>
      <c r="F61" s="5" t="s">
        <v>124</v>
      </c>
      <c r="H61" s="5">
        <v>1</v>
      </c>
      <c r="I61" s="5">
        <f t="shared" si="3"/>
        <v>0</v>
      </c>
      <c r="J61" s="5" t="e">
        <f t="shared" si="0"/>
        <v>#DIV/0!</v>
      </c>
      <c r="K61" s="15" t="s">
        <v>113</v>
      </c>
      <c r="L61" s="15" t="s">
        <v>113</v>
      </c>
      <c r="M61" s="15" t="s">
        <v>113</v>
      </c>
      <c r="N61" t="e">
        <f t="shared" si="1"/>
        <v>#DIV/0!</v>
      </c>
      <c r="O61" s="5" t="s">
        <v>124</v>
      </c>
      <c r="P61" s="5"/>
      <c r="Q61">
        <v>1</v>
      </c>
    </row>
    <row r="62" spans="1:17">
      <c r="A62" t="s">
        <v>203</v>
      </c>
      <c r="B62" s="3">
        <v>0</v>
      </c>
      <c r="C62" s="37" t="s">
        <v>114</v>
      </c>
      <c r="D62" s="37" t="s">
        <v>114</v>
      </c>
      <c r="G62" s="5" t="s">
        <v>124</v>
      </c>
      <c r="H62" s="5">
        <v>0</v>
      </c>
      <c r="I62" s="5">
        <f t="shared" si="3"/>
        <v>18</v>
      </c>
      <c r="J62" s="5">
        <f t="shared" si="0"/>
        <v>25</v>
      </c>
      <c r="K62" s="17">
        <v>0</v>
      </c>
      <c r="L62" s="15" t="s">
        <v>114</v>
      </c>
      <c r="M62" s="15" t="s">
        <v>113</v>
      </c>
      <c r="N62">
        <f t="shared" si="1"/>
        <v>43</v>
      </c>
      <c r="O62" s="5"/>
      <c r="P62" s="5" t="s">
        <v>124</v>
      </c>
      <c r="Q62">
        <v>0</v>
      </c>
    </row>
    <row r="63" spans="1:17">
      <c r="A63" t="s">
        <v>204</v>
      </c>
      <c r="B63" s="3">
        <v>0</v>
      </c>
      <c r="C63" s="3">
        <v>0</v>
      </c>
      <c r="D63" s="3">
        <v>0</v>
      </c>
      <c r="F63" s="5" t="s">
        <v>124</v>
      </c>
      <c r="H63" s="5">
        <v>1</v>
      </c>
      <c r="I63" s="5">
        <f t="shared" si="3"/>
        <v>0</v>
      </c>
      <c r="J63" s="5" t="e">
        <f t="shared" si="0"/>
        <v>#DIV/0!</v>
      </c>
      <c r="K63" s="15" t="s">
        <v>113</v>
      </c>
      <c r="L63" s="15" t="s">
        <v>113</v>
      </c>
      <c r="M63" s="15" t="s">
        <v>113</v>
      </c>
      <c r="N63" t="e">
        <f t="shared" si="1"/>
        <v>#DIV/0!</v>
      </c>
      <c r="O63" s="5" t="s">
        <v>124</v>
      </c>
      <c r="P63" s="5"/>
      <c r="Q63">
        <v>1</v>
      </c>
    </row>
    <row r="64" spans="1:17">
      <c r="A64" t="s">
        <v>205</v>
      </c>
      <c r="B64" s="37">
        <v>4</v>
      </c>
      <c r="C64" s="37" t="s">
        <v>113</v>
      </c>
      <c r="D64" s="37">
        <v>5</v>
      </c>
      <c r="F64" s="5" t="s">
        <v>124</v>
      </c>
      <c r="H64" s="5">
        <v>1</v>
      </c>
      <c r="I64" s="5">
        <f t="shared" si="3"/>
        <v>0.75</v>
      </c>
      <c r="J64" s="5" t="e">
        <f t="shared" si="0"/>
        <v>#DIV/0!</v>
      </c>
      <c r="K64" s="15" t="s">
        <v>113</v>
      </c>
      <c r="L64" s="17" t="s">
        <v>115</v>
      </c>
      <c r="M64" s="15" t="s">
        <v>113</v>
      </c>
      <c r="N64" t="e">
        <f t="shared" si="1"/>
        <v>#DIV/0!</v>
      </c>
      <c r="O64" s="5"/>
      <c r="P64" s="5" t="s">
        <v>124</v>
      </c>
      <c r="Q64">
        <v>0</v>
      </c>
    </row>
    <row r="65" spans="1:17">
      <c r="A65" t="s">
        <v>206</v>
      </c>
      <c r="B65" s="3">
        <v>0</v>
      </c>
      <c r="C65" s="3">
        <v>0</v>
      </c>
      <c r="D65" s="37" t="s">
        <v>113</v>
      </c>
      <c r="G65" s="5" t="s">
        <v>124</v>
      </c>
      <c r="H65" s="5">
        <v>0</v>
      </c>
      <c r="I65" s="5">
        <f t="shared" si="3"/>
        <v>16</v>
      </c>
      <c r="J65" s="5" t="e">
        <f t="shared" si="0"/>
        <v>#DIV/0!</v>
      </c>
      <c r="K65" s="15" t="s">
        <v>113</v>
      </c>
      <c r="L65" s="15" t="s">
        <v>113</v>
      </c>
      <c r="M65" s="15" t="s">
        <v>113</v>
      </c>
      <c r="N65" t="e">
        <f t="shared" si="1"/>
        <v>#DIV/0!</v>
      </c>
      <c r="O65" s="5" t="s">
        <v>124</v>
      </c>
      <c r="P65" s="5"/>
      <c r="Q65">
        <v>1</v>
      </c>
    </row>
    <row r="66" spans="1:17">
      <c r="A66" s="24" t="s">
        <v>207</v>
      </c>
      <c r="B66" s="3">
        <v>0</v>
      </c>
      <c r="C66" s="3">
        <v>0</v>
      </c>
      <c r="D66" s="2" t="s">
        <v>113</v>
      </c>
      <c r="G66" s="5" t="s">
        <v>124</v>
      </c>
      <c r="H66" s="5">
        <v>0</v>
      </c>
      <c r="I66" s="5">
        <f t="shared" si="3"/>
        <v>16</v>
      </c>
      <c r="J66" s="5">
        <f t="shared" si="0"/>
        <v>10</v>
      </c>
      <c r="K66" s="15" t="s">
        <v>113</v>
      </c>
      <c r="L66" s="17" t="s">
        <v>115</v>
      </c>
      <c r="M66" s="15">
        <v>5</v>
      </c>
      <c r="N66">
        <f t="shared" si="1"/>
        <v>26</v>
      </c>
      <c r="O66" s="5"/>
      <c r="P66" s="5" t="s">
        <v>124</v>
      </c>
      <c r="Q66">
        <v>0</v>
      </c>
    </row>
    <row r="67" spans="1:17">
      <c r="A67" t="s">
        <v>208</v>
      </c>
      <c r="B67" s="3">
        <v>0</v>
      </c>
      <c r="C67" s="3">
        <v>0</v>
      </c>
      <c r="D67" s="2" t="s">
        <v>113</v>
      </c>
      <c r="G67" s="5" t="s">
        <v>124</v>
      </c>
      <c r="H67" s="5">
        <v>0</v>
      </c>
      <c r="I67" s="5">
        <f t="shared" si="3"/>
        <v>16</v>
      </c>
      <c r="J67" s="5" t="e">
        <f t="shared" si="0"/>
        <v>#DIV/0!</v>
      </c>
      <c r="K67" s="15" t="s">
        <v>113</v>
      </c>
      <c r="L67" s="15" t="s">
        <v>113</v>
      </c>
      <c r="M67" s="15" t="s">
        <v>113</v>
      </c>
      <c r="N67" t="e">
        <f t="shared" si="1"/>
        <v>#DIV/0!</v>
      </c>
      <c r="O67" s="5" t="s">
        <v>124</v>
      </c>
      <c r="P67" s="5"/>
      <c r="Q67">
        <v>1</v>
      </c>
    </row>
    <row r="68" spans="1:17">
      <c r="A68" t="s">
        <v>209</v>
      </c>
      <c r="B68" s="2">
        <v>5</v>
      </c>
      <c r="C68" s="2">
        <v>5</v>
      </c>
      <c r="D68" s="2">
        <v>5</v>
      </c>
      <c r="F68" s="5" t="s">
        <v>124</v>
      </c>
      <c r="H68" s="5">
        <v>1</v>
      </c>
      <c r="I68" s="5">
        <f t="shared" ref="I68:I111" si="4">(B68-AVERAGE(B68:D68))^2 + (C68-AVERAGE(B68:D68))^2 + (D68-AVERAGE(B68:D68))^2</f>
        <v>0</v>
      </c>
      <c r="J68" s="5">
        <f t="shared" ref="J68:J111" si="5">(K68-AVERAGE(K68:M68))^2 + (L68-AVERAGE(K68:M68))^2 + (M68-AVERAGE(K68:M68))^2</f>
        <v>0</v>
      </c>
      <c r="K68" s="15">
        <v>5</v>
      </c>
      <c r="L68" s="15">
        <v>5</v>
      </c>
      <c r="M68" s="15">
        <v>5</v>
      </c>
      <c r="N68">
        <f t="shared" ref="N68:N111" si="6">I68 + J68</f>
        <v>0</v>
      </c>
      <c r="O68" s="5" t="s">
        <v>124</v>
      </c>
      <c r="P68" s="5"/>
      <c r="Q68">
        <v>1</v>
      </c>
    </row>
    <row r="69" spans="1:17">
      <c r="A69" t="s">
        <v>210</v>
      </c>
      <c r="B69" s="3">
        <v>0</v>
      </c>
      <c r="C69" s="2" t="s">
        <v>113</v>
      </c>
      <c r="D69" s="2" t="s">
        <v>113</v>
      </c>
      <c r="G69" s="5" t="s">
        <v>124</v>
      </c>
      <c r="H69" s="5">
        <v>0</v>
      </c>
      <c r="I69" s="5">
        <f t="shared" si="4"/>
        <v>32</v>
      </c>
      <c r="J69" s="5">
        <f t="shared" si="5"/>
        <v>20</v>
      </c>
      <c r="K69" s="17">
        <v>0</v>
      </c>
      <c r="L69" s="15" t="s">
        <v>113</v>
      </c>
      <c r="M69" s="17" t="s">
        <v>115</v>
      </c>
      <c r="N69">
        <f t="shared" si="6"/>
        <v>52</v>
      </c>
      <c r="O69" s="5"/>
      <c r="P69" s="5" t="s">
        <v>124</v>
      </c>
      <c r="Q69">
        <v>0</v>
      </c>
    </row>
    <row r="70" spans="1:17">
      <c r="A70" s="24" t="s">
        <v>211</v>
      </c>
      <c r="B70" s="3">
        <v>0</v>
      </c>
      <c r="C70" s="3">
        <v>0</v>
      </c>
      <c r="D70" s="2" t="s">
        <v>113</v>
      </c>
      <c r="G70" s="5" t="s">
        <v>124</v>
      </c>
      <c r="H70" s="5">
        <v>0</v>
      </c>
      <c r="I70" s="5">
        <f t="shared" si="4"/>
        <v>16</v>
      </c>
      <c r="J70" s="5" t="e">
        <f t="shared" si="5"/>
        <v>#DIV/0!</v>
      </c>
      <c r="K70" s="15" t="s">
        <v>114</v>
      </c>
      <c r="L70" s="15" t="s">
        <v>113</v>
      </c>
      <c r="M70" s="15" t="s">
        <v>114</v>
      </c>
      <c r="N70" t="e">
        <f t="shared" si="6"/>
        <v>#DIV/0!</v>
      </c>
      <c r="O70" s="5" t="s">
        <v>124</v>
      </c>
      <c r="P70" s="5"/>
      <c r="Q70">
        <v>1</v>
      </c>
    </row>
    <row r="71" spans="1:17">
      <c r="A71" t="s">
        <v>212</v>
      </c>
      <c r="B71" s="37">
        <v>5</v>
      </c>
      <c r="C71" s="37" t="s">
        <v>114</v>
      </c>
      <c r="D71" s="37">
        <v>5</v>
      </c>
      <c r="F71" s="5" t="s">
        <v>124</v>
      </c>
      <c r="H71" s="5">
        <v>1</v>
      </c>
      <c r="I71" s="5">
        <f t="shared" si="4"/>
        <v>4</v>
      </c>
      <c r="J71" s="5" t="e">
        <f t="shared" si="5"/>
        <v>#DIV/0!</v>
      </c>
      <c r="K71" s="15" t="s">
        <v>113</v>
      </c>
      <c r="L71" s="15" t="s">
        <v>114</v>
      </c>
      <c r="M71" s="15" t="s">
        <v>113</v>
      </c>
      <c r="N71" t="e">
        <f t="shared" si="6"/>
        <v>#DIV/0!</v>
      </c>
      <c r="O71" s="5" t="s">
        <v>124</v>
      </c>
      <c r="P71" s="5"/>
      <c r="Q71">
        <v>1</v>
      </c>
    </row>
    <row r="72" spans="1:17">
      <c r="A72" t="s">
        <v>213</v>
      </c>
      <c r="B72" s="37">
        <v>5</v>
      </c>
      <c r="C72" s="3" t="s">
        <v>115</v>
      </c>
      <c r="D72" s="37">
        <v>5</v>
      </c>
      <c r="G72" s="5" t="s">
        <v>124</v>
      </c>
      <c r="H72" s="5">
        <v>0</v>
      </c>
      <c r="I72" s="5">
        <f t="shared" si="4"/>
        <v>9</v>
      </c>
      <c r="J72" s="5" t="e">
        <f t="shared" si="5"/>
        <v>#DIV/0!</v>
      </c>
      <c r="K72" s="15" t="s">
        <v>113</v>
      </c>
      <c r="L72" s="17" t="s">
        <v>115</v>
      </c>
      <c r="M72" s="15" t="s">
        <v>114</v>
      </c>
      <c r="N72" t="e">
        <f t="shared" si="6"/>
        <v>#DIV/0!</v>
      </c>
      <c r="O72" s="5"/>
      <c r="P72" s="5" t="s">
        <v>124</v>
      </c>
      <c r="Q72">
        <v>0</v>
      </c>
    </row>
    <row r="73" spans="1:17">
      <c r="A73" t="s">
        <v>214</v>
      </c>
      <c r="B73" s="3">
        <v>0</v>
      </c>
      <c r="C73" s="3">
        <v>0</v>
      </c>
      <c r="D73" s="3">
        <v>0</v>
      </c>
      <c r="F73" s="5" t="s">
        <v>124</v>
      </c>
      <c r="H73" s="5">
        <v>1</v>
      </c>
      <c r="I73" s="5">
        <f t="shared" si="4"/>
        <v>0</v>
      </c>
      <c r="J73" s="5">
        <f t="shared" si="5"/>
        <v>20</v>
      </c>
      <c r="K73" s="17">
        <v>0</v>
      </c>
      <c r="L73" s="17" t="s">
        <v>115</v>
      </c>
      <c r="M73" s="15" t="s">
        <v>113</v>
      </c>
      <c r="N73">
        <f t="shared" si="6"/>
        <v>20</v>
      </c>
      <c r="O73" s="5"/>
      <c r="P73" s="5" t="s">
        <v>124</v>
      </c>
      <c r="Q73">
        <v>0</v>
      </c>
    </row>
    <row r="74" spans="1:17">
      <c r="A74" t="s">
        <v>215</v>
      </c>
      <c r="B74" s="3">
        <v>0</v>
      </c>
      <c r="C74" s="3">
        <v>0</v>
      </c>
      <c r="D74" s="3">
        <v>0</v>
      </c>
      <c r="F74" s="5" t="s">
        <v>124</v>
      </c>
      <c r="H74" s="5">
        <v>1</v>
      </c>
      <c r="I74" s="5">
        <f t="shared" si="4"/>
        <v>0</v>
      </c>
      <c r="J74" s="5">
        <f t="shared" si="5"/>
        <v>12.75</v>
      </c>
      <c r="K74" s="17">
        <v>0</v>
      </c>
      <c r="L74" s="15" t="s">
        <v>114</v>
      </c>
      <c r="M74" s="15">
        <v>5</v>
      </c>
      <c r="N74">
        <f t="shared" si="6"/>
        <v>12.75</v>
      </c>
      <c r="O74" s="5"/>
      <c r="P74" s="5" t="s">
        <v>124</v>
      </c>
      <c r="Q74">
        <v>0</v>
      </c>
    </row>
    <row r="75" spans="1:17">
      <c r="A75" t="s">
        <v>216</v>
      </c>
      <c r="B75" s="3">
        <v>0</v>
      </c>
      <c r="C75" s="3">
        <v>0</v>
      </c>
      <c r="D75" s="3">
        <v>0</v>
      </c>
      <c r="F75" s="5" t="s">
        <v>124</v>
      </c>
      <c r="H75" s="5">
        <v>1</v>
      </c>
      <c r="I75" s="5">
        <f t="shared" si="4"/>
        <v>0</v>
      </c>
      <c r="J75" s="5">
        <f t="shared" si="5"/>
        <v>2</v>
      </c>
      <c r="K75" s="15" t="s">
        <v>113</v>
      </c>
      <c r="L75" s="15">
        <v>5</v>
      </c>
      <c r="M75" s="15" t="s">
        <v>113</v>
      </c>
      <c r="N75">
        <f t="shared" si="6"/>
        <v>2</v>
      </c>
      <c r="O75" s="5" t="s">
        <v>124</v>
      </c>
      <c r="P75" s="5"/>
      <c r="Q75">
        <v>1</v>
      </c>
    </row>
    <row r="76" spans="1:17">
      <c r="A76" t="s">
        <v>217</v>
      </c>
      <c r="B76" s="37">
        <v>5</v>
      </c>
      <c r="C76" s="37" t="s">
        <v>113</v>
      </c>
      <c r="D76" s="37">
        <v>5</v>
      </c>
      <c r="F76" s="5" t="s">
        <v>124</v>
      </c>
      <c r="H76" s="5">
        <v>1</v>
      </c>
      <c r="I76" s="5">
        <f t="shared" si="4"/>
        <v>1</v>
      </c>
      <c r="J76" s="5" t="e">
        <f t="shared" si="5"/>
        <v>#DIV/0!</v>
      </c>
      <c r="K76" s="15" t="s">
        <v>113</v>
      </c>
      <c r="L76" s="17" t="s">
        <v>115</v>
      </c>
      <c r="M76" s="15" t="s">
        <v>113</v>
      </c>
      <c r="N76" t="e">
        <f t="shared" si="6"/>
        <v>#DIV/0!</v>
      </c>
      <c r="O76" s="5"/>
      <c r="P76" s="5" t="s">
        <v>124</v>
      </c>
      <c r="Q76">
        <v>0</v>
      </c>
    </row>
    <row r="77" spans="1:17">
      <c r="A77" s="25" t="s">
        <v>218</v>
      </c>
      <c r="B77" s="2">
        <v>4</v>
      </c>
      <c r="C77" s="3" t="s">
        <v>142</v>
      </c>
      <c r="D77" s="2" t="s">
        <v>113</v>
      </c>
      <c r="G77" s="5" t="s">
        <v>124</v>
      </c>
      <c r="H77" s="5">
        <v>0</v>
      </c>
      <c r="I77" s="5">
        <f t="shared" si="4"/>
        <v>9</v>
      </c>
      <c r="J77" s="5" t="e">
        <f t="shared" si="5"/>
        <v>#DIV/0!</v>
      </c>
      <c r="K77" s="15" t="s">
        <v>114</v>
      </c>
      <c r="L77" s="15" t="s">
        <v>114</v>
      </c>
      <c r="M77" s="15" t="s">
        <v>113</v>
      </c>
      <c r="N77" t="e">
        <f t="shared" si="6"/>
        <v>#DIV/0!</v>
      </c>
      <c r="O77" s="5" t="s">
        <v>124</v>
      </c>
      <c r="P77" s="5"/>
      <c r="Q77">
        <v>1</v>
      </c>
    </row>
    <row r="78" spans="1:17">
      <c r="A78" t="s">
        <v>219</v>
      </c>
      <c r="B78" s="3">
        <v>0</v>
      </c>
      <c r="C78" s="3">
        <v>0</v>
      </c>
      <c r="D78" s="3">
        <v>0</v>
      </c>
      <c r="F78" s="5" t="s">
        <v>124</v>
      </c>
      <c r="H78" s="5">
        <v>1</v>
      </c>
      <c r="I78" s="5">
        <f t="shared" si="4"/>
        <v>0</v>
      </c>
      <c r="J78" s="5" t="e">
        <f t="shared" si="5"/>
        <v>#DIV/0!</v>
      </c>
      <c r="K78" s="15" t="s">
        <v>113</v>
      </c>
      <c r="L78" s="15" t="s">
        <v>113</v>
      </c>
      <c r="M78" s="17" t="s">
        <v>115</v>
      </c>
      <c r="N78" t="e">
        <f t="shared" si="6"/>
        <v>#DIV/0!</v>
      </c>
      <c r="O78" s="5"/>
      <c r="P78" s="5" t="s">
        <v>124</v>
      </c>
      <c r="Q78">
        <v>0</v>
      </c>
    </row>
    <row r="79" spans="1:17">
      <c r="A79" t="s">
        <v>220</v>
      </c>
      <c r="B79" s="3">
        <v>0</v>
      </c>
      <c r="C79" s="3">
        <v>0</v>
      </c>
      <c r="D79" s="3">
        <v>0</v>
      </c>
      <c r="F79" s="5" t="s">
        <v>124</v>
      </c>
      <c r="H79" s="5">
        <v>1</v>
      </c>
      <c r="I79" s="5">
        <f t="shared" si="4"/>
        <v>0</v>
      </c>
      <c r="J79" s="5">
        <f t="shared" si="5"/>
        <v>25</v>
      </c>
      <c r="K79" s="17">
        <v>0</v>
      </c>
      <c r="L79" s="15" t="s">
        <v>113</v>
      </c>
      <c r="M79" s="15" t="s">
        <v>114</v>
      </c>
      <c r="N79">
        <f t="shared" si="6"/>
        <v>25</v>
      </c>
      <c r="O79" s="5"/>
      <c r="P79" s="5" t="s">
        <v>124</v>
      </c>
      <c r="Q79">
        <v>0</v>
      </c>
    </row>
    <row r="80" spans="1:17">
      <c r="A80" t="s">
        <v>221</v>
      </c>
      <c r="B80" s="37">
        <v>5</v>
      </c>
      <c r="C80" s="37" t="s">
        <v>114</v>
      </c>
      <c r="D80" s="37">
        <v>5</v>
      </c>
      <c r="F80" s="5" t="s">
        <v>124</v>
      </c>
      <c r="H80" s="5">
        <v>1</v>
      </c>
      <c r="I80" s="5">
        <f t="shared" si="4"/>
        <v>4</v>
      </c>
      <c r="J80" s="5">
        <f t="shared" si="5"/>
        <v>5</v>
      </c>
      <c r="K80" s="15">
        <v>5</v>
      </c>
      <c r="L80" s="15" t="s">
        <v>114</v>
      </c>
      <c r="M80" s="15" t="s">
        <v>113</v>
      </c>
      <c r="N80">
        <f t="shared" si="6"/>
        <v>9</v>
      </c>
      <c r="O80" s="5" t="s">
        <v>124</v>
      </c>
      <c r="P80" s="5"/>
      <c r="Q80">
        <v>1</v>
      </c>
    </row>
    <row r="81" spans="1:17">
      <c r="A81" t="s">
        <v>222</v>
      </c>
      <c r="B81" s="37">
        <v>5</v>
      </c>
      <c r="C81" s="37" t="s">
        <v>113</v>
      </c>
      <c r="D81" s="37" t="s">
        <v>114</v>
      </c>
      <c r="F81" s="5" t="s">
        <v>124</v>
      </c>
      <c r="H81" s="5">
        <v>1</v>
      </c>
      <c r="I81" s="5">
        <f t="shared" si="4"/>
        <v>5</v>
      </c>
      <c r="J81" s="5">
        <f t="shared" si="5"/>
        <v>13</v>
      </c>
      <c r="K81" s="15">
        <v>5</v>
      </c>
      <c r="L81" s="15" t="s">
        <v>114</v>
      </c>
      <c r="M81" s="17" t="s">
        <v>115</v>
      </c>
      <c r="N81">
        <f t="shared" si="6"/>
        <v>18</v>
      </c>
      <c r="O81" s="5"/>
      <c r="P81" s="5" t="s">
        <v>124</v>
      </c>
      <c r="Q81">
        <v>0</v>
      </c>
    </row>
    <row r="82" spans="1:17">
      <c r="A82" t="s">
        <v>223</v>
      </c>
      <c r="B82" s="3">
        <v>0</v>
      </c>
      <c r="C82" s="3">
        <v>0</v>
      </c>
      <c r="D82" s="3">
        <v>0</v>
      </c>
      <c r="F82" s="5" t="s">
        <v>124</v>
      </c>
      <c r="H82" s="5">
        <v>1</v>
      </c>
      <c r="I82" s="5">
        <f t="shared" si="4"/>
        <v>0</v>
      </c>
      <c r="J82" s="5">
        <f t="shared" si="5"/>
        <v>0</v>
      </c>
      <c r="K82" s="15">
        <v>5</v>
      </c>
      <c r="L82" s="15">
        <v>5</v>
      </c>
      <c r="M82" s="15">
        <v>5</v>
      </c>
      <c r="N82">
        <f t="shared" si="6"/>
        <v>0</v>
      </c>
      <c r="O82" s="5" t="s">
        <v>124</v>
      </c>
      <c r="P82" s="5"/>
      <c r="Q82">
        <v>1</v>
      </c>
    </row>
    <row r="83" spans="1:17">
      <c r="A83" t="s">
        <v>224</v>
      </c>
      <c r="B83" s="37">
        <v>3</v>
      </c>
      <c r="C83" s="37" t="s">
        <v>113</v>
      </c>
      <c r="D83" s="37">
        <v>5</v>
      </c>
      <c r="F83" s="5" t="s">
        <v>124</v>
      </c>
      <c r="H83" s="5">
        <v>1</v>
      </c>
      <c r="I83" s="5">
        <f t="shared" si="4"/>
        <v>2</v>
      </c>
      <c r="J83" s="5" t="e">
        <f t="shared" si="5"/>
        <v>#DIV/0!</v>
      </c>
      <c r="K83" s="15" t="s">
        <v>114</v>
      </c>
      <c r="L83" s="15" t="s">
        <v>114</v>
      </c>
      <c r="M83" s="15" t="s">
        <v>114</v>
      </c>
      <c r="N83" t="e">
        <f t="shared" si="6"/>
        <v>#DIV/0!</v>
      </c>
      <c r="O83" s="5" t="s">
        <v>124</v>
      </c>
      <c r="P83" s="5"/>
      <c r="Q83">
        <v>1</v>
      </c>
    </row>
    <row r="84" spans="1:17">
      <c r="A84" t="s">
        <v>225</v>
      </c>
      <c r="B84" s="37">
        <v>4</v>
      </c>
      <c r="C84" s="37">
        <v>5</v>
      </c>
      <c r="D84" s="37">
        <v>5</v>
      </c>
      <c r="F84" s="5" t="s">
        <v>124</v>
      </c>
      <c r="H84" s="5">
        <v>1</v>
      </c>
      <c r="I84" s="5">
        <f t="shared" si="4"/>
        <v>0.66666666666666674</v>
      </c>
      <c r="J84" s="5" t="e">
        <f t="shared" si="5"/>
        <v>#DIV/0!</v>
      </c>
      <c r="K84" s="17" t="s">
        <v>115</v>
      </c>
      <c r="L84" s="15" t="s">
        <v>113</v>
      </c>
      <c r="M84" s="15" t="s">
        <v>114</v>
      </c>
      <c r="N84" t="e">
        <f t="shared" si="6"/>
        <v>#DIV/0!</v>
      </c>
      <c r="O84" s="5"/>
      <c r="P84" s="5" t="s">
        <v>124</v>
      </c>
      <c r="Q84">
        <v>0</v>
      </c>
    </row>
    <row r="85" spans="1:17">
      <c r="A85" t="s">
        <v>226</v>
      </c>
      <c r="B85" s="3">
        <v>0</v>
      </c>
      <c r="C85" s="3">
        <v>0</v>
      </c>
      <c r="D85" s="3">
        <v>0</v>
      </c>
      <c r="F85" s="5" t="s">
        <v>124</v>
      </c>
      <c r="H85" s="5">
        <v>1</v>
      </c>
      <c r="I85" s="5">
        <f t="shared" si="4"/>
        <v>0</v>
      </c>
      <c r="J85" s="5">
        <f t="shared" si="5"/>
        <v>2</v>
      </c>
      <c r="K85" s="15">
        <v>5</v>
      </c>
      <c r="L85" s="15" t="s">
        <v>113</v>
      </c>
      <c r="M85" s="15" t="s">
        <v>113</v>
      </c>
      <c r="N85">
        <f t="shared" si="6"/>
        <v>2</v>
      </c>
      <c r="O85" s="5" t="s">
        <v>124</v>
      </c>
      <c r="P85" s="5"/>
      <c r="Q85">
        <v>1</v>
      </c>
    </row>
    <row r="86" spans="1:17">
      <c r="A86" t="s">
        <v>227</v>
      </c>
      <c r="B86" s="37">
        <v>5</v>
      </c>
      <c r="C86" s="37">
        <v>5</v>
      </c>
      <c r="D86" s="37">
        <v>5</v>
      </c>
      <c r="F86" s="5" t="s">
        <v>124</v>
      </c>
      <c r="H86" s="5">
        <v>1</v>
      </c>
      <c r="I86" s="5">
        <f t="shared" si="4"/>
        <v>0</v>
      </c>
      <c r="J86" s="5">
        <f t="shared" si="5"/>
        <v>0</v>
      </c>
      <c r="K86" s="15">
        <v>5</v>
      </c>
      <c r="L86" s="15">
        <v>5</v>
      </c>
      <c r="M86" s="15">
        <v>5</v>
      </c>
      <c r="N86">
        <f t="shared" si="6"/>
        <v>0</v>
      </c>
      <c r="O86" s="5" t="s">
        <v>124</v>
      </c>
      <c r="P86" s="5"/>
      <c r="Q86">
        <v>1</v>
      </c>
    </row>
    <row r="87" spans="1:17">
      <c r="A87" t="s">
        <v>228</v>
      </c>
      <c r="B87" s="3">
        <v>0</v>
      </c>
      <c r="C87" s="3">
        <v>0</v>
      </c>
      <c r="D87" s="37" t="s">
        <v>113</v>
      </c>
      <c r="G87" s="5" t="s">
        <v>124</v>
      </c>
      <c r="H87" s="5">
        <v>0</v>
      </c>
      <c r="I87" s="5">
        <f t="shared" si="4"/>
        <v>16</v>
      </c>
      <c r="J87" s="5">
        <f t="shared" si="5"/>
        <v>10</v>
      </c>
      <c r="K87" s="15" t="s">
        <v>113</v>
      </c>
      <c r="L87" s="15">
        <v>5</v>
      </c>
      <c r="M87" s="17" t="s">
        <v>115</v>
      </c>
      <c r="N87">
        <f t="shared" si="6"/>
        <v>26</v>
      </c>
      <c r="O87" s="5"/>
      <c r="P87" s="5" t="s">
        <v>124</v>
      </c>
      <c r="Q87">
        <v>0</v>
      </c>
    </row>
    <row r="88" spans="1:17">
      <c r="A88" s="23" t="s">
        <v>229</v>
      </c>
      <c r="B88" s="2">
        <v>5</v>
      </c>
      <c r="C88" s="2" t="s">
        <v>113</v>
      </c>
      <c r="D88" s="2">
        <v>5</v>
      </c>
      <c r="F88" s="5" t="s">
        <v>124</v>
      </c>
      <c r="H88" s="5">
        <v>1</v>
      </c>
      <c r="I88" s="5">
        <f t="shared" si="4"/>
        <v>1</v>
      </c>
      <c r="J88" s="5" t="e">
        <f t="shared" si="5"/>
        <v>#DIV/0!</v>
      </c>
      <c r="K88" s="15" t="s">
        <v>113</v>
      </c>
      <c r="L88" s="15" t="s">
        <v>113</v>
      </c>
      <c r="M88" s="15" t="s">
        <v>113</v>
      </c>
      <c r="N88" t="e">
        <f t="shared" si="6"/>
        <v>#DIV/0!</v>
      </c>
      <c r="O88" s="5" t="s">
        <v>124</v>
      </c>
      <c r="P88" s="5"/>
      <c r="Q88">
        <v>1</v>
      </c>
    </row>
    <row r="89" spans="1:17">
      <c r="A89" s="24" t="s">
        <v>230</v>
      </c>
      <c r="B89" s="3">
        <v>0</v>
      </c>
      <c r="C89" s="3">
        <v>0</v>
      </c>
      <c r="D89" s="3">
        <v>0</v>
      </c>
      <c r="F89" s="5" t="s">
        <v>124</v>
      </c>
      <c r="H89" s="5">
        <v>1</v>
      </c>
      <c r="I89" s="5">
        <f t="shared" si="4"/>
        <v>0</v>
      </c>
      <c r="J89" s="5">
        <f t="shared" si="5"/>
        <v>1</v>
      </c>
      <c r="K89" s="15">
        <v>5</v>
      </c>
      <c r="L89" s="15" t="s">
        <v>113</v>
      </c>
      <c r="M89" s="15">
        <v>5</v>
      </c>
      <c r="N89">
        <f t="shared" si="6"/>
        <v>1</v>
      </c>
      <c r="O89" s="5" t="s">
        <v>124</v>
      </c>
      <c r="P89" s="5"/>
      <c r="Q89">
        <v>1</v>
      </c>
    </row>
    <row r="90" spans="1:17">
      <c r="A90" t="s">
        <v>231</v>
      </c>
      <c r="B90" s="3">
        <v>0</v>
      </c>
      <c r="C90" s="3">
        <v>0</v>
      </c>
      <c r="D90" s="3">
        <v>0</v>
      </c>
      <c r="F90" s="5" t="s">
        <v>124</v>
      </c>
      <c r="H90" s="5">
        <v>1</v>
      </c>
      <c r="I90" s="5">
        <f t="shared" si="4"/>
        <v>0</v>
      </c>
      <c r="J90" s="5" t="e">
        <f t="shared" si="5"/>
        <v>#DIV/0!</v>
      </c>
      <c r="K90" s="15" t="s">
        <v>113</v>
      </c>
      <c r="L90" s="15" t="s">
        <v>114</v>
      </c>
      <c r="M90" s="15" t="s">
        <v>113</v>
      </c>
      <c r="N90" t="e">
        <f t="shared" si="6"/>
        <v>#DIV/0!</v>
      </c>
      <c r="O90" s="5" t="s">
        <v>124</v>
      </c>
      <c r="P90" s="5"/>
      <c r="Q90">
        <v>1</v>
      </c>
    </row>
    <row r="91" spans="1:17">
      <c r="A91" t="s">
        <v>232</v>
      </c>
      <c r="B91" s="3">
        <v>0</v>
      </c>
      <c r="C91" s="3">
        <v>0</v>
      </c>
      <c r="D91" s="3">
        <v>0</v>
      </c>
      <c r="F91" s="5" t="s">
        <v>124</v>
      </c>
      <c r="H91" s="5">
        <v>1</v>
      </c>
      <c r="I91" s="5">
        <f t="shared" si="4"/>
        <v>0</v>
      </c>
      <c r="J91" s="5" t="e">
        <f t="shared" si="5"/>
        <v>#DIV/0!</v>
      </c>
      <c r="K91" s="15" t="s">
        <v>113</v>
      </c>
      <c r="L91" s="15" t="s">
        <v>113</v>
      </c>
      <c r="M91" s="15" t="s">
        <v>113</v>
      </c>
      <c r="N91" t="e">
        <f t="shared" si="6"/>
        <v>#DIV/0!</v>
      </c>
      <c r="O91" s="5" t="s">
        <v>124</v>
      </c>
      <c r="P91" s="5"/>
      <c r="Q91">
        <v>1</v>
      </c>
    </row>
    <row r="92" spans="1:17">
      <c r="A92" t="s">
        <v>233</v>
      </c>
      <c r="B92" s="37">
        <v>4</v>
      </c>
      <c r="C92" s="37">
        <v>5</v>
      </c>
      <c r="D92" s="37">
        <v>5</v>
      </c>
      <c r="F92" s="5" t="s">
        <v>124</v>
      </c>
      <c r="H92" s="5">
        <v>1</v>
      </c>
      <c r="I92" s="5">
        <f t="shared" si="4"/>
        <v>0.66666666666666674</v>
      </c>
      <c r="J92" s="5">
        <f t="shared" si="5"/>
        <v>2</v>
      </c>
      <c r="K92" s="15" t="s">
        <v>113</v>
      </c>
      <c r="L92" s="15">
        <v>5</v>
      </c>
      <c r="M92" s="15" t="s">
        <v>113</v>
      </c>
      <c r="N92">
        <f t="shared" si="6"/>
        <v>2.666666666666667</v>
      </c>
      <c r="O92" s="5" t="s">
        <v>124</v>
      </c>
      <c r="P92" s="5"/>
      <c r="Q92">
        <v>1</v>
      </c>
    </row>
    <row r="93" spans="1:17">
      <c r="A93" s="23" t="s">
        <v>234</v>
      </c>
      <c r="B93" s="2">
        <v>4</v>
      </c>
      <c r="C93" s="2" t="s">
        <v>113</v>
      </c>
      <c r="D93" s="2">
        <v>5</v>
      </c>
      <c r="F93" s="5" t="s">
        <v>124</v>
      </c>
      <c r="H93" s="5">
        <v>1</v>
      </c>
      <c r="I93" s="5">
        <f t="shared" si="4"/>
        <v>0.75</v>
      </c>
      <c r="J93" s="5" t="e">
        <f t="shared" si="5"/>
        <v>#DIV/0!</v>
      </c>
      <c r="K93" s="15" t="s">
        <v>113</v>
      </c>
      <c r="L93" s="15" t="s">
        <v>114</v>
      </c>
      <c r="M93" s="15" t="s">
        <v>114</v>
      </c>
      <c r="N93" t="e">
        <f t="shared" si="6"/>
        <v>#DIV/0!</v>
      </c>
      <c r="O93" s="5" t="s">
        <v>124</v>
      </c>
      <c r="P93" s="5"/>
      <c r="Q93">
        <v>1</v>
      </c>
    </row>
    <row r="94" spans="1:17">
      <c r="A94" t="s">
        <v>235</v>
      </c>
      <c r="B94" s="37">
        <v>4</v>
      </c>
      <c r="C94" s="3" t="s">
        <v>115</v>
      </c>
      <c r="D94" s="37" t="s">
        <v>113</v>
      </c>
      <c r="G94" s="5" t="s">
        <v>124</v>
      </c>
      <c r="H94" s="5">
        <v>0</v>
      </c>
      <c r="I94" s="5">
        <f t="shared" si="4"/>
        <v>4</v>
      </c>
      <c r="J94" s="5" t="e">
        <f t="shared" si="5"/>
        <v>#DIV/0!</v>
      </c>
      <c r="K94" s="15" t="s">
        <v>113</v>
      </c>
      <c r="L94" s="17" t="s">
        <v>142</v>
      </c>
      <c r="M94" s="15" t="s">
        <v>114</v>
      </c>
      <c r="N94" t="e">
        <f t="shared" si="6"/>
        <v>#DIV/0!</v>
      </c>
      <c r="O94" s="5"/>
      <c r="P94" s="5" t="s">
        <v>124</v>
      </c>
      <c r="Q94">
        <v>0</v>
      </c>
    </row>
    <row r="95" spans="1:17">
      <c r="A95" t="s">
        <v>236</v>
      </c>
      <c r="B95" s="3">
        <v>0</v>
      </c>
      <c r="C95" s="3">
        <v>0</v>
      </c>
      <c r="D95" s="3">
        <v>0</v>
      </c>
      <c r="F95" s="5" t="s">
        <v>124</v>
      </c>
      <c r="H95" s="5">
        <v>1</v>
      </c>
      <c r="I95" s="5">
        <f t="shared" si="4"/>
        <v>0</v>
      </c>
      <c r="J95" s="5" t="e">
        <f t="shared" si="5"/>
        <v>#DIV/0!</v>
      </c>
      <c r="K95" s="15" t="s">
        <v>113</v>
      </c>
      <c r="L95" s="15" t="s">
        <v>114</v>
      </c>
      <c r="M95" s="17" t="s">
        <v>115</v>
      </c>
      <c r="N95" t="e">
        <f t="shared" si="6"/>
        <v>#DIV/0!</v>
      </c>
      <c r="O95" s="5"/>
      <c r="P95" s="5" t="s">
        <v>124</v>
      </c>
      <c r="Q95">
        <v>0</v>
      </c>
    </row>
    <row r="96" spans="1:17">
      <c r="A96" t="s">
        <v>237</v>
      </c>
      <c r="B96" s="3">
        <v>0</v>
      </c>
      <c r="C96" s="3">
        <v>0</v>
      </c>
      <c r="D96" s="3">
        <v>0</v>
      </c>
      <c r="F96" s="5" t="s">
        <v>124</v>
      </c>
      <c r="H96" s="5">
        <v>1</v>
      </c>
      <c r="I96" s="5">
        <f t="shared" si="4"/>
        <v>0</v>
      </c>
      <c r="J96" s="5">
        <f t="shared" si="5"/>
        <v>5</v>
      </c>
      <c r="K96" s="15">
        <v>5</v>
      </c>
      <c r="L96" s="15" t="s">
        <v>113</v>
      </c>
      <c r="M96" s="15" t="s">
        <v>114</v>
      </c>
      <c r="N96">
        <f t="shared" si="6"/>
        <v>5</v>
      </c>
      <c r="O96" s="5" t="s">
        <v>124</v>
      </c>
      <c r="P96" s="5"/>
      <c r="Q96">
        <v>1</v>
      </c>
    </row>
    <row r="97" spans="1:17">
      <c r="A97" s="23" t="s">
        <v>238</v>
      </c>
      <c r="B97" s="3">
        <v>2</v>
      </c>
      <c r="C97" s="2">
        <v>5</v>
      </c>
      <c r="D97" s="2">
        <v>5</v>
      </c>
      <c r="G97" s="5" t="s">
        <v>124</v>
      </c>
      <c r="H97" s="5">
        <v>0</v>
      </c>
      <c r="I97" s="5">
        <f t="shared" si="4"/>
        <v>6</v>
      </c>
      <c r="J97" s="5">
        <f t="shared" si="5"/>
        <v>20</v>
      </c>
      <c r="K97" s="17" t="s">
        <v>142</v>
      </c>
      <c r="L97" s="15">
        <v>5</v>
      </c>
      <c r="M97" s="15" t="s">
        <v>114</v>
      </c>
      <c r="N97">
        <f t="shared" si="6"/>
        <v>26</v>
      </c>
      <c r="O97" s="5"/>
      <c r="P97" s="5" t="s">
        <v>124</v>
      </c>
      <c r="Q97">
        <v>0</v>
      </c>
    </row>
    <row r="98" spans="1:17">
      <c r="A98" t="s">
        <v>239</v>
      </c>
      <c r="B98" s="37">
        <v>5</v>
      </c>
      <c r="C98" s="37">
        <v>5</v>
      </c>
      <c r="D98" s="37">
        <v>5</v>
      </c>
      <c r="F98" s="5" t="s">
        <v>124</v>
      </c>
      <c r="H98" s="5">
        <v>1</v>
      </c>
      <c r="I98" s="5">
        <f t="shared" si="4"/>
        <v>0</v>
      </c>
      <c r="J98" s="5">
        <f t="shared" si="5"/>
        <v>1</v>
      </c>
      <c r="K98" s="15">
        <v>5</v>
      </c>
      <c r="L98" s="15">
        <v>5</v>
      </c>
      <c r="M98" s="15" t="s">
        <v>113</v>
      </c>
      <c r="N98">
        <f t="shared" si="6"/>
        <v>1</v>
      </c>
      <c r="O98" s="5" t="s">
        <v>124</v>
      </c>
      <c r="P98" s="5"/>
      <c r="Q98">
        <v>1</v>
      </c>
    </row>
    <row r="99" spans="1:17">
      <c r="A99" s="25" t="s">
        <v>240</v>
      </c>
      <c r="B99" s="2">
        <v>5</v>
      </c>
      <c r="C99" s="2" t="s">
        <v>113</v>
      </c>
      <c r="D99" s="2">
        <v>5</v>
      </c>
      <c r="F99" s="5" t="s">
        <v>124</v>
      </c>
      <c r="H99" s="5">
        <v>1</v>
      </c>
      <c r="I99" s="5">
        <f t="shared" si="4"/>
        <v>1</v>
      </c>
      <c r="J99" s="5" t="e">
        <f t="shared" si="5"/>
        <v>#DIV/0!</v>
      </c>
      <c r="K99" s="15" t="s">
        <v>113</v>
      </c>
      <c r="L99" s="17" t="s">
        <v>115</v>
      </c>
      <c r="M99" s="15" t="s">
        <v>113</v>
      </c>
      <c r="N99" t="e">
        <f t="shared" si="6"/>
        <v>#DIV/0!</v>
      </c>
      <c r="O99" s="5"/>
      <c r="P99" s="5" t="s">
        <v>124</v>
      </c>
      <c r="Q99">
        <v>0</v>
      </c>
    </row>
    <row r="100" spans="1:17">
      <c r="A100" t="s">
        <v>241</v>
      </c>
      <c r="B100" s="3">
        <v>0</v>
      </c>
      <c r="C100" s="3">
        <v>0</v>
      </c>
      <c r="D100" s="37">
        <v>5</v>
      </c>
      <c r="G100" s="5" t="s">
        <v>124</v>
      </c>
      <c r="H100" s="5">
        <v>0</v>
      </c>
      <c r="I100" s="5">
        <f t="shared" si="4"/>
        <v>16.666666666666664</v>
      </c>
      <c r="J100" s="5" t="e">
        <f t="shared" si="5"/>
        <v>#DIV/0!</v>
      </c>
      <c r="K100" s="15" t="s">
        <v>113</v>
      </c>
      <c r="L100" s="15" t="s">
        <v>113</v>
      </c>
      <c r="M100" s="15" t="s">
        <v>114</v>
      </c>
      <c r="N100" t="e">
        <f t="shared" si="6"/>
        <v>#DIV/0!</v>
      </c>
      <c r="O100" s="5" t="s">
        <v>124</v>
      </c>
      <c r="P100" s="5"/>
      <c r="Q100">
        <v>1</v>
      </c>
    </row>
    <row r="101" spans="1:17">
      <c r="A101" t="s">
        <v>242</v>
      </c>
      <c r="B101" s="3">
        <v>0</v>
      </c>
      <c r="C101" s="3">
        <v>0</v>
      </c>
      <c r="D101" s="3">
        <v>0</v>
      </c>
      <c r="F101" s="5" t="s">
        <v>124</v>
      </c>
      <c r="H101" s="5">
        <v>1</v>
      </c>
      <c r="I101" s="5">
        <f t="shared" si="4"/>
        <v>0</v>
      </c>
      <c r="J101" s="5">
        <f t="shared" si="5"/>
        <v>5</v>
      </c>
      <c r="K101" s="15">
        <v>5</v>
      </c>
      <c r="L101" s="15" t="s">
        <v>113</v>
      </c>
      <c r="M101" s="15" t="s">
        <v>114</v>
      </c>
      <c r="N101">
        <f t="shared" si="6"/>
        <v>5</v>
      </c>
      <c r="O101" s="5" t="s">
        <v>124</v>
      </c>
      <c r="P101" s="5"/>
      <c r="Q101">
        <v>1</v>
      </c>
    </row>
    <row r="102" spans="1:17">
      <c r="A102" s="23" t="s">
        <v>243</v>
      </c>
      <c r="B102" s="2">
        <v>5</v>
      </c>
      <c r="C102" s="2">
        <v>5</v>
      </c>
      <c r="D102" s="2">
        <v>5</v>
      </c>
      <c r="F102" s="5" t="s">
        <v>124</v>
      </c>
      <c r="H102" s="5">
        <v>1</v>
      </c>
      <c r="I102" s="5">
        <f t="shared" si="4"/>
        <v>0</v>
      </c>
      <c r="J102" s="5">
        <f t="shared" si="5"/>
        <v>32</v>
      </c>
      <c r="K102" s="17">
        <v>0</v>
      </c>
      <c r="L102" s="15" t="s">
        <v>113</v>
      </c>
      <c r="M102" s="15" t="s">
        <v>113</v>
      </c>
      <c r="N102">
        <f t="shared" si="6"/>
        <v>32</v>
      </c>
      <c r="O102" s="5"/>
      <c r="P102" s="5" t="s">
        <v>124</v>
      </c>
      <c r="Q102">
        <v>0</v>
      </c>
    </row>
    <row r="103" spans="1:17">
      <c r="A103" t="s">
        <v>244</v>
      </c>
      <c r="B103" s="3">
        <v>0</v>
      </c>
      <c r="C103" s="3">
        <v>0</v>
      </c>
      <c r="D103" s="37">
        <v>5</v>
      </c>
      <c r="G103" s="5" t="s">
        <v>124</v>
      </c>
      <c r="H103" s="5">
        <v>0</v>
      </c>
      <c r="I103" s="5">
        <f t="shared" si="4"/>
        <v>16.666666666666664</v>
      </c>
      <c r="J103" s="5">
        <f t="shared" si="5"/>
        <v>2</v>
      </c>
      <c r="K103" s="15">
        <v>5</v>
      </c>
      <c r="L103" s="15" t="s">
        <v>113</v>
      </c>
      <c r="M103" s="15" t="s">
        <v>113</v>
      </c>
      <c r="N103">
        <f t="shared" si="6"/>
        <v>18.666666666666664</v>
      </c>
      <c r="O103" s="5" t="s">
        <v>124</v>
      </c>
      <c r="P103" s="5"/>
      <c r="Q103">
        <v>1</v>
      </c>
    </row>
    <row r="104" spans="1:17">
      <c r="A104" t="s">
        <v>245</v>
      </c>
      <c r="B104" s="37">
        <v>5</v>
      </c>
      <c r="C104" s="37">
        <v>5</v>
      </c>
      <c r="D104" s="37">
        <v>5</v>
      </c>
      <c r="F104" s="5" t="s">
        <v>124</v>
      </c>
      <c r="H104" s="5">
        <v>1</v>
      </c>
      <c r="I104" s="5">
        <f t="shared" si="4"/>
        <v>0</v>
      </c>
      <c r="J104" s="5">
        <f t="shared" si="5"/>
        <v>2</v>
      </c>
      <c r="K104" s="15">
        <v>5</v>
      </c>
      <c r="L104" s="15" t="s">
        <v>113</v>
      </c>
      <c r="M104" s="15" t="s">
        <v>113</v>
      </c>
      <c r="N104">
        <f t="shared" si="6"/>
        <v>2</v>
      </c>
      <c r="O104" s="5" t="s">
        <v>124</v>
      </c>
      <c r="P104" s="5"/>
      <c r="Q104">
        <v>1</v>
      </c>
    </row>
    <row r="105" spans="1:17">
      <c r="A105" t="s">
        <v>246</v>
      </c>
      <c r="B105" s="3">
        <v>0</v>
      </c>
      <c r="C105" s="3">
        <v>0</v>
      </c>
      <c r="D105" s="3">
        <v>0</v>
      </c>
      <c r="F105" s="5" t="s">
        <v>124</v>
      </c>
      <c r="H105" s="5">
        <v>1</v>
      </c>
      <c r="I105" s="5">
        <f t="shared" si="4"/>
        <v>0</v>
      </c>
      <c r="J105" s="5">
        <f t="shared" si="5"/>
        <v>2</v>
      </c>
      <c r="K105" s="15" t="s">
        <v>113</v>
      </c>
      <c r="L105" s="15">
        <v>5</v>
      </c>
      <c r="M105" s="15" t="s">
        <v>113</v>
      </c>
      <c r="N105">
        <f t="shared" si="6"/>
        <v>2</v>
      </c>
      <c r="O105" s="5" t="s">
        <v>124</v>
      </c>
      <c r="P105" s="5"/>
      <c r="Q105">
        <v>1</v>
      </c>
    </row>
    <row r="106" spans="1:17">
      <c r="A106" t="s">
        <v>247</v>
      </c>
      <c r="B106" s="37">
        <v>5</v>
      </c>
      <c r="C106" s="37">
        <v>5</v>
      </c>
      <c r="D106" s="37">
        <v>5</v>
      </c>
      <c r="F106" s="5" t="s">
        <v>124</v>
      </c>
      <c r="H106" s="5">
        <v>1</v>
      </c>
      <c r="I106" s="5">
        <f t="shared" si="4"/>
        <v>0</v>
      </c>
      <c r="J106" s="5">
        <f t="shared" si="5"/>
        <v>1</v>
      </c>
      <c r="K106" s="15">
        <v>5</v>
      </c>
      <c r="L106" s="15">
        <v>5</v>
      </c>
      <c r="M106" s="15" t="s">
        <v>113</v>
      </c>
      <c r="N106">
        <f t="shared" si="6"/>
        <v>1</v>
      </c>
      <c r="O106" s="5" t="s">
        <v>124</v>
      </c>
      <c r="P106" s="5"/>
      <c r="Q106">
        <v>1</v>
      </c>
    </row>
    <row r="107" spans="1:17">
      <c r="A107" t="s">
        <v>248</v>
      </c>
      <c r="B107" s="37">
        <v>5</v>
      </c>
      <c r="C107" s="37">
        <v>5</v>
      </c>
      <c r="D107" s="37">
        <v>5</v>
      </c>
      <c r="F107" s="5" t="s">
        <v>124</v>
      </c>
      <c r="H107" s="5">
        <v>1</v>
      </c>
      <c r="I107" s="5">
        <f t="shared" si="4"/>
        <v>0</v>
      </c>
      <c r="J107" s="5">
        <f t="shared" si="5"/>
        <v>5</v>
      </c>
      <c r="K107" s="15" t="s">
        <v>114</v>
      </c>
      <c r="L107" s="15">
        <v>5</v>
      </c>
      <c r="M107" s="15" t="s">
        <v>113</v>
      </c>
      <c r="N107">
        <f t="shared" si="6"/>
        <v>5</v>
      </c>
      <c r="O107" s="5" t="s">
        <v>124</v>
      </c>
      <c r="P107" s="5"/>
      <c r="Q107">
        <v>1</v>
      </c>
    </row>
    <row r="108" spans="1:17">
      <c r="A108" s="24" t="s">
        <v>249</v>
      </c>
      <c r="B108" s="3">
        <v>0</v>
      </c>
      <c r="C108" s="3">
        <v>0</v>
      </c>
      <c r="D108" s="37" t="s">
        <v>114</v>
      </c>
      <c r="G108" s="5" t="s">
        <v>124</v>
      </c>
      <c r="H108" s="5">
        <v>0</v>
      </c>
      <c r="I108" s="5">
        <f t="shared" si="4"/>
        <v>9</v>
      </c>
      <c r="J108" s="5" t="e">
        <f t="shared" si="5"/>
        <v>#DIV/0!</v>
      </c>
      <c r="K108" s="15" t="s">
        <v>113</v>
      </c>
      <c r="L108" s="15" t="s">
        <v>113</v>
      </c>
      <c r="M108" s="15" t="s">
        <v>113</v>
      </c>
      <c r="N108" t="e">
        <f t="shared" si="6"/>
        <v>#DIV/0!</v>
      </c>
      <c r="O108" s="5" t="s">
        <v>124</v>
      </c>
      <c r="P108" s="5"/>
      <c r="Q108">
        <v>1</v>
      </c>
    </row>
    <row r="109" spans="1:17">
      <c r="A109" t="s">
        <v>250</v>
      </c>
      <c r="B109" s="37">
        <v>5</v>
      </c>
      <c r="C109" s="5" t="s">
        <v>483</v>
      </c>
      <c r="D109" s="5" t="s">
        <v>483</v>
      </c>
      <c r="G109" s="5" t="s">
        <v>124</v>
      </c>
      <c r="H109" s="5">
        <v>0</v>
      </c>
      <c r="I109" s="5" t="e">
        <f t="shared" si="4"/>
        <v>#VALUE!</v>
      </c>
      <c r="J109" s="5">
        <f t="shared" si="5"/>
        <v>16</v>
      </c>
      <c r="K109" s="15" t="s">
        <v>113</v>
      </c>
      <c r="L109" s="17">
        <v>0</v>
      </c>
      <c r="M109" s="17">
        <v>0</v>
      </c>
      <c r="N109" t="e">
        <f t="shared" si="6"/>
        <v>#VALUE!</v>
      </c>
      <c r="O109" s="5"/>
      <c r="P109" s="5" t="s">
        <v>124</v>
      </c>
      <c r="Q109">
        <v>0</v>
      </c>
    </row>
    <row r="110" spans="1:17">
      <c r="A110" t="s">
        <v>251</v>
      </c>
      <c r="B110" s="37">
        <v>5</v>
      </c>
      <c r="C110" s="37">
        <v>5</v>
      </c>
      <c r="D110" s="37">
        <v>5</v>
      </c>
      <c r="F110" s="5" t="s">
        <v>124</v>
      </c>
      <c r="H110" s="5">
        <v>1</v>
      </c>
      <c r="I110" s="5">
        <f t="shared" si="4"/>
        <v>0</v>
      </c>
      <c r="J110" s="5" t="e">
        <f t="shared" si="5"/>
        <v>#DIV/0!</v>
      </c>
      <c r="K110" s="15" t="s">
        <v>114</v>
      </c>
      <c r="L110" s="15" t="s">
        <v>113</v>
      </c>
      <c r="M110" s="15" t="s">
        <v>113</v>
      </c>
      <c r="N110" t="e">
        <f t="shared" si="6"/>
        <v>#DIV/0!</v>
      </c>
      <c r="O110" s="5" t="s">
        <v>124</v>
      </c>
      <c r="P110" s="5"/>
      <c r="Q110">
        <v>1</v>
      </c>
    </row>
    <row r="111" spans="1:17">
      <c r="A111" s="24" t="s">
        <v>252</v>
      </c>
      <c r="B111" s="3">
        <v>0</v>
      </c>
      <c r="C111" s="3">
        <v>0</v>
      </c>
      <c r="D111" s="3">
        <v>0</v>
      </c>
      <c r="F111" s="5" t="s">
        <v>124</v>
      </c>
      <c r="H111" s="5">
        <v>1</v>
      </c>
      <c r="I111" s="5">
        <f t="shared" si="4"/>
        <v>0</v>
      </c>
      <c r="J111" s="5">
        <f t="shared" si="5"/>
        <v>8</v>
      </c>
      <c r="K111" s="17">
        <v>0</v>
      </c>
      <c r="L111" s="17" t="s">
        <v>115</v>
      </c>
      <c r="M111" s="17" t="s">
        <v>115</v>
      </c>
      <c r="N111">
        <f t="shared" si="6"/>
        <v>8</v>
      </c>
      <c r="O111" s="5" t="s">
        <v>124</v>
      </c>
      <c r="P111" s="5"/>
      <c r="Q111">
        <v>1</v>
      </c>
    </row>
    <row r="113" spans="1:17">
      <c r="B113" t="s">
        <v>493</v>
      </c>
      <c r="C113" t="s">
        <v>493</v>
      </c>
      <c r="D113" t="s">
        <v>493</v>
      </c>
    </row>
    <row r="114" spans="1:17">
      <c r="B114" s="5" t="s">
        <v>500</v>
      </c>
      <c r="C114" s="5" t="s">
        <v>499</v>
      </c>
      <c r="D114" s="5" t="s">
        <v>498</v>
      </c>
      <c r="E114" s="47" t="s">
        <v>119</v>
      </c>
      <c r="F114" s="43">
        <f>SUM(H3:H111)</f>
        <v>71</v>
      </c>
      <c r="H114" s="38" t="s">
        <v>486</v>
      </c>
      <c r="I114" s="40" t="s">
        <v>145</v>
      </c>
      <c r="P114" t="s">
        <v>546</v>
      </c>
      <c r="Q114">
        <f>SUM(Q3:Q111)/F115</f>
        <v>0.59633027522935778</v>
      </c>
    </row>
    <row r="115" spans="1:17">
      <c r="E115" s="48" t="s">
        <v>545</v>
      </c>
      <c r="F115" s="45">
        <f>COUNT(H3:H111)</f>
        <v>109</v>
      </c>
      <c r="H115" s="38" t="s">
        <v>484</v>
      </c>
      <c r="I115" s="40" t="s">
        <v>144</v>
      </c>
    </row>
    <row r="116" spans="1:17">
      <c r="C116" s="4" t="s">
        <v>503</v>
      </c>
      <c r="E116" s="49" t="s">
        <v>546</v>
      </c>
      <c r="F116" s="54">
        <f>F114/F115</f>
        <v>0.65137614678899081</v>
      </c>
      <c r="H116" s="77"/>
    </row>
    <row r="117" spans="1:17">
      <c r="C117" s="22">
        <v>1.6666666666666668E-3</v>
      </c>
    </row>
    <row r="119" spans="1:17">
      <c r="A119" t="s">
        <v>548</v>
      </c>
    </row>
    <row r="120" spans="1:17">
      <c r="A120" t="s">
        <v>534</v>
      </c>
      <c r="B120" s="1" t="s">
        <v>504</v>
      </c>
      <c r="C120" s="1" t="s">
        <v>505</v>
      </c>
      <c r="D120" s="1" t="s">
        <v>506</v>
      </c>
    </row>
    <row r="121" spans="1:17">
      <c r="B121" t="s">
        <v>656</v>
      </c>
      <c r="C121" t="s">
        <v>509</v>
      </c>
      <c r="D121" t="s">
        <v>657</v>
      </c>
    </row>
    <row r="122" spans="1:17">
      <c r="B122" t="s">
        <v>507</v>
      </c>
      <c r="C122" t="s">
        <v>660</v>
      </c>
      <c r="D122" t="s">
        <v>659</v>
      </c>
    </row>
    <row r="123" spans="1:17">
      <c r="B123" t="s">
        <v>515</v>
      </c>
      <c r="C123" t="s">
        <v>658</v>
      </c>
      <c r="D123" t="s">
        <v>658</v>
      </c>
    </row>
    <row r="125" spans="1:17">
      <c r="B125" s="5" t="s">
        <v>122</v>
      </c>
      <c r="C125" s="5" t="s">
        <v>516</v>
      </c>
      <c r="D125" s="5" t="s">
        <v>517</v>
      </c>
    </row>
    <row r="126" spans="1:17">
      <c r="A126" s="1" t="s">
        <v>523</v>
      </c>
      <c r="B126" s="5">
        <f>COUNTIF(B3:B111,"&gt;=3")</f>
        <v>51</v>
      </c>
      <c r="C126" s="5">
        <f>COUNTIF(B3:B111,"&lt;3")</f>
        <v>58</v>
      </c>
      <c r="D126" s="5">
        <v>0</v>
      </c>
    </row>
    <row r="127" spans="1:17">
      <c r="A127" s="1" t="s">
        <v>527</v>
      </c>
      <c r="B127" s="5">
        <v>46</v>
      </c>
      <c r="C127" s="5">
        <v>62</v>
      </c>
      <c r="D127" s="5">
        <v>1</v>
      </c>
    </row>
    <row r="128" spans="1:17">
      <c r="A128" s="1" t="s">
        <v>528</v>
      </c>
      <c r="B128" s="5">
        <v>73</v>
      </c>
      <c r="C128" s="5">
        <v>35</v>
      </c>
      <c r="D128" s="5">
        <v>1</v>
      </c>
    </row>
  </sheetData>
  <pageMargins left="0.7" right="0.7" top="0.75" bottom="0.75" header="0.3" footer="0.3"/>
  <pageSetup paperSize="9" orientation="portrait" horizontalDpi="0" verticalDpi="0"/>
  <ignoredErrors>
    <ignoredError sqref="J12" evalError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C0AD3-6016-404E-BB29-87E82CFBD6B1}">
  <dimension ref="A1:O129"/>
  <sheetViews>
    <sheetView topLeftCell="J91" workbookViewId="0">
      <selection activeCell="O114" sqref="O114"/>
    </sheetView>
  </sheetViews>
  <sheetFormatPr baseColWidth="10" defaultRowHeight="16"/>
  <cols>
    <col min="1" max="1" width="42.83203125" customWidth="1"/>
    <col min="2" max="2" width="53.83203125" customWidth="1"/>
    <col min="3" max="3" width="38.83203125" style="5" customWidth="1"/>
    <col min="4" max="4" width="40.1640625" customWidth="1"/>
    <col min="5" max="5" width="36.1640625" customWidth="1"/>
    <col min="6" max="6" width="10.83203125" style="5"/>
    <col min="7" max="7" width="18.33203125" style="5" customWidth="1"/>
    <col min="8" max="8" width="74.5" customWidth="1"/>
    <col min="9" max="9" width="23.5" customWidth="1"/>
    <col min="10" max="10" width="24.6640625" customWidth="1"/>
    <col min="11" max="11" width="26.6640625" customWidth="1"/>
    <col min="12" max="12" width="35" customWidth="1"/>
    <col min="14" max="14" width="22.1640625" customWidth="1"/>
  </cols>
  <sheetData>
    <row r="1" spans="1:15">
      <c r="A1" s="1" t="s">
        <v>127</v>
      </c>
      <c r="B1" t="s">
        <v>258</v>
      </c>
      <c r="C1" s="5" t="s">
        <v>259</v>
      </c>
      <c r="D1" t="s">
        <v>260</v>
      </c>
    </row>
    <row r="2" spans="1:15">
      <c r="B2" s="4" t="s">
        <v>1</v>
      </c>
      <c r="C2" s="4" t="s">
        <v>2</v>
      </c>
      <c r="D2" s="4" t="s">
        <v>3</v>
      </c>
      <c r="E2" s="4" t="s">
        <v>125</v>
      </c>
      <c r="F2" s="4" t="s">
        <v>119</v>
      </c>
      <c r="G2" s="4" t="s">
        <v>120</v>
      </c>
      <c r="H2" s="4" t="s">
        <v>121</v>
      </c>
      <c r="J2" s="4" t="s">
        <v>143</v>
      </c>
      <c r="K2" s="4" t="s">
        <v>143</v>
      </c>
      <c r="L2" s="4" t="s">
        <v>143</v>
      </c>
      <c r="M2" s="4" t="s">
        <v>119</v>
      </c>
      <c r="N2" s="4" t="s">
        <v>120</v>
      </c>
      <c r="O2" s="4" t="s">
        <v>121</v>
      </c>
    </row>
    <row r="3" spans="1:15">
      <c r="A3" t="s">
        <v>261</v>
      </c>
      <c r="B3" s="37" t="s">
        <v>114</v>
      </c>
      <c r="C3" s="37" t="s">
        <v>113</v>
      </c>
      <c r="D3" s="37">
        <v>4</v>
      </c>
      <c r="F3" s="5" t="s">
        <v>124</v>
      </c>
      <c r="H3" s="5">
        <v>1</v>
      </c>
      <c r="J3" s="5" t="s">
        <v>113</v>
      </c>
      <c r="K3" s="5" t="s">
        <v>113</v>
      </c>
      <c r="L3" s="5">
        <v>5</v>
      </c>
      <c r="M3" s="5" t="s">
        <v>124</v>
      </c>
      <c r="N3" s="5"/>
      <c r="O3" s="5">
        <v>1</v>
      </c>
    </row>
    <row r="4" spans="1:15">
      <c r="A4" t="s">
        <v>262</v>
      </c>
      <c r="B4" s="5" t="s">
        <v>483</v>
      </c>
      <c r="C4" s="3">
        <v>0</v>
      </c>
      <c r="D4" s="3">
        <v>0</v>
      </c>
      <c r="H4" s="5">
        <v>0</v>
      </c>
      <c r="J4" s="17" t="s">
        <v>483</v>
      </c>
      <c r="K4" s="5">
        <v>4</v>
      </c>
      <c r="L4" s="5">
        <v>5</v>
      </c>
      <c r="M4" s="5"/>
      <c r="N4" s="5" t="s">
        <v>124</v>
      </c>
      <c r="O4" s="5">
        <v>0</v>
      </c>
    </row>
    <row r="5" spans="1:15">
      <c r="A5" t="s">
        <v>263</v>
      </c>
      <c r="B5" s="3">
        <v>0</v>
      </c>
      <c r="C5" s="3">
        <v>0</v>
      </c>
      <c r="D5" s="3">
        <v>0</v>
      </c>
      <c r="F5" s="5" t="s">
        <v>124</v>
      </c>
      <c r="H5" s="5">
        <v>1</v>
      </c>
      <c r="J5" s="5">
        <v>4</v>
      </c>
      <c r="K5" s="5">
        <v>4</v>
      </c>
      <c r="L5" s="5">
        <v>5</v>
      </c>
      <c r="M5" s="5" t="s">
        <v>124</v>
      </c>
      <c r="N5" s="5"/>
      <c r="O5" s="5">
        <v>1</v>
      </c>
    </row>
    <row r="6" spans="1:15">
      <c r="A6" t="s">
        <v>264</v>
      </c>
      <c r="B6" s="3" t="s">
        <v>115</v>
      </c>
      <c r="C6" s="3" t="s">
        <v>115</v>
      </c>
      <c r="D6" s="3">
        <v>0</v>
      </c>
      <c r="F6" s="41" t="s">
        <v>124</v>
      </c>
      <c r="H6" s="5">
        <v>1</v>
      </c>
      <c r="J6" s="5">
        <v>4</v>
      </c>
      <c r="K6" s="5">
        <v>3</v>
      </c>
      <c r="L6" s="5" t="s">
        <v>113</v>
      </c>
      <c r="M6" s="5" t="s">
        <v>124</v>
      </c>
      <c r="N6" s="5"/>
      <c r="O6" s="5">
        <v>1</v>
      </c>
    </row>
    <row r="7" spans="1:15">
      <c r="A7" t="s">
        <v>265</v>
      </c>
      <c r="B7" s="37">
        <v>5</v>
      </c>
      <c r="C7" s="37">
        <v>5</v>
      </c>
      <c r="D7" s="37" t="s">
        <v>113</v>
      </c>
      <c r="F7" s="5" t="s">
        <v>124</v>
      </c>
      <c r="H7" s="5">
        <v>1</v>
      </c>
      <c r="J7" s="5">
        <v>5</v>
      </c>
      <c r="K7" s="5">
        <v>5</v>
      </c>
      <c r="L7" s="17" t="s">
        <v>115</v>
      </c>
      <c r="M7" s="5"/>
      <c r="N7" s="5" t="s">
        <v>124</v>
      </c>
      <c r="O7" s="5">
        <v>0</v>
      </c>
    </row>
    <row r="8" spans="1:15">
      <c r="A8" s="24" t="s">
        <v>266</v>
      </c>
      <c r="B8" s="3">
        <v>0</v>
      </c>
      <c r="C8" s="3">
        <v>0</v>
      </c>
      <c r="D8" s="3" t="s">
        <v>115</v>
      </c>
      <c r="F8" s="5" t="s">
        <v>124</v>
      </c>
      <c r="H8" s="5">
        <v>1</v>
      </c>
      <c r="J8" s="5" t="s">
        <v>113</v>
      </c>
      <c r="K8" s="5" t="s">
        <v>113</v>
      </c>
      <c r="L8" s="5" t="s">
        <v>113</v>
      </c>
      <c r="M8" s="5" t="s">
        <v>124</v>
      </c>
      <c r="N8" s="5"/>
      <c r="O8" s="5">
        <v>1</v>
      </c>
    </row>
    <row r="9" spans="1:15">
      <c r="A9" t="s">
        <v>267</v>
      </c>
      <c r="B9" s="3">
        <v>0</v>
      </c>
      <c r="C9" s="3">
        <v>0</v>
      </c>
      <c r="D9" s="2" t="s">
        <v>113</v>
      </c>
      <c r="G9" s="5" t="s">
        <v>124</v>
      </c>
      <c r="H9" s="5">
        <v>0</v>
      </c>
      <c r="J9" s="5" t="s">
        <v>113</v>
      </c>
      <c r="K9" s="5">
        <v>5</v>
      </c>
      <c r="L9" s="5" t="s">
        <v>114</v>
      </c>
      <c r="M9" s="5" t="s">
        <v>124</v>
      </c>
      <c r="N9" s="5"/>
      <c r="O9" s="5">
        <v>1</v>
      </c>
    </row>
    <row r="10" spans="1:15">
      <c r="A10" s="23" t="s">
        <v>268</v>
      </c>
      <c r="B10" s="3" t="s">
        <v>142</v>
      </c>
      <c r="C10" s="2">
        <v>5</v>
      </c>
      <c r="D10" s="2">
        <v>5</v>
      </c>
      <c r="G10" s="5" t="s">
        <v>124</v>
      </c>
      <c r="H10" s="5">
        <v>0</v>
      </c>
      <c r="J10" s="5" t="s">
        <v>113</v>
      </c>
      <c r="K10" s="5" t="s">
        <v>113</v>
      </c>
      <c r="L10" s="5">
        <v>5</v>
      </c>
      <c r="M10" s="5" t="s">
        <v>124</v>
      </c>
      <c r="N10" s="5"/>
      <c r="O10" s="5">
        <v>1</v>
      </c>
    </row>
    <row r="11" spans="1:15">
      <c r="A11" t="s">
        <v>269</v>
      </c>
      <c r="B11" s="3">
        <v>0</v>
      </c>
      <c r="C11" s="3">
        <v>0</v>
      </c>
      <c r="D11" s="37" t="s">
        <v>114</v>
      </c>
      <c r="G11" s="5" t="s">
        <v>124</v>
      </c>
      <c r="H11" s="5">
        <v>0</v>
      </c>
      <c r="J11" s="5" t="s">
        <v>113</v>
      </c>
      <c r="K11" s="5" t="s">
        <v>114</v>
      </c>
      <c r="L11" s="5" t="s">
        <v>114</v>
      </c>
      <c r="M11" s="5" t="s">
        <v>124</v>
      </c>
      <c r="N11" s="5"/>
      <c r="O11" s="5">
        <v>1</v>
      </c>
    </row>
    <row r="12" spans="1:15">
      <c r="A12" t="s">
        <v>270</v>
      </c>
      <c r="B12" s="37" t="s">
        <v>113</v>
      </c>
      <c r="C12" s="37" t="s">
        <v>113</v>
      </c>
      <c r="D12" s="37" t="s">
        <v>113</v>
      </c>
      <c r="F12" s="37" t="s">
        <v>124</v>
      </c>
      <c r="H12" s="5">
        <v>1</v>
      </c>
      <c r="J12" s="5" t="s">
        <v>113</v>
      </c>
      <c r="K12" s="5" t="s">
        <v>113</v>
      </c>
      <c r="L12" s="5">
        <v>5</v>
      </c>
      <c r="M12" s="5" t="s">
        <v>124</v>
      </c>
      <c r="N12" s="5"/>
      <c r="O12" s="5">
        <v>1</v>
      </c>
    </row>
    <row r="13" spans="1:15">
      <c r="A13" t="s">
        <v>271</v>
      </c>
      <c r="B13" s="3">
        <v>0</v>
      </c>
      <c r="C13" s="3">
        <v>0</v>
      </c>
      <c r="D13" s="3">
        <v>0</v>
      </c>
      <c r="F13" s="5" t="s">
        <v>124</v>
      </c>
      <c r="H13" s="5">
        <v>1</v>
      </c>
      <c r="J13" s="5">
        <v>5</v>
      </c>
      <c r="K13" s="5" t="s">
        <v>114</v>
      </c>
      <c r="L13" s="5">
        <v>5</v>
      </c>
      <c r="M13" s="5" t="s">
        <v>124</v>
      </c>
      <c r="N13" s="5"/>
      <c r="O13" s="5">
        <v>1</v>
      </c>
    </row>
    <row r="14" spans="1:15">
      <c r="A14" s="25" t="s">
        <v>272</v>
      </c>
      <c r="B14" s="37" t="s">
        <v>114</v>
      </c>
      <c r="C14" s="2">
        <v>5</v>
      </c>
      <c r="D14" s="2">
        <v>5</v>
      </c>
      <c r="F14" s="5" t="s">
        <v>124</v>
      </c>
      <c r="H14" s="5">
        <v>1</v>
      </c>
      <c r="J14" s="5" t="s">
        <v>114</v>
      </c>
      <c r="K14" s="5" t="s">
        <v>113</v>
      </c>
      <c r="L14" s="5">
        <v>5</v>
      </c>
      <c r="M14" s="5" t="s">
        <v>124</v>
      </c>
      <c r="N14" s="5"/>
      <c r="O14" s="5">
        <v>1</v>
      </c>
    </row>
    <row r="15" spans="1:15">
      <c r="A15" t="s">
        <v>273</v>
      </c>
      <c r="B15" s="3" t="s">
        <v>142</v>
      </c>
      <c r="C15" s="37" t="s">
        <v>114</v>
      </c>
      <c r="D15" s="37" t="s">
        <v>113</v>
      </c>
      <c r="G15" s="5" t="s">
        <v>124</v>
      </c>
      <c r="H15" s="5">
        <v>0</v>
      </c>
      <c r="J15" s="5" t="s">
        <v>113</v>
      </c>
      <c r="K15" s="5" t="s">
        <v>113</v>
      </c>
      <c r="L15" s="5" t="s">
        <v>114</v>
      </c>
      <c r="M15" s="5" t="s">
        <v>124</v>
      </c>
      <c r="N15" s="5"/>
      <c r="O15" s="5">
        <v>1</v>
      </c>
    </row>
    <row r="16" spans="1:15">
      <c r="A16" s="23" t="s">
        <v>274</v>
      </c>
      <c r="B16" s="3">
        <v>0</v>
      </c>
      <c r="C16" s="41" t="s">
        <v>492</v>
      </c>
      <c r="D16" s="37" t="s">
        <v>113</v>
      </c>
      <c r="G16" s="5" t="s">
        <v>124</v>
      </c>
      <c r="H16" s="5">
        <v>0</v>
      </c>
      <c r="J16" s="5" t="s">
        <v>114</v>
      </c>
      <c r="K16" s="17" t="s">
        <v>492</v>
      </c>
      <c r="L16" s="17" t="s">
        <v>115</v>
      </c>
      <c r="M16" s="5"/>
      <c r="N16" s="5" t="s">
        <v>124</v>
      </c>
      <c r="O16" s="5">
        <v>0</v>
      </c>
    </row>
    <row r="17" spans="1:15">
      <c r="A17" t="s">
        <v>275</v>
      </c>
      <c r="B17" s="3">
        <v>0</v>
      </c>
      <c r="C17" s="37" t="s">
        <v>114</v>
      </c>
      <c r="D17" s="37" t="s">
        <v>113</v>
      </c>
      <c r="G17" s="5" t="s">
        <v>124</v>
      </c>
      <c r="H17" s="5">
        <v>0</v>
      </c>
      <c r="J17" s="5" t="s">
        <v>113</v>
      </c>
      <c r="K17" s="5" t="s">
        <v>114</v>
      </c>
      <c r="L17" s="5" t="s">
        <v>114</v>
      </c>
      <c r="M17" s="5" t="s">
        <v>124</v>
      </c>
      <c r="N17" s="5"/>
      <c r="O17" s="5">
        <v>1</v>
      </c>
    </row>
    <row r="18" spans="1:15">
      <c r="A18" s="23" t="s">
        <v>276</v>
      </c>
      <c r="B18" s="3">
        <v>0</v>
      </c>
      <c r="C18" s="3" t="s">
        <v>115</v>
      </c>
      <c r="D18" s="2" t="s">
        <v>113</v>
      </c>
      <c r="G18" s="5" t="s">
        <v>124</v>
      </c>
      <c r="H18" s="5">
        <v>0</v>
      </c>
      <c r="J18" s="5" t="s">
        <v>113</v>
      </c>
      <c r="K18" s="5" t="s">
        <v>114</v>
      </c>
      <c r="L18" s="5" t="s">
        <v>113</v>
      </c>
      <c r="M18" s="5" t="s">
        <v>124</v>
      </c>
      <c r="N18" s="5"/>
      <c r="O18" s="5">
        <v>1</v>
      </c>
    </row>
    <row r="19" spans="1:15">
      <c r="A19" t="s">
        <v>277</v>
      </c>
      <c r="B19" s="3">
        <v>0</v>
      </c>
      <c r="C19" s="3">
        <v>0</v>
      </c>
      <c r="D19" s="3">
        <v>0</v>
      </c>
      <c r="F19" s="5" t="s">
        <v>124</v>
      </c>
      <c r="H19" s="5">
        <v>1</v>
      </c>
      <c r="J19" s="5">
        <v>5</v>
      </c>
      <c r="K19" s="5" t="s">
        <v>113</v>
      </c>
      <c r="L19" s="5">
        <v>5</v>
      </c>
      <c r="M19" s="5" t="s">
        <v>124</v>
      </c>
      <c r="N19" s="5"/>
      <c r="O19" s="5">
        <v>1</v>
      </c>
    </row>
    <row r="20" spans="1:15">
      <c r="A20" s="24" t="s">
        <v>278</v>
      </c>
      <c r="B20" s="3">
        <v>0</v>
      </c>
      <c r="C20" s="3">
        <v>0</v>
      </c>
      <c r="D20" s="3">
        <v>0</v>
      </c>
      <c r="F20" s="5" t="s">
        <v>124</v>
      </c>
      <c r="H20" s="5">
        <v>1</v>
      </c>
      <c r="J20" s="5">
        <v>5</v>
      </c>
      <c r="K20" s="5" t="s">
        <v>113</v>
      </c>
      <c r="L20" s="5">
        <v>5</v>
      </c>
      <c r="M20" s="5" t="s">
        <v>124</v>
      </c>
      <c r="N20" s="5"/>
      <c r="O20" s="5">
        <v>1</v>
      </c>
    </row>
    <row r="21" spans="1:15">
      <c r="A21" t="s">
        <v>279</v>
      </c>
      <c r="B21" s="3">
        <v>0</v>
      </c>
      <c r="C21" s="3">
        <v>0</v>
      </c>
      <c r="D21" s="3" t="s">
        <v>142</v>
      </c>
      <c r="F21" s="5" t="s">
        <v>124</v>
      </c>
      <c r="H21" s="5">
        <v>1</v>
      </c>
      <c r="J21" s="5">
        <v>5</v>
      </c>
      <c r="K21" s="17" t="s">
        <v>115</v>
      </c>
      <c r="L21" s="5">
        <v>5</v>
      </c>
      <c r="M21" s="5"/>
      <c r="N21" s="5" t="s">
        <v>124</v>
      </c>
      <c r="O21" s="5">
        <v>0</v>
      </c>
    </row>
    <row r="22" spans="1:15">
      <c r="A22" s="23" t="s">
        <v>280</v>
      </c>
      <c r="B22" s="2" t="s">
        <v>113</v>
      </c>
      <c r="C22" s="2" t="s">
        <v>113</v>
      </c>
      <c r="D22" s="2">
        <v>5</v>
      </c>
      <c r="F22" s="2" t="s">
        <v>124</v>
      </c>
      <c r="H22" s="5">
        <v>1</v>
      </c>
      <c r="J22" s="5">
        <v>5</v>
      </c>
      <c r="K22" s="17">
        <v>0</v>
      </c>
      <c r="L22" s="5" t="s">
        <v>113</v>
      </c>
      <c r="M22" s="5"/>
      <c r="N22" s="5" t="s">
        <v>124</v>
      </c>
      <c r="O22" s="5">
        <v>0</v>
      </c>
    </row>
    <row r="23" spans="1:15">
      <c r="A23" t="s">
        <v>281</v>
      </c>
      <c r="B23" s="41" t="s">
        <v>483</v>
      </c>
      <c r="C23" s="3">
        <v>0</v>
      </c>
      <c r="D23" s="3">
        <v>0</v>
      </c>
      <c r="H23" s="5">
        <v>0</v>
      </c>
      <c r="J23" s="17" t="s">
        <v>483</v>
      </c>
      <c r="K23" s="5">
        <v>5</v>
      </c>
      <c r="L23" s="5">
        <v>5</v>
      </c>
      <c r="M23" s="5"/>
      <c r="N23" s="5" t="s">
        <v>124</v>
      </c>
      <c r="O23" s="5">
        <v>0</v>
      </c>
    </row>
    <row r="24" spans="1:15">
      <c r="A24" t="s">
        <v>282</v>
      </c>
      <c r="B24" s="3">
        <v>0</v>
      </c>
      <c r="C24" s="3">
        <v>0</v>
      </c>
      <c r="D24" s="3">
        <v>0</v>
      </c>
      <c r="F24" s="5" t="s">
        <v>124</v>
      </c>
      <c r="H24" s="5">
        <v>1</v>
      </c>
      <c r="J24" s="5">
        <v>5</v>
      </c>
      <c r="K24" s="5" t="s">
        <v>113</v>
      </c>
      <c r="L24" s="5">
        <v>5</v>
      </c>
      <c r="M24" s="5" t="s">
        <v>124</v>
      </c>
      <c r="N24" s="5"/>
      <c r="O24" s="5">
        <v>1</v>
      </c>
    </row>
    <row r="25" spans="1:15">
      <c r="A25" s="23" t="s">
        <v>283</v>
      </c>
      <c r="B25" s="2" t="s">
        <v>113</v>
      </c>
      <c r="C25" s="2">
        <v>5</v>
      </c>
      <c r="D25" s="2">
        <v>5</v>
      </c>
      <c r="F25" s="5" t="s">
        <v>124</v>
      </c>
      <c r="H25" s="5">
        <v>1</v>
      </c>
      <c r="J25" s="5" t="s">
        <v>113</v>
      </c>
      <c r="K25" s="5" t="s">
        <v>113</v>
      </c>
      <c r="L25" s="5" t="s">
        <v>113</v>
      </c>
      <c r="M25" s="5" t="s">
        <v>124</v>
      </c>
      <c r="N25" s="5"/>
      <c r="O25" s="5">
        <v>1</v>
      </c>
    </row>
    <row r="26" spans="1:15">
      <c r="A26" t="s">
        <v>284</v>
      </c>
      <c r="B26" s="3">
        <v>0</v>
      </c>
      <c r="C26" s="3" t="s">
        <v>115</v>
      </c>
      <c r="D26" s="5" t="s">
        <v>492</v>
      </c>
      <c r="G26" s="5" t="s">
        <v>124</v>
      </c>
      <c r="H26" s="5">
        <v>0</v>
      </c>
      <c r="J26" s="5" t="s">
        <v>113</v>
      </c>
      <c r="K26" s="17" t="s">
        <v>115</v>
      </c>
      <c r="L26" s="17" t="s">
        <v>492</v>
      </c>
      <c r="M26" s="5"/>
      <c r="N26" s="5" t="s">
        <v>124</v>
      </c>
      <c r="O26" s="5">
        <v>0</v>
      </c>
    </row>
    <row r="27" spans="1:15">
      <c r="A27" s="23" t="s">
        <v>285</v>
      </c>
      <c r="B27" s="3">
        <v>0</v>
      </c>
      <c r="C27" s="37" t="s">
        <v>114</v>
      </c>
      <c r="D27" s="37" t="s">
        <v>114</v>
      </c>
      <c r="F27" s="3"/>
      <c r="G27" s="5" t="s">
        <v>124</v>
      </c>
      <c r="H27" s="5">
        <v>0</v>
      </c>
      <c r="J27" s="5">
        <v>5</v>
      </c>
      <c r="K27" s="5" t="s">
        <v>113</v>
      </c>
      <c r="L27" s="17" t="s">
        <v>115</v>
      </c>
      <c r="M27" s="5"/>
      <c r="N27" s="5" t="s">
        <v>124</v>
      </c>
      <c r="O27" s="5">
        <v>0</v>
      </c>
    </row>
    <row r="28" spans="1:15">
      <c r="A28" t="s">
        <v>286</v>
      </c>
      <c r="B28" s="37" t="s">
        <v>113</v>
      </c>
      <c r="C28" s="5" t="s">
        <v>492</v>
      </c>
      <c r="D28" s="37" t="s">
        <v>113</v>
      </c>
      <c r="G28" s="5" t="s">
        <v>124</v>
      </c>
      <c r="H28" s="5">
        <v>0</v>
      </c>
      <c r="J28" s="5" t="s">
        <v>113</v>
      </c>
      <c r="K28" s="17" t="s">
        <v>492</v>
      </c>
      <c r="L28" s="17">
        <v>0</v>
      </c>
      <c r="M28" s="5"/>
      <c r="N28" s="5" t="s">
        <v>124</v>
      </c>
      <c r="O28" s="5">
        <v>0</v>
      </c>
    </row>
    <row r="29" spans="1:15">
      <c r="A29" s="24" t="s">
        <v>287</v>
      </c>
      <c r="B29" s="3">
        <v>0</v>
      </c>
      <c r="C29" s="3" t="s">
        <v>115</v>
      </c>
      <c r="D29" s="3" t="s">
        <v>142</v>
      </c>
      <c r="F29" s="3" t="s">
        <v>124</v>
      </c>
      <c r="H29" s="5">
        <v>1</v>
      </c>
      <c r="J29" s="5">
        <v>5</v>
      </c>
      <c r="K29" s="5" t="s">
        <v>113</v>
      </c>
      <c r="L29" s="5">
        <v>5</v>
      </c>
      <c r="M29" s="5" t="s">
        <v>124</v>
      </c>
      <c r="N29" s="5"/>
      <c r="O29" s="5">
        <v>1</v>
      </c>
    </row>
    <row r="30" spans="1:15">
      <c r="A30" t="s">
        <v>288</v>
      </c>
      <c r="B30" s="3">
        <v>0</v>
      </c>
      <c r="C30" s="3" t="s">
        <v>142</v>
      </c>
      <c r="D30" s="3">
        <v>0</v>
      </c>
      <c r="F30" s="5" t="s">
        <v>124</v>
      </c>
      <c r="H30" s="5">
        <v>1</v>
      </c>
      <c r="J30" s="5">
        <v>5</v>
      </c>
      <c r="K30" s="5" t="s">
        <v>114</v>
      </c>
      <c r="L30" s="5">
        <v>5</v>
      </c>
      <c r="M30" s="5" t="s">
        <v>124</v>
      </c>
      <c r="N30" s="5"/>
      <c r="O30" s="5">
        <v>1</v>
      </c>
    </row>
    <row r="31" spans="1:15">
      <c r="A31" t="s">
        <v>289</v>
      </c>
      <c r="B31" s="37">
        <v>5</v>
      </c>
      <c r="C31" s="37" t="s">
        <v>114</v>
      </c>
      <c r="D31" s="37">
        <v>5</v>
      </c>
      <c r="F31" s="5" t="s">
        <v>124</v>
      </c>
      <c r="H31" s="5">
        <v>1</v>
      </c>
      <c r="J31" s="5">
        <v>5</v>
      </c>
      <c r="K31" s="5" t="s">
        <v>114</v>
      </c>
      <c r="L31" s="5">
        <v>5</v>
      </c>
      <c r="M31" s="5" t="s">
        <v>124</v>
      </c>
      <c r="N31" s="5"/>
      <c r="O31" s="5">
        <v>1</v>
      </c>
    </row>
    <row r="32" spans="1:15">
      <c r="A32" t="s">
        <v>290</v>
      </c>
      <c r="B32" s="3" t="s">
        <v>142</v>
      </c>
      <c r="C32" s="37" t="s">
        <v>113</v>
      </c>
      <c r="D32" s="37" t="s">
        <v>113</v>
      </c>
      <c r="G32" s="5" t="s">
        <v>124</v>
      </c>
      <c r="H32" s="5">
        <v>0</v>
      </c>
      <c r="J32" s="5" t="s">
        <v>113</v>
      </c>
      <c r="K32" s="5" t="s">
        <v>113</v>
      </c>
      <c r="L32" s="5" t="s">
        <v>113</v>
      </c>
      <c r="M32" s="5" t="s">
        <v>124</v>
      </c>
      <c r="N32" s="5"/>
      <c r="O32" s="5">
        <v>1</v>
      </c>
    </row>
    <row r="33" spans="1:15">
      <c r="A33" t="s">
        <v>291</v>
      </c>
      <c r="B33" s="5" t="s">
        <v>492</v>
      </c>
      <c r="C33" s="5" t="s">
        <v>492</v>
      </c>
      <c r="D33" s="3">
        <v>0</v>
      </c>
      <c r="G33" s="5" t="s">
        <v>124</v>
      </c>
      <c r="H33" s="5">
        <v>0</v>
      </c>
      <c r="J33" s="17" t="s">
        <v>492</v>
      </c>
      <c r="K33" s="17" t="s">
        <v>492</v>
      </c>
      <c r="L33" s="5">
        <v>5</v>
      </c>
      <c r="M33" s="5"/>
      <c r="N33" s="5" t="s">
        <v>124</v>
      </c>
      <c r="O33" s="5">
        <v>0</v>
      </c>
    </row>
    <row r="34" spans="1:15">
      <c r="A34" s="24" t="s">
        <v>292</v>
      </c>
      <c r="B34" s="3">
        <v>0</v>
      </c>
      <c r="C34" s="3">
        <v>0</v>
      </c>
      <c r="D34" s="3">
        <v>0</v>
      </c>
      <c r="F34" s="5" t="s">
        <v>124</v>
      </c>
      <c r="H34" s="5">
        <v>1</v>
      </c>
      <c r="J34" s="5">
        <v>5</v>
      </c>
      <c r="K34" s="5" t="s">
        <v>113</v>
      </c>
      <c r="L34" s="5">
        <v>5</v>
      </c>
      <c r="M34" s="5" t="s">
        <v>124</v>
      </c>
      <c r="N34" s="5"/>
      <c r="O34" s="5">
        <v>1</v>
      </c>
    </row>
    <row r="35" spans="1:15">
      <c r="A35" t="s">
        <v>293</v>
      </c>
      <c r="B35" s="3">
        <v>0</v>
      </c>
      <c r="C35" s="3">
        <v>0</v>
      </c>
      <c r="D35" s="3">
        <v>0</v>
      </c>
      <c r="F35" s="5" t="s">
        <v>124</v>
      </c>
      <c r="H35" s="5">
        <v>1</v>
      </c>
      <c r="J35" s="5">
        <v>5</v>
      </c>
      <c r="K35" s="5" t="s">
        <v>113</v>
      </c>
      <c r="L35" s="5">
        <v>5</v>
      </c>
      <c r="M35" s="5" t="s">
        <v>124</v>
      </c>
      <c r="N35" s="5"/>
      <c r="O35" s="5">
        <v>1</v>
      </c>
    </row>
    <row r="36" spans="1:15">
      <c r="A36" s="24" t="s">
        <v>294</v>
      </c>
      <c r="B36" s="3">
        <v>0</v>
      </c>
      <c r="C36" s="3">
        <v>0</v>
      </c>
      <c r="D36" s="3">
        <v>0</v>
      </c>
      <c r="F36" s="5" t="s">
        <v>124</v>
      </c>
      <c r="H36" s="5">
        <v>1</v>
      </c>
      <c r="J36" s="5">
        <v>5</v>
      </c>
      <c r="K36" s="5" t="s">
        <v>113</v>
      </c>
      <c r="L36" s="5">
        <v>5</v>
      </c>
      <c r="M36" s="5" t="s">
        <v>124</v>
      </c>
      <c r="N36" s="5"/>
      <c r="O36" s="5">
        <v>1</v>
      </c>
    </row>
    <row r="37" spans="1:15">
      <c r="A37" s="23" t="s">
        <v>295</v>
      </c>
      <c r="B37" s="3">
        <v>0</v>
      </c>
      <c r="C37" s="2" t="s">
        <v>113</v>
      </c>
      <c r="D37" s="3">
        <v>0</v>
      </c>
      <c r="G37" s="5" t="s">
        <v>124</v>
      </c>
      <c r="H37" s="5">
        <v>0</v>
      </c>
      <c r="J37" s="17" t="s">
        <v>142</v>
      </c>
      <c r="K37" s="5" t="s">
        <v>114</v>
      </c>
      <c r="L37" s="5">
        <v>5</v>
      </c>
      <c r="M37" s="5"/>
      <c r="N37" s="5" t="s">
        <v>124</v>
      </c>
      <c r="O37" s="5">
        <v>0</v>
      </c>
    </row>
    <row r="38" spans="1:15">
      <c r="A38" t="s">
        <v>296</v>
      </c>
      <c r="B38" s="3">
        <v>0</v>
      </c>
      <c r="C38" s="3">
        <v>0</v>
      </c>
      <c r="D38" s="3">
        <v>0</v>
      </c>
      <c r="F38" s="5" t="s">
        <v>124</v>
      </c>
      <c r="H38" s="5">
        <v>1</v>
      </c>
      <c r="J38" s="5">
        <v>5</v>
      </c>
      <c r="K38" s="5" t="s">
        <v>113</v>
      </c>
      <c r="L38" s="5">
        <v>5</v>
      </c>
      <c r="M38" s="5" t="s">
        <v>124</v>
      </c>
      <c r="N38" s="5"/>
      <c r="O38" s="5">
        <v>1</v>
      </c>
    </row>
    <row r="39" spans="1:15">
      <c r="A39" s="25" t="s">
        <v>297</v>
      </c>
      <c r="B39" s="37" t="s">
        <v>114</v>
      </c>
      <c r="C39" s="2" t="s">
        <v>113</v>
      </c>
      <c r="D39" s="2">
        <v>5</v>
      </c>
      <c r="F39" s="5" t="s">
        <v>124</v>
      </c>
      <c r="H39" s="5">
        <v>1</v>
      </c>
      <c r="J39" s="5" t="s">
        <v>113</v>
      </c>
      <c r="K39" s="5" t="s">
        <v>113</v>
      </c>
      <c r="L39" s="5" t="s">
        <v>113</v>
      </c>
      <c r="M39" s="5" t="s">
        <v>124</v>
      </c>
      <c r="N39" s="5"/>
      <c r="O39" s="5">
        <v>1</v>
      </c>
    </row>
    <row r="40" spans="1:15">
      <c r="A40" s="23" t="s">
        <v>298</v>
      </c>
      <c r="B40" s="2">
        <v>5</v>
      </c>
      <c r="C40" s="2">
        <v>5</v>
      </c>
      <c r="D40" s="2">
        <v>5</v>
      </c>
      <c r="F40" s="5" t="s">
        <v>124</v>
      </c>
      <c r="H40" s="5">
        <v>1</v>
      </c>
      <c r="J40" s="5">
        <v>5</v>
      </c>
      <c r="K40" s="5" t="s">
        <v>113</v>
      </c>
      <c r="L40" s="5">
        <v>5</v>
      </c>
      <c r="M40" s="5" t="s">
        <v>124</v>
      </c>
      <c r="N40" s="5"/>
      <c r="O40" s="5">
        <v>1</v>
      </c>
    </row>
    <row r="41" spans="1:15">
      <c r="A41" t="s">
        <v>299</v>
      </c>
      <c r="B41" s="3">
        <v>0</v>
      </c>
      <c r="C41" s="37">
        <v>5</v>
      </c>
      <c r="D41" s="37" t="s">
        <v>113</v>
      </c>
      <c r="G41" s="5" t="s">
        <v>124</v>
      </c>
      <c r="H41" s="5">
        <v>0</v>
      </c>
      <c r="J41" s="5">
        <v>5</v>
      </c>
      <c r="K41" s="5">
        <v>5</v>
      </c>
      <c r="L41" s="5" t="s">
        <v>113</v>
      </c>
      <c r="M41" s="5" t="s">
        <v>124</v>
      </c>
      <c r="N41" s="5"/>
      <c r="O41" s="5">
        <v>1</v>
      </c>
    </row>
    <row r="42" spans="1:15">
      <c r="A42" s="23" t="s">
        <v>300</v>
      </c>
      <c r="B42" s="2">
        <v>5</v>
      </c>
      <c r="C42" s="2">
        <v>5</v>
      </c>
      <c r="D42" s="2">
        <v>5</v>
      </c>
      <c r="F42" s="5" t="s">
        <v>124</v>
      </c>
      <c r="H42" s="5">
        <v>1</v>
      </c>
      <c r="J42" s="5">
        <v>5</v>
      </c>
      <c r="K42" s="5" t="s">
        <v>113</v>
      </c>
      <c r="L42" s="5" t="s">
        <v>113</v>
      </c>
      <c r="M42" s="5" t="s">
        <v>124</v>
      </c>
      <c r="N42" s="5"/>
      <c r="O42" s="5">
        <v>1</v>
      </c>
    </row>
    <row r="43" spans="1:15">
      <c r="A43" t="s">
        <v>301</v>
      </c>
      <c r="B43" s="3">
        <v>0</v>
      </c>
      <c r="C43" s="3">
        <v>0</v>
      </c>
      <c r="D43" s="3">
        <v>0</v>
      </c>
      <c r="F43" s="5" t="s">
        <v>124</v>
      </c>
      <c r="H43" s="5">
        <v>1</v>
      </c>
      <c r="J43" s="5">
        <v>5</v>
      </c>
      <c r="K43" s="5" t="s">
        <v>113</v>
      </c>
      <c r="L43" s="5">
        <v>5</v>
      </c>
      <c r="M43" s="5" t="s">
        <v>124</v>
      </c>
      <c r="N43" s="5"/>
      <c r="O43" s="5">
        <v>1</v>
      </c>
    </row>
    <row r="44" spans="1:15">
      <c r="A44" t="s">
        <v>302</v>
      </c>
      <c r="B44" s="37" t="s">
        <v>113</v>
      </c>
      <c r="C44" s="37">
        <v>5</v>
      </c>
      <c r="D44" s="37" t="s">
        <v>113</v>
      </c>
      <c r="F44" s="37" t="s">
        <v>124</v>
      </c>
      <c r="H44" s="5">
        <v>1</v>
      </c>
      <c r="J44" s="5">
        <v>5</v>
      </c>
      <c r="K44" s="5" t="s">
        <v>113</v>
      </c>
      <c r="L44" s="17" t="s">
        <v>115</v>
      </c>
      <c r="M44" s="5"/>
      <c r="N44" s="5" t="s">
        <v>124</v>
      </c>
      <c r="O44" s="5">
        <v>0</v>
      </c>
    </row>
    <row r="45" spans="1:15">
      <c r="A45" t="s">
        <v>303</v>
      </c>
      <c r="B45" s="3">
        <v>0</v>
      </c>
      <c r="C45" s="3">
        <v>0</v>
      </c>
      <c r="D45" s="3">
        <v>0</v>
      </c>
      <c r="F45" s="5" t="s">
        <v>124</v>
      </c>
      <c r="H45" s="5">
        <v>1</v>
      </c>
      <c r="J45" s="5">
        <v>5</v>
      </c>
      <c r="K45" s="5" t="s">
        <v>114</v>
      </c>
      <c r="L45" s="5">
        <v>5</v>
      </c>
      <c r="M45" s="5" t="s">
        <v>124</v>
      </c>
      <c r="N45" s="5"/>
      <c r="O45" s="5">
        <v>1</v>
      </c>
    </row>
    <row r="46" spans="1:15">
      <c r="A46" t="s">
        <v>304</v>
      </c>
      <c r="B46" s="3">
        <v>0</v>
      </c>
      <c r="C46" s="3">
        <v>0</v>
      </c>
      <c r="D46" s="3">
        <v>0</v>
      </c>
      <c r="F46" s="5" t="s">
        <v>124</v>
      </c>
      <c r="H46" s="5">
        <v>1</v>
      </c>
      <c r="J46" s="5">
        <v>5</v>
      </c>
      <c r="K46" s="5" t="s">
        <v>113</v>
      </c>
      <c r="L46" s="5">
        <v>5</v>
      </c>
      <c r="M46" s="5" t="s">
        <v>124</v>
      </c>
      <c r="N46" s="5"/>
      <c r="O46" s="5">
        <v>1</v>
      </c>
    </row>
    <row r="47" spans="1:15">
      <c r="A47" s="24" t="s">
        <v>305</v>
      </c>
      <c r="B47" s="3">
        <v>0</v>
      </c>
      <c r="C47" s="3">
        <v>0</v>
      </c>
      <c r="D47" s="3">
        <v>0</v>
      </c>
      <c r="F47" s="5" t="s">
        <v>124</v>
      </c>
      <c r="H47" s="5">
        <v>1</v>
      </c>
      <c r="J47" s="5">
        <v>5</v>
      </c>
      <c r="K47" s="5" t="s">
        <v>113</v>
      </c>
      <c r="L47" s="5">
        <v>5</v>
      </c>
      <c r="M47" s="5" t="s">
        <v>124</v>
      </c>
      <c r="N47" s="5"/>
      <c r="O47" s="5">
        <v>1</v>
      </c>
    </row>
    <row r="48" spans="1:15">
      <c r="A48" s="23" t="s">
        <v>306</v>
      </c>
      <c r="B48" s="2">
        <v>5</v>
      </c>
      <c r="C48" s="2">
        <v>5</v>
      </c>
      <c r="D48" s="2">
        <v>5</v>
      </c>
      <c r="F48" s="5" t="s">
        <v>124</v>
      </c>
      <c r="H48" s="5">
        <v>1</v>
      </c>
      <c r="J48" s="5">
        <v>5</v>
      </c>
      <c r="K48" s="5">
        <v>5</v>
      </c>
      <c r="L48" s="5">
        <v>5</v>
      </c>
      <c r="M48" s="5" t="s">
        <v>124</v>
      </c>
      <c r="N48" s="5"/>
      <c r="O48" s="5">
        <v>1</v>
      </c>
    </row>
    <row r="49" spans="1:15">
      <c r="A49" s="25" t="s">
        <v>307</v>
      </c>
      <c r="B49" s="2">
        <v>5</v>
      </c>
      <c r="C49" s="2">
        <v>5</v>
      </c>
      <c r="D49" s="2">
        <v>5</v>
      </c>
      <c r="F49" s="5" t="s">
        <v>124</v>
      </c>
      <c r="H49" s="5">
        <v>1</v>
      </c>
      <c r="J49" s="5">
        <v>5</v>
      </c>
      <c r="K49" s="5" t="s">
        <v>114</v>
      </c>
      <c r="L49" s="5" t="s">
        <v>113</v>
      </c>
      <c r="M49" s="5" t="s">
        <v>124</v>
      </c>
      <c r="N49" s="5"/>
      <c r="O49" s="5">
        <v>1</v>
      </c>
    </row>
    <row r="50" spans="1:15">
      <c r="A50" s="24" t="s">
        <v>308</v>
      </c>
      <c r="B50" s="3">
        <v>0</v>
      </c>
      <c r="C50" s="3" t="s">
        <v>142</v>
      </c>
      <c r="D50" s="3">
        <v>0</v>
      </c>
      <c r="F50" s="5" t="s">
        <v>124</v>
      </c>
      <c r="H50" s="5">
        <v>1</v>
      </c>
      <c r="J50" s="5">
        <v>5</v>
      </c>
      <c r="K50" s="5" t="s">
        <v>113</v>
      </c>
      <c r="L50" s="5">
        <v>5</v>
      </c>
      <c r="M50" s="5" t="s">
        <v>124</v>
      </c>
      <c r="N50" s="5"/>
      <c r="O50" s="5">
        <v>1</v>
      </c>
    </row>
    <row r="51" spans="1:15">
      <c r="A51" t="s">
        <v>309</v>
      </c>
      <c r="B51" s="37" t="s">
        <v>113</v>
      </c>
      <c r="C51" s="5" t="s">
        <v>492</v>
      </c>
      <c r="D51" s="37">
        <v>5</v>
      </c>
      <c r="H51" s="5">
        <v>0</v>
      </c>
      <c r="J51" s="5">
        <v>5</v>
      </c>
      <c r="K51" s="17" t="s">
        <v>492</v>
      </c>
      <c r="L51" s="5">
        <v>5</v>
      </c>
      <c r="M51" s="5"/>
      <c r="N51" s="5" t="s">
        <v>124</v>
      </c>
      <c r="O51" s="5">
        <v>0</v>
      </c>
    </row>
    <row r="52" spans="1:15">
      <c r="A52" s="24" t="s">
        <v>310</v>
      </c>
      <c r="B52" s="3">
        <v>0</v>
      </c>
      <c r="C52" s="3">
        <v>0</v>
      </c>
      <c r="D52" s="3">
        <v>0</v>
      </c>
      <c r="F52" s="5" t="s">
        <v>124</v>
      </c>
      <c r="H52" s="5">
        <v>1</v>
      </c>
      <c r="J52" s="5">
        <v>5</v>
      </c>
      <c r="K52" s="5" t="s">
        <v>113</v>
      </c>
      <c r="L52" s="5">
        <v>5</v>
      </c>
      <c r="M52" s="5" t="s">
        <v>124</v>
      </c>
      <c r="N52" s="5"/>
      <c r="O52" s="5">
        <v>1</v>
      </c>
    </row>
    <row r="53" spans="1:15">
      <c r="A53" t="s">
        <v>311</v>
      </c>
      <c r="B53" s="37" t="s">
        <v>113</v>
      </c>
      <c r="C53" s="37" t="s">
        <v>113</v>
      </c>
      <c r="D53" s="37">
        <v>5</v>
      </c>
      <c r="F53" s="37" t="s">
        <v>124</v>
      </c>
      <c r="H53" s="5">
        <v>1</v>
      </c>
      <c r="J53" s="5" t="s">
        <v>113</v>
      </c>
      <c r="K53" s="5" t="s">
        <v>113</v>
      </c>
      <c r="L53" s="5">
        <v>5</v>
      </c>
      <c r="M53" s="5" t="s">
        <v>124</v>
      </c>
      <c r="N53" s="5"/>
      <c r="O53" s="5">
        <v>1</v>
      </c>
    </row>
    <row r="54" spans="1:15">
      <c r="A54" t="s">
        <v>312</v>
      </c>
      <c r="B54" s="3">
        <v>0</v>
      </c>
      <c r="C54" s="3">
        <v>0</v>
      </c>
      <c r="D54" s="3">
        <v>0</v>
      </c>
      <c r="F54" s="5" t="s">
        <v>124</v>
      </c>
      <c r="H54" s="5">
        <v>1</v>
      </c>
      <c r="J54" s="5">
        <v>5</v>
      </c>
      <c r="K54" s="5" t="s">
        <v>114</v>
      </c>
      <c r="L54" s="5">
        <v>5</v>
      </c>
      <c r="M54" s="5" t="s">
        <v>124</v>
      </c>
      <c r="N54" s="5"/>
      <c r="O54" s="5">
        <v>1</v>
      </c>
    </row>
    <row r="55" spans="1:15">
      <c r="A55" s="23" t="s">
        <v>313</v>
      </c>
      <c r="B55" s="3">
        <v>0</v>
      </c>
      <c r="C55" s="2" t="s">
        <v>113</v>
      </c>
      <c r="D55" s="37" t="s">
        <v>114</v>
      </c>
      <c r="G55" s="5" t="s">
        <v>124</v>
      </c>
      <c r="H55" s="5">
        <v>0</v>
      </c>
      <c r="J55" s="5" t="s">
        <v>114</v>
      </c>
      <c r="K55" s="5" t="s">
        <v>114</v>
      </c>
      <c r="L55" s="17" t="s">
        <v>142</v>
      </c>
      <c r="M55" s="5"/>
      <c r="N55" s="5" t="s">
        <v>124</v>
      </c>
      <c r="O55" s="5">
        <v>0</v>
      </c>
    </row>
    <row r="56" spans="1:15">
      <c r="A56" t="s">
        <v>314</v>
      </c>
      <c r="B56" s="3">
        <v>0</v>
      </c>
      <c r="C56" s="3">
        <v>0</v>
      </c>
      <c r="D56" s="3">
        <v>0</v>
      </c>
      <c r="F56" s="5" t="s">
        <v>124</v>
      </c>
      <c r="H56" s="5">
        <v>1</v>
      </c>
      <c r="J56" s="5">
        <v>5</v>
      </c>
      <c r="K56" s="5" t="s">
        <v>114</v>
      </c>
      <c r="L56" s="5">
        <v>5</v>
      </c>
      <c r="M56" s="5" t="s">
        <v>124</v>
      </c>
      <c r="N56" s="5"/>
      <c r="O56" s="5">
        <v>1</v>
      </c>
    </row>
    <row r="57" spans="1:15">
      <c r="A57" t="s">
        <v>315</v>
      </c>
      <c r="B57" s="3">
        <v>0</v>
      </c>
      <c r="C57" s="3">
        <v>0</v>
      </c>
      <c r="D57" s="3">
        <v>0</v>
      </c>
      <c r="F57" s="5" t="s">
        <v>124</v>
      </c>
      <c r="H57" s="5">
        <v>1</v>
      </c>
      <c r="J57" s="5">
        <v>5</v>
      </c>
      <c r="K57" s="5" t="s">
        <v>113</v>
      </c>
      <c r="L57" s="5">
        <v>5</v>
      </c>
      <c r="M57" s="5" t="s">
        <v>124</v>
      </c>
      <c r="N57" s="5"/>
      <c r="O57" s="5">
        <v>1</v>
      </c>
    </row>
    <row r="58" spans="1:15">
      <c r="A58" t="s">
        <v>316</v>
      </c>
      <c r="B58" s="3">
        <v>0</v>
      </c>
      <c r="C58" s="3">
        <v>0</v>
      </c>
      <c r="D58" s="3">
        <v>0</v>
      </c>
      <c r="F58" s="5" t="s">
        <v>124</v>
      </c>
      <c r="H58" s="5">
        <v>1</v>
      </c>
      <c r="J58" s="5">
        <v>5</v>
      </c>
      <c r="K58" s="5" t="s">
        <v>113</v>
      </c>
      <c r="L58" s="5">
        <v>5</v>
      </c>
      <c r="M58" s="5" t="s">
        <v>124</v>
      </c>
      <c r="N58" s="5"/>
      <c r="O58" s="5">
        <v>1</v>
      </c>
    </row>
    <row r="59" spans="1:15">
      <c r="A59" s="23" t="s">
        <v>317</v>
      </c>
      <c r="B59" s="3">
        <v>0</v>
      </c>
      <c r="C59" s="37" t="s">
        <v>114</v>
      </c>
      <c r="D59" s="3" t="s">
        <v>142</v>
      </c>
      <c r="F59" s="3"/>
      <c r="G59" s="5" t="s">
        <v>124</v>
      </c>
      <c r="H59" s="5">
        <v>0</v>
      </c>
      <c r="J59" s="5" t="s">
        <v>113</v>
      </c>
      <c r="K59" s="5" t="s">
        <v>114</v>
      </c>
      <c r="L59" s="5" t="s">
        <v>113</v>
      </c>
      <c r="M59" s="5" t="s">
        <v>124</v>
      </c>
      <c r="N59" s="5"/>
      <c r="O59" s="5">
        <v>1</v>
      </c>
    </row>
    <row r="60" spans="1:15">
      <c r="A60" s="25" t="s">
        <v>318</v>
      </c>
      <c r="B60" s="2" t="s">
        <v>113</v>
      </c>
      <c r="C60" s="2">
        <v>5</v>
      </c>
      <c r="D60" s="2">
        <v>5</v>
      </c>
      <c r="F60" s="5" t="s">
        <v>124</v>
      </c>
      <c r="H60" s="5">
        <v>1</v>
      </c>
      <c r="J60" s="5">
        <v>5</v>
      </c>
      <c r="K60" s="5">
        <v>5</v>
      </c>
      <c r="L60" s="5">
        <v>5</v>
      </c>
      <c r="M60" s="5" t="s">
        <v>124</v>
      </c>
      <c r="N60" s="5"/>
      <c r="O60" s="5">
        <v>1</v>
      </c>
    </row>
    <row r="61" spans="1:15">
      <c r="A61" t="s">
        <v>319</v>
      </c>
      <c r="B61" s="37" t="s">
        <v>113</v>
      </c>
      <c r="C61" s="37" t="s">
        <v>113</v>
      </c>
      <c r="D61" s="37" t="s">
        <v>113</v>
      </c>
      <c r="F61" s="37" t="s">
        <v>124</v>
      </c>
      <c r="H61" s="5">
        <v>1</v>
      </c>
      <c r="J61" s="5" t="s">
        <v>113</v>
      </c>
      <c r="K61" s="5" t="s">
        <v>113</v>
      </c>
      <c r="L61" s="5" t="s">
        <v>113</v>
      </c>
      <c r="M61" s="5" t="s">
        <v>124</v>
      </c>
      <c r="N61" s="5"/>
      <c r="O61" s="5">
        <v>1</v>
      </c>
    </row>
    <row r="62" spans="1:15">
      <c r="A62" t="s">
        <v>320</v>
      </c>
      <c r="B62" s="3">
        <v>0</v>
      </c>
      <c r="C62" s="3">
        <v>0</v>
      </c>
      <c r="D62" s="3">
        <v>0</v>
      </c>
      <c r="F62" s="5" t="s">
        <v>124</v>
      </c>
      <c r="H62" s="5">
        <v>1</v>
      </c>
      <c r="J62" s="5">
        <v>5</v>
      </c>
      <c r="K62" s="5" t="s">
        <v>113</v>
      </c>
      <c r="L62" s="5">
        <v>5</v>
      </c>
      <c r="M62" s="5" t="s">
        <v>124</v>
      </c>
      <c r="N62" s="5"/>
      <c r="O62" s="5">
        <v>1</v>
      </c>
    </row>
    <row r="63" spans="1:15">
      <c r="A63" s="23" t="s">
        <v>321</v>
      </c>
      <c r="B63" s="2" t="s">
        <v>113</v>
      </c>
      <c r="C63" s="2" t="s">
        <v>113</v>
      </c>
      <c r="D63" s="2" t="s">
        <v>113</v>
      </c>
      <c r="F63" s="2" t="s">
        <v>124</v>
      </c>
      <c r="H63" s="5">
        <v>1</v>
      </c>
      <c r="J63" s="5">
        <v>5</v>
      </c>
      <c r="K63" s="5" t="s">
        <v>114</v>
      </c>
      <c r="L63" s="5" t="s">
        <v>114</v>
      </c>
      <c r="M63" s="5" t="s">
        <v>124</v>
      </c>
      <c r="N63" s="5"/>
      <c r="O63" s="5">
        <v>1</v>
      </c>
    </row>
    <row r="64" spans="1:15">
      <c r="A64" t="s">
        <v>322</v>
      </c>
      <c r="B64" s="3">
        <v>0</v>
      </c>
      <c r="C64" s="3">
        <v>0</v>
      </c>
      <c r="D64" s="3">
        <v>0</v>
      </c>
      <c r="F64" s="5" t="s">
        <v>124</v>
      </c>
      <c r="H64" s="5">
        <v>1</v>
      </c>
      <c r="J64" s="5">
        <v>5</v>
      </c>
      <c r="K64" s="5" t="s">
        <v>113</v>
      </c>
      <c r="L64" s="5">
        <v>5</v>
      </c>
      <c r="M64" s="5" t="s">
        <v>124</v>
      </c>
      <c r="N64" s="5"/>
      <c r="O64" s="5">
        <v>1</v>
      </c>
    </row>
    <row r="65" spans="1:15">
      <c r="A65" t="s">
        <v>323</v>
      </c>
      <c r="B65" s="37">
        <v>5</v>
      </c>
      <c r="C65" s="37">
        <v>5</v>
      </c>
      <c r="D65" s="37">
        <v>5</v>
      </c>
      <c r="F65" s="5" t="s">
        <v>124</v>
      </c>
      <c r="H65" s="5">
        <v>1</v>
      </c>
      <c r="J65" s="5">
        <v>5</v>
      </c>
      <c r="K65" s="5">
        <v>5</v>
      </c>
      <c r="L65" s="5">
        <v>5</v>
      </c>
      <c r="M65" s="5" t="s">
        <v>124</v>
      </c>
      <c r="N65" s="5"/>
      <c r="O65" s="5">
        <v>1</v>
      </c>
    </row>
    <row r="66" spans="1:15">
      <c r="A66" s="24" t="s">
        <v>324</v>
      </c>
      <c r="B66" s="3">
        <v>0</v>
      </c>
      <c r="C66" s="3">
        <v>0</v>
      </c>
      <c r="D66" s="3">
        <v>0</v>
      </c>
      <c r="F66" s="5" t="s">
        <v>124</v>
      </c>
      <c r="H66" s="5">
        <v>1</v>
      </c>
      <c r="J66" s="5">
        <v>5</v>
      </c>
      <c r="K66" s="5" t="s">
        <v>113</v>
      </c>
      <c r="L66" s="5">
        <v>5</v>
      </c>
      <c r="M66" s="5" t="s">
        <v>124</v>
      </c>
      <c r="N66" s="5"/>
      <c r="O66" s="5">
        <v>1</v>
      </c>
    </row>
    <row r="67" spans="1:15">
      <c r="A67" t="s">
        <v>325</v>
      </c>
      <c r="B67" s="3">
        <v>0</v>
      </c>
      <c r="C67" s="3">
        <v>0</v>
      </c>
      <c r="D67" s="3">
        <v>0</v>
      </c>
      <c r="F67" s="5" t="s">
        <v>124</v>
      </c>
      <c r="H67" s="5">
        <v>1</v>
      </c>
      <c r="J67" s="5">
        <v>5</v>
      </c>
      <c r="K67" s="5" t="s">
        <v>113</v>
      </c>
      <c r="L67" s="5">
        <v>5</v>
      </c>
      <c r="M67" s="5" t="s">
        <v>124</v>
      </c>
      <c r="N67" s="5"/>
      <c r="O67" s="5">
        <v>1</v>
      </c>
    </row>
    <row r="68" spans="1:15">
      <c r="A68" s="23" t="s">
        <v>326</v>
      </c>
      <c r="B68" s="2">
        <v>5</v>
      </c>
      <c r="C68" s="2" t="s">
        <v>113</v>
      </c>
      <c r="D68" s="2" t="s">
        <v>113</v>
      </c>
      <c r="F68" s="2" t="s">
        <v>124</v>
      </c>
      <c r="H68" s="5">
        <v>1</v>
      </c>
      <c r="J68" s="5" t="s">
        <v>113</v>
      </c>
      <c r="K68" s="5" t="s">
        <v>113</v>
      </c>
      <c r="L68" s="17" t="s">
        <v>115</v>
      </c>
      <c r="M68" s="5"/>
      <c r="N68" s="5" t="s">
        <v>124</v>
      </c>
      <c r="O68" s="5">
        <v>0</v>
      </c>
    </row>
    <row r="69" spans="1:15">
      <c r="A69" s="24" t="s">
        <v>327</v>
      </c>
      <c r="B69" s="3">
        <v>0</v>
      </c>
      <c r="C69" s="3">
        <v>0</v>
      </c>
      <c r="D69" s="3">
        <v>0</v>
      </c>
      <c r="F69" s="5" t="s">
        <v>124</v>
      </c>
      <c r="H69" s="5">
        <v>1</v>
      </c>
      <c r="J69" s="5">
        <v>5</v>
      </c>
      <c r="K69" s="5" t="s">
        <v>113</v>
      </c>
      <c r="L69" s="5">
        <v>5</v>
      </c>
      <c r="M69" s="5" t="s">
        <v>124</v>
      </c>
      <c r="N69" s="5"/>
      <c r="O69" s="5">
        <v>1</v>
      </c>
    </row>
    <row r="70" spans="1:15">
      <c r="A70" s="25" t="s">
        <v>328</v>
      </c>
      <c r="B70" s="2">
        <v>5</v>
      </c>
      <c r="C70" s="2">
        <v>5</v>
      </c>
      <c r="D70" s="2">
        <v>5</v>
      </c>
      <c r="F70" s="5" t="s">
        <v>124</v>
      </c>
      <c r="H70" s="5">
        <v>1</v>
      </c>
      <c r="J70" s="5">
        <v>5</v>
      </c>
      <c r="K70" s="5">
        <v>5</v>
      </c>
      <c r="L70" s="5" t="s">
        <v>113</v>
      </c>
      <c r="M70" s="5" t="s">
        <v>124</v>
      </c>
      <c r="N70" s="5"/>
      <c r="O70" s="5">
        <v>1</v>
      </c>
    </row>
    <row r="71" spans="1:15">
      <c r="A71" t="s">
        <v>329</v>
      </c>
      <c r="B71" s="3">
        <v>0</v>
      </c>
      <c r="C71" s="3">
        <v>0</v>
      </c>
      <c r="D71" s="3">
        <v>0</v>
      </c>
      <c r="F71" s="5" t="s">
        <v>124</v>
      </c>
      <c r="H71" s="5">
        <v>1</v>
      </c>
      <c r="J71" s="5">
        <v>5</v>
      </c>
      <c r="K71" s="5" t="s">
        <v>114</v>
      </c>
      <c r="L71" s="5">
        <v>5</v>
      </c>
      <c r="M71" s="5" t="s">
        <v>124</v>
      </c>
      <c r="N71" s="5"/>
      <c r="O71" s="5">
        <v>1</v>
      </c>
    </row>
    <row r="72" spans="1:15">
      <c r="A72" t="s">
        <v>330</v>
      </c>
      <c r="B72" s="3">
        <v>0</v>
      </c>
      <c r="C72" s="3">
        <v>0</v>
      </c>
      <c r="D72" s="3">
        <v>0</v>
      </c>
      <c r="F72" s="5" t="s">
        <v>124</v>
      </c>
      <c r="H72" s="5">
        <v>1</v>
      </c>
      <c r="J72" s="5">
        <v>5</v>
      </c>
      <c r="K72" s="5" t="s">
        <v>113</v>
      </c>
      <c r="L72" s="5">
        <v>5</v>
      </c>
      <c r="M72" s="5" t="s">
        <v>124</v>
      </c>
      <c r="N72" s="5"/>
      <c r="O72" s="5">
        <v>1</v>
      </c>
    </row>
    <row r="73" spans="1:15">
      <c r="A73" t="s">
        <v>331</v>
      </c>
      <c r="B73" s="3">
        <v>0</v>
      </c>
      <c r="C73" s="3">
        <v>0</v>
      </c>
      <c r="D73" s="3">
        <v>0</v>
      </c>
      <c r="F73" s="5" t="s">
        <v>124</v>
      </c>
      <c r="H73" s="5">
        <v>1</v>
      </c>
      <c r="J73" s="5">
        <v>5</v>
      </c>
      <c r="K73" s="5" t="s">
        <v>114</v>
      </c>
      <c r="L73" s="5">
        <v>5</v>
      </c>
      <c r="M73" s="5" t="s">
        <v>124</v>
      </c>
      <c r="N73" s="5"/>
      <c r="O73" s="5">
        <v>1</v>
      </c>
    </row>
    <row r="74" spans="1:15">
      <c r="A74" t="s">
        <v>332</v>
      </c>
      <c r="B74" s="37" t="s">
        <v>113</v>
      </c>
      <c r="C74" s="3" t="s">
        <v>142</v>
      </c>
      <c r="D74" s="3" t="s">
        <v>142</v>
      </c>
      <c r="G74" s="5" t="s">
        <v>124</v>
      </c>
      <c r="H74" s="5">
        <v>0</v>
      </c>
      <c r="J74" s="5" t="s">
        <v>113</v>
      </c>
      <c r="K74" s="17" t="s">
        <v>115</v>
      </c>
      <c r="L74" s="5" t="s">
        <v>113</v>
      </c>
      <c r="M74" s="5"/>
      <c r="N74" s="5" t="s">
        <v>124</v>
      </c>
      <c r="O74" s="5">
        <v>0</v>
      </c>
    </row>
    <row r="75" spans="1:15">
      <c r="A75" t="s">
        <v>333</v>
      </c>
      <c r="B75" s="37" t="s">
        <v>114</v>
      </c>
      <c r="C75" s="3" t="s">
        <v>115</v>
      </c>
      <c r="D75" s="3" t="s">
        <v>142</v>
      </c>
      <c r="F75" s="3"/>
      <c r="G75" s="5" t="s">
        <v>124</v>
      </c>
      <c r="H75" s="5">
        <v>0</v>
      </c>
      <c r="J75" s="5" t="s">
        <v>113</v>
      </c>
      <c r="K75" s="5" t="s">
        <v>114</v>
      </c>
      <c r="L75" s="5" t="s">
        <v>113</v>
      </c>
      <c r="M75" s="5" t="s">
        <v>124</v>
      </c>
      <c r="N75" s="5"/>
      <c r="O75" s="5">
        <v>1</v>
      </c>
    </row>
    <row r="76" spans="1:15">
      <c r="A76" t="s">
        <v>334</v>
      </c>
      <c r="B76" s="3">
        <v>0</v>
      </c>
      <c r="C76" s="3">
        <v>0</v>
      </c>
      <c r="D76" s="3">
        <v>0</v>
      </c>
      <c r="F76" s="5" t="s">
        <v>124</v>
      </c>
      <c r="H76" s="5">
        <v>1</v>
      </c>
      <c r="J76" s="5">
        <v>5</v>
      </c>
      <c r="K76" s="5" t="s">
        <v>113</v>
      </c>
      <c r="L76" s="5">
        <v>5</v>
      </c>
      <c r="M76" s="5" t="s">
        <v>124</v>
      </c>
      <c r="N76" s="5"/>
      <c r="O76" s="5">
        <v>1</v>
      </c>
    </row>
    <row r="77" spans="1:15">
      <c r="A77" t="s">
        <v>335</v>
      </c>
      <c r="B77" s="37">
        <v>5</v>
      </c>
      <c r="C77" s="37" t="s">
        <v>114</v>
      </c>
      <c r="D77" s="37">
        <v>5</v>
      </c>
      <c r="F77" s="5" t="s">
        <v>124</v>
      </c>
      <c r="H77" s="5">
        <v>1</v>
      </c>
      <c r="J77" s="5">
        <v>5</v>
      </c>
      <c r="K77" s="5" t="s">
        <v>114</v>
      </c>
      <c r="L77" s="5">
        <v>5</v>
      </c>
      <c r="M77" s="5" t="s">
        <v>124</v>
      </c>
      <c r="N77" s="5"/>
      <c r="O77" s="5">
        <v>1</v>
      </c>
    </row>
    <row r="78" spans="1:15">
      <c r="A78" t="s">
        <v>336</v>
      </c>
      <c r="B78" s="37">
        <v>5</v>
      </c>
      <c r="C78" s="37" t="s">
        <v>114</v>
      </c>
      <c r="D78" s="37">
        <v>5</v>
      </c>
      <c r="F78" s="5" t="s">
        <v>124</v>
      </c>
      <c r="H78" s="5">
        <v>1</v>
      </c>
      <c r="J78" s="5">
        <v>5</v>
      </c>
      <c r="K78" s="5" t="s">
        <v>114</v>
      </c>
      <c r="L78" s="5" t="s">
        <v>113</v>
      </c>
      <c r="M78" s="5" t="s">
        <v>124</v>
      </c>
      <c r="N78" s="5"/>
      <c r="O78" s="5">
        <v>1</v>
      </c>
    </row>
    <row r="79" spans="1:15">
      <c r="A79" t="s">
        <v>337</v>
      </c>
      <c r="B79" s="3">
        <v>0</v>
      </c>
      <c r="C79" s="3">
        <v>0</v>
      </c>
      <c r="D79" s="3">
        <v>0</v>
      </c>
      <c r="F79" s="5" t="s">
        <v>124</v>
      </c>
      <c r="H79" s="5">
        <v>1</v>
      </c>
      <c r="J79" s="5">
        <v>5</v>
      </c>
      <c r="K79" s="5" t="s">
        <v>113</v>
      </c>
      <c r="L79" s="5">
        <v>5</v>
      </c>
      <c r="M79" s="5" t="s">
        <v>124</v>
      </c>
      <c r="N79" s="5"/>
      <c r="O79" s="5">
        <v>1</v>
      </c>
    </row>
    <row r="80" spans="1:15">
      <c r="A80" t="s">
        <v>338</v>
      </c>
      <c r="B80" s="3">
        <v>0</v>
      </c>
      <c r="C80" s="3">
        <v>0</v>
      </c>
      <c r="D80" s="3">
        <v>0</v>
      </c>
      <c r="F80" s="5" t="s">
        <v>124</v>
      </c>
      <c r="H80" s="5">
        <v>1</v>
      </c>
      <c r="J80" s="5">
        <v>5</v>
      </c>
      <c r="K80" s="5" t="s">
        <v>113</v>
      </c>
      <c r="L80" s="5">
        <v>5</v>
      </c>
      <c r="M80" s="5" t="s">
        <v>124</v>
      </c>
      <c r="N80" s="5"/>
      <c r="O80" s="5">
        <v>1</v>
      </c>
    </row>
    <row r="81" spans="1:15">
      <c r="A81" t="s">
        <v>339</v>
      </c>
      <c r="B81" s="3">
        <v>0</v>
      </c>
      <c r="C81" s="3" t="s">
        <v>142</v>
      </c>
      <c r="D81" s="3">
        <v>0</v>
      </c>
      <c r="F81" s="5" t="s">
        <v>124</v>
      </c>
      <c r="H81" s="5">
        <v>1</v>
      </c>
      <c r="J81" s="5">
        <v>5</v>
      </c>
      <c r="K81" s="5" t="s">
        <v>113</v>
      </c>
      <c r="L81" s="5">
        <v>5</v>
      </c>
      <c r="M81" s="5" t="s">
        <v>124</v>
      </c>
      <c r="N81" s="5"/>
      <c r="O81" s="5">
        <v>1</v>
      </c>
    </row>
    <row r="82" spans="1:15">
      <c r="A82" t="s">
        <v>340</v>
      </c>
      <c r="B82" s="3">
        <v>0</v>
      </c>
      <c r="C82" s="3">
        <v>0</v>
      </c>
      <c r="D82" s="3">
        <v>0</v>
      </c>
      <c r="F82" s="5" t="s">
        <v>124</v>
      </c>
      <c r="H82" s="5">
        <v>1</v>
      </c>
      <c r="J82" s="5">
        <v>5</v>
      </c>
      <c r="K82" s="5" t="s">
        <v>113</v>
      </c>
      <c r="L82" s="5">
        <v>5</v>
      </c>
      <c r="M82" s="5" t="s">
        <v>124</v>
      </c>
      <c r="N82" s="5"/>
      <c r="O82" s="5">
        <v>1</v>
      </c>
    </row>
    <row r="83" spans="1:15">
      <c r="A83" s="23" t="s">
        <v>341</v>
      </c>
      <c r="B83" s="3">
        <v>0</v>
      </c>
      <c r="C83" s="3" t="s">
        <v>115</v>
      </c>
      <c r="D83" s="3" t="s">
        <v>115</v>
      </c>
      <c r="F83" s="3" t="s">
        <v>124</v>
      </c>
      <c r="H83" s="5">
        <v>1</v>
      </c>
      <c r="J83" s="5" t="s">
        <v>113</v>
      </c>
      <c r="K83" s="17" t="s">
        <v>115</v>
      </c>
      <c r="L83" s="5" t="s">
        <v>113</v>
      </c>
      <c r="M83" s="5"/>
      <c r="N83" s="5" t="s">
        <v>124</v>
      </c>
      <c r="O83" s="5">
        <v>0</v>
      </c>
    </row>
    <row r="84" spans="1:15">
      <c r="A84" t="s">
        <v>342</v>
      </c>
      <c r="B84" s="3">
        <v>0</v>
      </c>
      <c r="C84" s="3">
        <v>0</v>
      </c>
      <c r="D84" s="3">
        <v>0</v>
      </c>
      <c r="F84" s="5" t="s">
        <v>124</v>
      </c>
      <c r="H84" s="5">
        <v>1</v>
      </c>
      <c r="J84" s="5">
        <v>5</v>
      </c>
      <c r="K84" s="5" t="s">
        <v>113</v>
      </c>
      <c r="L84" s="5">
        <v>5</v>
      </c>
      <c r="M84" s="5" t="s">
        <v>124</v>
      </c>
      <c r="N84" s="5"/>
      <c r="O84" s="5">
        <v>1</v>
      </c>
    </row>
    <row r="85" spans="1:15">
      <c r="A85" s="23" t="s">
        <v>343</v>
      </c>
      <c r="B85" s="2">
        <v>5</v>
      </c>
      <c r="C85" s="2" t="s">
        <v>113</v>
      </c>
      <c r="D85" s="2">
        <v>5</v>
      </c>
      <c r="F85" s="5" t="s">
        <v>124</v>
      </c>
      <c r="H85" s="5">
        <v>1</v>
      </c>
      <c r="J85" s="5">
        <v>5</v>
      </c>
      <c r="K85" s="5" t="s">
        <v>113</v>
      </c>
      <c r="L85" s="5" t="s">
        <v>113</v>
      </c>
      <c r="M85" s="5" t="s">
        <v>124</v>
      </c>
      <c r="N85" s="5"/>
      <c r="O85" s="5">
        <v>1</v>
      </c>
    </row>
    <row r="86" spans="1:15">
      <c r="A86" s="24" t="s">
        <v>344</v>
      </c>
      <c r="B86" s="3">
        <v>0</v>
      </c>
      <c r="C86" s="3">
        <v>0</v>
      </c>
      <c r="D86" s="3">
        <v>0</v>
      </c>
      <c r="F86" s="5" t="s">
        <v>124</v>
      </c>
      <c r="H86" s="5">
        <v>1</v>
      </c>
      <c r="J86" s="5">
        <v>5</v>
      </c>
      <c r="K86" s="5" t="s">
        <v>113</v>
      </c>
      <c r="L86" s="5">
        <v>5</v>
      </c>
      <c r="M86" s="5" t="s">
        <v>124</v>
      </c>
      <c r="N86" s="5"/>
      <c r="O86" s="5">
        <v>1</v>
      </c>
    </row>
    <row r="87" spans="1:15">
      <c r="A87" s="24" t="s">
        <v>345</v>
      </c>
      <c r="B87" s="3">
        <v>0</v>
      </c>
      <c r="C87" s="3">
        <v>0</v>
      </c>
      <c r="D87" s="3" t="s">
        <v>142</v>
      </c>
      <c r="F87" s="5" t="s">
        <v>124</v>
      </c>
      <c r="H87" s="5">
        <v>1</v>
      </c>
      <c r="J87" s="5">
        <v>5</v>
      </c>
      <c r="K87" s="5" t="s">
        <v>113</v>
      </c>
      <c r="L87" s="17">
        <v>0</v>
      </c>
      <c r="M87" s="5"/>
      <c r="N87" s="5" t="s">
        <v>124</v>
      </c>
      <c r="O87" s="5">
        <v>0</v>
      </c>
    </row>
    <row r="88" spans="1:15">
      <c r="A88" t="s">
        <v>346</v>
      </c>
      <c r="B88" s="37" t="s">
        <v>114</v>
      </c>
      <c r="C88" s="41" t="s">
        <v>492</v>
      </c>
      <c r="D88" s="37" t="s">
        <v>113</v>
      </c>
      <c r="G88" s="5" t="s">
        <v>124</v>
      </c>
      <c r="H88" s="5">
        <v>0</v>
      </c>
      <c r="J88" s="5" t="s">
        <v>114</v>
      </c>
      <c r="K88" s="17" t="s">
        <v>492</v>
      </c>
      <c r="L88" s="5" t="s">
        <v>115</v>
      </c>
      <c r="M88" s="5"/>
      <c r="N88" s="5" t="s">
        <v>124</v>
      </c>
      <c r="O88" s="5">
        <v>0</v>
      </c>
    </row>
    <row r="89" spans="1:15">
      <c r="A89" t="s">
        <v>347</v>
      </c>
      <c r="B89" s="3">
        <v>0</v>
      </c>
      <c r="C89" s="3">
        <v>0</v>
      </c>
      <c r="D89" s="3">
        <v>0</v>
      </c>
      <c r="F89" s="5" t="s">
        <v>124</v>
      </c>
      <c r="H89" s="5">
        <v>1</v>
      </c>
      <c r="J89" s="5">
        <v>5</v>
      </c>
      <c r="K89" s="5" t="s">
        <v>113</v>
      </c>
      <c r="L89" s="5">
        <v>5</v>
      </c>
      <c r="M89" s="5" t="s">
        <v>124</v>
      </c>
      <c r="N89" s="5"/>
      <c r="O89" s="5">
        <v>1</v>
      </c>
    </row>
    <row r="90" spans="1:15">
      <c r="A90" t="s">
        <v>348</v>
      </c>
      <c r="B90" s="3">
        <v>0</v>
      </c>
      <c r="C90" s="3">
        <v>0</v>
      </c>
      <c r="D90" s="3" t="s">
        <v>142</v>
      </c>
      <c r="F90" s="5" t="s">
        <v>124</v>
      </c>
      <c r="H90" s="5">
        <v>1</v>
      </c>
      <c r="J90" s="5">
        <v>5</v>
      </c>
      <c r="K90" s="5" t="s">
        <v>113</v>
      </c>
      <c r="L90" s="5" t="s">
        <v>113</v>
      </c>
      <c r="M90" s="5" t="s">
        <v>124</v>
      </c>
      <c r="N90" s="5"/>
      <c r="O90" s="5">
        <v>1</v>
      </c>
    </row>
    <row r="91" spans="1:15">
      <c r="A91" t="s">
        <v>349</v>
      </c>
      <c r="B91" s="3">
        <v>0</v>
      </c>
      <c r="C91" s="41" t="s">
        <v>492</v>
      </c>
      <c r="D91" s="3" t="s">
        <v>142</v>
      </c>
      <c r="G91" s="5" t="s">
        <v>124</v>
      </c>
      <c r="H91" s="5">
        <v>0</v>
      </c>
      <c r="J91" s="5" t="s">
        <v>114</v>
      </c>
      <c r="K91" s="17" t="s">
        <v>492</v>
      </c>
      <c r="L91" s="17">
        <v>0</v>
      </c>
      <c r="M91" s="5"/>
      <c r="N91" s="5" t="s">
        <v>124</v>
      </c>
      <c r="O91" s="5">
        <v>0</v>
      </c>
    </row>
    <row r="92" spans="1:15">
      <c r="A92" t="s">
        <v>350</v>
      </c>
      <c r="B92" s="2" t="s">
        <v>113</v>
      </c>
      <c r="C92" s="41" t="s">
        <v>492</v>
      </c>
      <c r="D92" s="41" t="s">
        <v>492</v>
      </c>
      <c r="G92" s="5" t="s">
        <v>124</v>
      </c>
      <c r="H92" s="5">
        <v>0</v>
      </c>
      <c r="J92" s="5" t="s">
        <v>113</v>
      </c>
      <c r="K92" s="17" t="s">
        <v>492</v>
      </c>
      <c r="L92" s="17" t="s">
        <v>492</v>
      </c>
      <c r="M92" s="5"/>
      <c r="N92" s="5" t="s">
        <v>124</v>
      </c>
      <c r="O92" s="5">
        <v>0</v>
      </c>
    </row>
    <row r="93" spans="1:15">
      <c r="A93" s="24" t="s">
        <v>351</v>
      </c>
      <c r="B93" s="3">
        <v>0</v>
      </c>
      <c r="C93" s="3">
        <v>0</v>
      </c>
      <c r="D93" s="3">
        <v>0</v>
      </c>
      <c r="F93" s="5" t="s">
        <v>124</v>
      </c>
      <c r="H93" s="5">
        <v>1</v>
      </c>
      <c r="J93" s="5">
        <v>5</v>
      </c>
      <c r="K93" s="5" t="s">
        <v>113</v>
      </c>
      <c r="L93" s="5">
        <v>5</v>
      </c>
      <c r="M93" s="5" t="s">
        <v>124</v>
      </c>
      <c r="N93" s="5"/>
      <c r="O93" s="5">
        <v>1</v>
      </c>
    </row>
    <row r="94" spans="1:15">
      <c r="A94" t="s">
        <v>352</v>
      </c>
      <c r="B94" s="37">
        <v>5</v>
      </c>
      <c r="C94" s="37" t="s">
        <v>113</v>
      </c>
      <c r="D94" s="37">
        <v>5</v>
      </c>
      <c r="F94" s="5" t="s">
        <v>124</v>
      </c>
      <c r="H94" s="5">
        <v>1</v>
      </c>
      <c r="J94" s="5">
        <v>5</v>
      </c>
      <c r="K94" s="5" t="s">
        <v>113</v>
      </c>
      <c r="L94" s="5" t="s">
        <v>113</v>
      </c>
      <c r="M94" s="5" t="s">
        <v>124</v>
      </c>
      <c r="N94" s="5"/>
      <c r="O94" s="5">
        <v>1</v>
      </c>
    </row>
    <row r="95" spans="1:15">
      <c r="A95" t="s">
        <v>353</v>
      </c>
      <c r="B95" s="3">
        <v>0</v>
      </c>
      <c r="C95" s="37" t="s">
        <v>113</v>
      </c>
      <c r="D95" s="37" t="s">
        <v>113</v>
      </c>
      <c r="G95" s="5" t="s">
        <v>124</v>
      </c>
      <c r="H95" s="5">
        <v>0</v>
      </c>
      <c r="J95" s="5">
        <v>5</v>
      </c>
      <c r="K95" s="5" t="s">
        <v>114</v>
      </c>
      <c r="L95" s="5" t="s">
        <v>113</v>
      </c>
      <c r="M95" s="5" t="s">
        <v>124</v>
      </c>
      <c r="N95" s="5"/>
      <c r="O95" s="5">
        <v>1</v>
      </c>
    </row>
    <row r="96" spans="1:15">
      <c r="A96" t="s">
        <v>354</v>
      </c>
      <c r="B96" s="37">
        <v>5</v>
      </c>
      <c r="C96" s="3">
        <v>0</v>
      </c>
      <c r="D96" s="5" t="s">
        <v>492</v>
      </c>
      <c r="G96" s="5" t="s">
        <v>124</v>
      </c>
      <c r="H96" s="5">
        <v>0</v>
      </c>
      <c r="J96" s="5" t="s">
        <v>113</v>
      </c>
      <c r="K96" s="5" t="s">
        <v>115</v>
      </c>
      <c r="L96" s="17" t="s">
        <v>492</v>
      </c>
      <c r="M96" s="5"/>
      <c r="N96" s="5" t="s">
        <v>124</v>
      </c>
      <c r="O96" s="5">
        <v>0</v>
      </c>
    </row>
    <row r="97" spans="1:15">
      <c r="A97" t="s">
        <v>355</v>
      </c>
      <c r="B97" s="3">
        <v>0</v>
      </c>
      <c r="C97" s="3">
        <v>0</v>
      </c>
      <c r="D97" s="37" t="s">
        <v>113</v>
      </c>
      <c r="G97" s="5" t="s">
        <v>124</v>
      </c>
      <c r="H97" s="5">
        <v>0</v>
      </c>
      <c r="J97" s="5" t="s">
        <v>114</v>
      </c>
      <c r="K97" s="5" t="s">
        <v>115</v>
      </c>
      <c r="L97" s="17" t="s">
        <v>142</v>
      </c>
      <c r="M97" s="5"/>
      <c r="N97" s="5" t="s">
        <v>124</v>
      </c>
      <c r="O97" s="5">
        <v>0</v>
      </c>
    </row>
    <row r="98" spans="1:15">
      <c r="A98" t="s">
        <v>356</v>
      </c>
      <c r="B98" s="5" t="s">
        <v>483</v>
      </c>
      <c r="C98" s="3">
        <v>0</v>
      </c>
      <c r="D98" s="3">
        <v>0</v>
      </c>
      <c r="G98" s="5" t="s">
        <v>124</v>
      </c>
      <c r="H98" s="5">
        <v>0</v>
      </c>
      <c r="J98" s="17" t="s">
        <v>483</v>
      </c>
      <c r="K98" s="5" t="s">
        <v>113</v>
      </c>
      <c r="L98" s="5">
        <v>5</v>
      </c>
      <c r="M98" s="5"/>
      <c r="N98" s="5" t="s">
        <v>124</v>
      </c>
      <c r="O98" s="5">
        <v>0</v>
      </c>
    </row>
    <row r="99" spans="1:15">
      <c r="A99" s="23" t="s">
        <v>357</v>
      </c>
      <c r="B99" s="37" t="s">
        <v>114</v>
      </c>
      <c r="C99" s="2" t="s">
        <v>113</v>
      </c>
      <c r="D99" s="37" t="s">
        <v>114</v>
      </c>
      <c r="F99" s="5" t="s">
        <v>124</v>
      </c>
      <c r="H99" s="5">
        <v>1</v>
      </c>
      <c r="J99" s="5" t="s">
        <v>114</v>
      </c>
      <c r="K99" s="5" t="s">
        <v>113</v>
      </c>
      <c r="L99" s="17" t="s">
        <v>142</v>
      </c>
      <c r="M99" s="5"/>
      <c r="N99" s="5" t="s">
        <v>124</v>
      </c>
      <c r="O99" s="5">
        <v>0</v>
      </c>
    </row>
    <row r="100" spans="1:15">
      <c r="A100" t="s">
        <v>358</v>
      </c>
      <c r="B100" s="3">
        <v>0</v>
      </c>
      <c r="C100" s="3">
        <v>0</v>
      </c>
      <c r="D100" s="3">
        <v>0</v>
      </c>
      <c r="F100" s="5" t="s">
        <v>124</v>
      </c>
      <c r="H100" s="5">
        <v>1</v>
      </c>
      <c r="J100" s="5">
        <v>5</v>
      </c>
      <c r="K100" s="5" t="s">
        <v>113</v>
      </c>
      <c r="L100" s="5">
        <v>5</v>
      </c>
      <c r="M100" s="5" t="s">
        <v>124</v>
      </c>
      <c r="N100" s="5"/>
      <c r="O100" s="5">
        <v>1</v>
      </c>
    </row>
    <row r="101" spans="1:15">
      <c r="A101" s="25" t="s">
        <v>359</v>
      </c>
      <c r="B101" s="2" t="s">
        <v>113</v>
      </c>
      <c r="C101" s="2">
        <v>5</v>
      </c>
      <c r="D101" s="2">
        <v>5</v>
      </c>
      <c r="F101" s="5" t="s">
        <v>124</v>
      </c>
      <c r="H101" s="5">
        <v>1</v>
      </c>
      <c r="J101" s="5" t="s">
        <v>113</v>
      </c>
      <c r="K101" s="5">
        <v>5</v>
      </c>
      <c r="L101" s="5" t="s">
        <v>113</v>
      </c>
      <c r="M101" s="5" t="s">
        <v>124</v>
      </c>
      <c r="N101" s="5"/>
      <c r="O101" s="5">
        <v>1</v>
      </c>
    </row>
    <row r="102" spans="1:15">
      <c r="A102" t="s">
        <v>360</v>
      </c>
      <c r="B102" s="3" t="s">
        <v>115</v>
      </c>
      <c r="C102" s="37" t="s">
        <v>113</v>
      </c>
      <c r="D102" s="37" t="s">
        <v>113</v>
      </c>
      <c r="G102" s="5" t="s">
        <v>124</v>
      </c>
      <c r="H102" s="5">
        <v>0</v>
      </c>
      <c r="J102" s="5" t="s">
        <v>114</v>
      </c>
      <c r="K102" s="5" t="s">
        <v>114</v>
      </c>
      <c r="L102" s="5" t="s">
        <v>113</v>
      </c>
      <c r="M102" s="5" t="s">
        <v>124</v>
      </c>
      <c r="N102" s="5"/>
      <c r="O102" s="5">
        <v>1</v>
      </c>
    </row>
    <row r="103" spans="1:15">
      <c r="A103" t="s">
        <v>361</v>
      </c>
      <c r="B103" s="37">
        <v>5</v>
      </c>
      <c r="C103" s="37">
        <v>5</v>
      </c>
      <c r="D103" s="37">
        <v>5</v>
      </c>
      <c r="F103" s="5" t="s">
        <v>124</v>
      </c>
      <c r="H103" s="5">
        <v>1</v>
      </c>
      <c r="J103" s="5">
        <v>5</v>
      </c>
      <c r="K103" s="5" t="s">
        <v>113</v>
      </c>
      <c r="L103" s="5">
        <v>5</v>
      </c>
      <c r="M103" s="5" t="s">
        <v>124</v>
      </c>
      <c r="N103" s="5"/>
      <c r="O103" s="5">
        <v>1</v>
      </c>
    </row>
    <row r="104" spans="1:15">
      <c r="A104" s="24" t="s">
        <v>362</v>
      </c>
      <c r="B104" s="3">
        <v>0</v>
      </c>
      <c r="C104" s="3">
        <v>0</v>
      </c>
      <c r="D104" s="3">
        <v>0</v>
      </c>
      <c r="F104" s="5" t="s">
        <v>124</v>
      </c>
      <c r="H104" s="5">
        <v>1</v>
      </c>
      <c r="J104" s="5">
        <v>5</v>
      </c>
      <c r="K104" s="5" t="s">
        <v>113</v>
      </c>
      <c r="L104" s="5">
        <v>5</v>
      </c>
      <c r="M104" s="5" t="s">
        <v>124</v>
      </c>
      <c r="N104" s="5"/>
      <c r="O104" s="5">
        <v>1</v>
      </c>
    </row>
    <row r="105" spans="1:15">
      <c r="A105" t="s">
        <v>363</v>
      </c>
      <c r="B105" s="37" t="s">
        <v>113</v>
      </c>
      <c r="C105" s="3" t="s">
        <v>115</v>
      </c>
      <c r="D105" s="37" t="s">
        <v>114</v>
      </c>
      <c r="G105" s="5" t="s">
        <v>124</v>
      </c>
      <c r="H105" s="5">
        <v>0</v>
      </c>
      <c r="J105" s="5">
        <v>5</v>
      </c>
      <c r="K105" s="5" t="s">
        <v>114</v>
      </c>
      <c r="L105" s="17" t="s">
        <v>142</v>
      </c>
      <c r="M105" s="5"/>
      <c r="N105" s="5" t="s">
        <v>124</v>
      </c>
      <c r="O105" s="5">
        <v>0</v>
      </c>
    </row>
    <row r="106" spans="1:15">
      <c r="A106" t="s">
        <v>364</v>
      </c>
      <c r="B106" s="37">
        <v>5</v>
      </c>
      <c r="C106" s="37" t="s">
        <v>113</v>
      </c>
      <c r="D106" s="37">
        <v>5</v>
      </c>
      <c r="F106" s="5" t="s">
        <v>124</v>
      </c>
      <c r="H106" s="5">
        <v>1</v>
      </c>
      <c r="J106" s="5">
        <v>5</v>
      </c>
      <c r="K106" s="5" t="s">
        <v>114</v>
      </c>
      <c r="L106" s="5">
        <v>5</v>
      </c>
      <c r="M106" s="5" t="s">
        <v>124</v>
      </c>
      <c r="N106" s="5"/>
      <c r="O106" s="5">
        <v>1</v>
      </c>
    </row>
    <row r="107" spans="1:15">
      <c r="A107" t="s">
        <v>365</v>
      </c>
      <c r="B107" s="37" t="s">
        <v>113</v>
      </c>
      <c r="C107" s="37" t="s">
        <v>113</v>
      </c>
      <c r="D107" s="37">
        <v>5</v>
      </c>
      <c r="F107" s="37" t="s">
        <v>124</v>
      </c>
      <c r="H107" s="5">
        <v>1</v>
      </c>
      <c r="J107" s="5" t="s">
        <v>113</v>
      </c>
      <c r="K107" s="5" t="s">
        <v>113</v>
      </c>
      <c r="L107" s="5">
        <v>5</v>
      </c>
      <c r="M107" s="5" t="s">
        <v>124</v>
      </c>
      <c r="N107" s="5"/>
      <c r="O107" s="5">
        <v>1</v>
      </c>
    </row>
    <row r="108" spans="1:15">
      <c r="A108" t="s">
        <v>366</v>
      </c>
      <c r="B108" s="3">
        <v>0</v>
      </c>
      <c r="C108" s="3">
        <v>0</v>
      </c>
      <c r="D108" s="3">
        <v>0</v>
      </c>
      <c r="G108" s="5" t="s">
        <v>124</v>
      </c>
      <c r="H108" s="5">
        <v>0</v>
      </c>
      <c r="J108" s="5">
        <v>5</v>
      </c>
      <c r="K108" s="5" t="s">
        <v>113</v>
      </c>
      <c r="L108" s="5">
        <v>5</v>
      </c>
      <c r="M108" s="5" t="s">
        <v>124</v>
      </c>
      <c r="N108" s="5"/>
      <c r="O108" s="5">
        <v>1</v>
      </c>
    </row>
    <row r="109" spans="1:15">
      <c r="A109" s="23" t="s">
        <v>367</v>
      </c>
      <c r="B109" s="37" t="s">
        <v>114</v>
      </c>
      <c r="C109" s="41" t="s">
        <v>492</v>
      </c>
      <c r="D109" s="2">
        <v>5</v>
      </c>
      <c r="G109" s="5" t="s">
        <v>124</v>
      </c>
      <c r="H109" s="5">
        <v>0</v>
      </c>
      <c r="J109" s="5" t="s">
        <v>114</v>
      </c>
      <c r="K109" s="17" t="s">
        <v>492</v>
      </c>
      <c r="L109" s="5" t="s">
        <v>113</v>
      </c>
      <c r="M109" s="5"/>
      <c r="N109" s="5" t="s">
        <v>124</v>
      </c>
      <c r="O109" s="5">
        <v>0</v>
      </c>
    </row>
    <row r="110" spans="1:15">
      <c r="A110" t="s">
        <v>368</v>
      </c>
      <c r="B110" s="37" t="s">
        <v>114</v>
      </c>
      <c r="C110" s="5" t="s">
        <v>492</v>
      </c>
      <c r="D110" s="37" t="s">
        <v>113</v>
      </c>
      <c r="G110" s="5" t="s">
        <v>124</v>
      </c>
      <c r="H110" s="5">
        <v>0</v>
      </c>
      <c r="J110" s="17" t="s">
        <v>115</v>
      </c>
      <c r="K110" s="17" t="s">
        <v>492</v>
      </c>
      <c r="L110" s="17">
        <v>0</v>
      </c>
      <c r="M110" s="5" t="s">
        <v>124</v>
      </c>
      <c r="N110" s="5"/>
      <c r="O110" s="5">
        <v>1</v>
      </c>
    </row>
    <row r="111" spans="1:15">
      <c r="A111" t="s">
        <v>369</v>
      </c>
      <c r="B111" s="37" t="s">
        <v>113</v>
      </c>
      <c r="C111" s="37" t="s">
        <v>113</v>
      </c>
      <c r="D111" s="37" t="s">
        <v>113</v>
      </c>
      <c r="F111" s="37" t="s">
        <v>124</v>
      </c>
      <c r="H111" s="5">
        <v>1</v>
      </c>
      <c r="J111" s="5">
        <v>5</v>
      </c>
      <c r="K111" s="5" t="s">
        <v>114</v>
      </c>
      <c r="L111" s="17">
        <v>0</v>
      </c>
      <c r="M111" s="5"/>
      <c r="N111" s="5" t="s">
        <v>124</v>
      </c>
      <c r="O111" s="5">
        <v>0</v>
      </c>
    </row>
    <row r="113" spans="1:15">
      <c r="B113" t="s">
        <v>493</v>
      </c>
      <c r="C113" t="s">
        <v>493</v>
      </c>
      <c r="D113" t="s">
        <v>493</v>
      </c>
      <c r="E113" s="42" t="s">
        <v>119</v>
      </c>
      <c r="F113" s="43">
        <f>SUM(H3:H111)</f>
        <v>76</v>
      </c>
      <c r="H113" s="1" t="s">
        <v>488</v>
      </c>
      <c r="I113" t="s">
        <v>489</v>
      </c>
    </row>
    <row r="114" spans="1:15">
      <c r="B114" s="21">
        <v>9.7222222222222209E-4</v>
      </c>
      <c r="C114" s="5" t="s">
        <v>497</v>
      </c>
      <c r="D114" s="5" t="s">
        <v>496</v>
      </c>
      <c r="E114" s="44" t="s">
        <v>545</v>
      </c>
      <c r="F114" s="45">
        <f>COUNT(H3:H111)</f>
        <v>109</v>
      </c>
      <c r="H114" s="1" t="s">
        <v>487</v>
      </c>
      <c r="I114" t="s">
        <v>144</v>
      </c>
      <c r="N114" t="s">
        <v>546</v>
      </c>
      <c r="O114">
        <f>SUM(O3:O111)/F114</f>
        <v>0.74311926605504586</v>
      </c>
    </row>
    <row r="115" spans="1:15">
      <c r="E115" s="46" t="s">
        <v>546</v>
      </c>
      <c r="F115" s="55">
        <f>F113/F114</f>
        <v>0.69724770642201839</v>
      </c>
    </row>
    <row r="116" spans="1:15">
      <c r="C116" s="4" t="s">
        <v>503</v>
      </c>
    </row>
    <row r="117" spans="1:15">
      <c r="C117" s="22">
        <v>8.3333333333333339E-4</v>
      </c>
    </row>
    <row r="119" spans="1:15">
      <c r="A119" t="s">
        <v>548</v>
      </c>
    </row>
    <row r="120" spans="1:15">
      <c r="A120" t="s">
        <v>534</v>
      </c>
      <c r="B120" s="1" t="s">
        <v>504</v>
      </c>
      <c r="C120" s="1" t="s">
        <v>505</v>
      </c>
      <c r="D120" s="1" t="s">
        <v>506</v>
      </c>
    </row>
    <row r="121" spans="1:15">
      <c r="B121" t="s">
        <v>661</v>
      </c>
      <c r="C121" t="s">
        <v>662</v>
      </c>
      <c r="D121" t="s">
        <v>664</v>
      </c>
    </row>
    <row r="122" spans="1:15">
      <c r="B122" t="s">
        <v>514</v>
      </c>
      <c r="C122" t="s">
        <v>663</v>
      </c>
      <c r="D122" t="s">
        <v>665</v>
      </c>
    </row>
    <row r="123" spans="1:15">
      <c r="B123" t="s">
        <v>512</v>
      </c>
      <c r="C123" t="s">
        <v>513</v>
      </c>
      <c r="D123" t="s">
        <v>511</v>
      </c>
    </row>
    <row r="126" spans="1:15">
      <c r="B126" s="5" t="s">
        <v>122</v>
      </c>
      <c r="C126" s="5" t="s">
        <v>516</v>
      </c>
      <c r="D126" s="5" t="s">
        <v>517</v>
      </c>
    </row>
    <row r="127" spans="1:15">
      <c r="A127" s="1" t="s">
        <v>524</v>
      </c>
      <c r="B127" s="5">
        <v>40</v>
      </c>
      <c r="C127" s="5">
        <v>65</v>
      </c>
      <c r="D127" s="5">
        <v>4</v>
      </c>
    </row>
    <row r="128" spans="1:15">
      <c r="A128" s="1" t="s">
        <v>529</v>
      </c>
      <c r="B128" s="5">
        <v>41</v>
      </c>
      <c r="C128" s="5">
        <v>59</v>
      </c>
      <c r="D128" s="5">
        <v>9</v>
      </c>
    </row>
    <row r="129" spans="1:4">
      <c r="A129" s="1" t="s">
        <v>530</v>
      </c>
      <c r="B129" s="5">
        <v>50</v>
      </c>
      <c r="C129" s="5">
        <v>56</v>
      </c>
      <c r="D129" s="5">
        <v>3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72894-9D61-1643-BB69-B9555E5037F7}">
  <dimension ref="A1:O129"/>
  <sheetViews>
    <sheetView tabSelected="1" topLeftCell="H86" zoomScale="90" zoomScaleNormal="90" workbookViewId="0">
      <selection activeCell="O114" sqref="O114"/>
    </sheetView>
  </sheetViews>
  <sheetFormatPr baseColWidth="10" defaultRowHeight="16"/>
  <cols>
    <col min="1" max="1" width="56.33203125" customWidth="1"/>
    <col min="2" max="2" width="47.33203125" customWidth="1"/>
    <col min="3" max="3" width="37.6640625" customWidth="1"/>
    <col min="4" max="4" width="36.1640625" customWidth="1"/>
    <col min="5" max="5" width="39.5" customWidth="1"/>
    <col min="6" max="6" width="16.83203125" style="5" customWidth="1"/>
    <col min="7" max="7" width="10.83203125" style="5"/>
    <col min="8" max="8" width="56.6640625" style="5" customWidth="1"/>
    <col min="9" max="9" width="19" customWidth="1"/>
    <col min="10" max="10" width="33.1640625" customWidth="1"/>
    <col min="11" max="11" width="34.33203125" customWidth="1"/>
    <col min="12" max="12" width="35.33203125" customWidth="1"/>
    <col min="15" max="15" width="10.83203125" style="5"/>
  </cols>
  <sheetData>
    <row r="1" spans="1:15">
      <c r="A1" s="1" t="s">
        <v>126</v>
      </c>
      <c r="B1" t="s">
        <v>370</v>
      </c>
      <c r="C1" t="s">
        <v>482</v>
      </c>
      <c r="D1" t="s">
        <v>481</v>
      </c>
    </row>
    <row r="2" spans="1:15">
      <c r="B2" s="4" t="s">
        <v>1</v>
      </c>
      <c r="C2" s="4" t="s">
        <v>2</v>
      </c>
      <c r="D2" s="4" t="s">
        <v>3</v>
      </c>
      <c r="E2" s="4" t="s">
        <v>125</v>
      </c>
      <c r="F2" s="4" t="s">
        <v>119</v>
      </c>
      <c r="G2" s="4" t="s">
        <v>120</v>
      </c>
      <c r="H2" s="4" t="s">
        <v>121</v>
      </c>
      <c r="J2" s="4" t="s">
        <v>143</v>
      </c>
      <c r="K2" s="4" t="s">
        <v>143</v>
      </c>
      <c r="L2" s="4" t="s">
        <v>143</v>
      </c>
      <c r="M2" s="4" t="s">
        <v>119</v>
      </c>
      <c r="N2" s="4" t="s">
        <v>120</v>
      </c>
      <c r="O2" s="4" t="s">
        <v>121</v>
      </c>
    </row>
    <row r="3" spans="1:15">
      <c r="A3" s="24" t="s">
        <v>371</v>
      </c>
      <c r="B3" s="3">
        <v>0</v>
      </c>
      <c r="C3" s="3">
        <v>0</v>
      </c>
      <c r="D3" s="2">
        <v>5</v>
      </c>
      <c r="G3" s="5" t="s">
        <v>124</v>
      </c>
      <c r="H3" s="5">
        <v>0</v>
      </c>
      <c r="J3" s="5">
        <v>5</v>
      </c>
      <c r="K3" s="5">
        <v>5</v>
      </c>
      <c r="L3" s="5">
        <v>5</v>
      </c>
      <c r="O3" s="5">
        <v>1</v>
      </c>
    </row>
    <row r="4" spans="1:15">
      <c r="A4" t="s">
        <v>372</v>
      </c>
      <c r="B4" s="37" t="s">
        <v>113</v>
      </c>
      <c r="C4" s="3" t="s">
        <v>115</v>
      </c>
      <c r="D4" s="5" t="s">
        <v>492</v>
      </c>
      <c r="G4" s="5" t="s">
        <v>124</v>
      </c>
      <c r="H4" s="5">
        <v>0</v>
      </c>
      <c r="J4" s="5" t="s">
        <v>113</v>
      </c>
      <c r="K4" s="5" t="s">
        <v>114</v>
      </c>
      <c r="L4" s="17" t="s">
        <v>492</v>
      </c>
      <c r="O4" s="5">
        <v>0</v>
      </c>
    </row>
    <row r="5" spans="1:15">
      <c r="A5" t="s">
        <v>373</v>
      </c>
      <c r="B5" s="3" t="s">
        <v>115</v>
      </c>
      <c r="C5" s="3" t="s">
        <v>115</v>
      </c>
      <c r="D5" s="37" t="s">
        <v>113</v>
      </c>
      <c r="G5" s="5" t="s">
        <v>124</v>
      </c>
      <c r="H5" s="5">
        <v>0</v>
      </c>
      <c r="J5" s="5" t="s">
        <v>113</v>
      </c>
      <c r="K5" s="5" t="s">
        <v>114</v>
      </c>
      <c r="L5" s="5" t="s">
        <v>114</v>
      </c>
      <c r="O5" s="5">
        <v>1</v>
      </c>
    </row>
    <row r="6" spans="1:15">
      <c r="A6" t="s">
        <v>374</v>
      </c>
      <c r="B6" s="3">
        <v>0</v>
      </c>
      <c r="C6" s="3">
        <v>0</v>
      </c>
      <c r="D6" s="5" t="s">
        <v>492</v>
      </c>
      <c r="G6" s="5" t="s">
        <v>124</v>
      </c>
      <c r="H6" s="5">
        <v>0</v>
      </c>
      <c r="J6" s="5">
        <v>5</v>
      </c>
      <c r="K6" s="5">
        <v>5</v>
      </c>
      <c r="L6" s="17" t="s">
        <v>492</v>
      </c>
      <c r="O6" s="5">
        <v>0</v>
      </c>
    </row>
    <row r="7" spans="1:15">
      <c r="A7" s="23" t="s">
        <v>375</v>
      </c>
      <c r="B7" s="3" t="s">
        <v>115</v>
      </c>
      <c r="C7" s="37" t="s">
        <v>114</v>
      </c>
      <c r="D7" s="5" t="s">
        <v>492</v>
      </c>
      <c r="G7" s="5" t="s">
        <v>124</v>
      </c>
      <c r="H7" s="5">
        <v>0</v>
      </c>
      <c r="J7" s="5" t="s">
        <v>114</v>
      </c>
      <c r="K7" s="5" t="s">
        <v>114</v>
      </c>
      <c r="L7" s="17" t="s">
        <v>492</v>
      </c>
      <c r="O7" s="5">
        <v>0</v>
      </c>
    </row>
    <row r="8" spans="1:15">
      <c r="A8" s="23" t="s">
        <v>376</v>
      </c>
      <c r="B8" s="2" t="s">
        <v>113</v>
      </c>
      <c r="C8" s="2" t="s">
        <v>113</v>
      </c>
      <c r="D8" s="2">
        <v>5</v>
      </c>
      <c r="F8" s="2" t="s">
        <v>124</v>
      </c>
      <c r="H8" s="5">
        <v>1</v>
      </c>
      <c r="J8" s="5">
        <v>5</v>
      </c>
      <c r="K8" s="5">
        <v>5</v>
      </c>
      <c r="L8" s="5">
        <v>5</v>
      </c>
      <c r="O8" s="5">
        <v>1</v>
      </c>
    </row>
    <row r="9" spans="1:15">
      <c r="A9" s="24" t="s">
        <v>377</v>
      </c>
      <c r="B9" s="5" t="s">
        <v>483</v>
      </c>
      <c r="C9" s="3">
        <v>0</v>
      </c>
      <c r="D9" s="41" t="s">
        <v>492</v>
      </c>
      <c r="G9" s="5" t="s">
        <v>124</v>
      </c>
      <c r="H9" s="5">
        <v>0</v>
      </c>
      <c r="J9" s="17" t="s">
        <v>483</v>
      </c>
      <c r="K9" s="5">
        <v>5</v>
      </c>
      <c r="L9" s="17" t="s">
        <v>492</v>
      </c>
      <c r="O9" s="5">
        <v>0</v>
      </c>
    </row>
    <row r="10" spans="1:15">
      <c r="A10" s="25" t="s">
        <v>378</v>
      </c>
      <c r="B10" s="2" t="s">
        <v>113</v>
      </c>
      <c r="C10" s="3">
        <v>0</v>
      </c>
      <c r="D10" s="2">
        <v>5</v>
      </c>
      <c r="G10" s="5" t="s">
        <v>124</v>
      </c>
      <c r="H10" s="5">
        <v>0</v>
      </c>
      <c r="J10" s="5">
        <v>5</v>
      </c>
      <c r="K10" s="5" t="s">
        <v>113</v>
      </c>
      <c r="L10" s="5">
        <v>5</v>
      </c>
      <c r="O10" s="5">
        <v>1</v>
      </c>
    </row>
    <row r="11" spans="1:15">
      <c r="A11" t="s">
        <v>379</v>
      </c>
      <c r="B11" s="37" t="s">
        <v>114</v>
      </c>
      <c r="C11" s="37">
        <v>5</v>
      </c>
      <c r="D11" s="37">
        <v>5</v>
      </c>
      <c r="F11" s="5" t="s">
        <v>124</v>
      </c>
      <c r="H11" s="5">
        <v>1</v>
      </c>
      <c r="J11" s="17" t="s">
        <v>115</v>
      </c>
      <c r="K11" s="5">
        <v>5</v>
      </c>
      <c r="L11" s="5">
        <v>5</v>
      </c>
      <c r="O11" s="5">
        <v>0</v>
      </c>
    </row>
    <row r="12" spans="1:15">
      <c r="A12" t="s">
        <v>380</v>
      </c>
      <c r="B12" s="3">
        <v>0</v>
      </c>
      <c r="C12" s="3">
        <v>0</v>
      </c>
      <c r="D12" s="3" t="s">
        <v>142</v>
      </c>
      <c r="G12" s="5" t="s">
        <v>124</v>
      </c>
      <c r="H12" s="5">
        <v>0</v>
      </c>
      <c r="J12" s="17">
        <v>0</v>
      </c>
      <c r="K12" s="5">
        <v>5</v>
      </c>
      <c r="L12" s="5">
        <v>5</v>
      </c>
      <c r="O12" s="5">
        <v>0</v>
      </c>
    </row>
    <row r="13" spans="1:15">
      <c r="A13" t="s">
        <v>381</v>
      </c>
      <c r="B13" s="37">
        <v>5</v>
      </c>
      <c r="C13" s="37" t="s">
        <v>113</v>
      </c>
      <c r="D13" s="37">
        <v>5</v>
      </c>
      <c r="F13" s="5" t="s">
        <v>124</v>
      </c>
      <c r="H13" s="5">
        <v>1</v>
      </c>
      <c r="J13" s="5">
        <v>5</v>
      </c>
      <c r="K13" s="5" t="s">
        <v>113</v>
      </c>
      <c r="L13" s="5">
        <v>5</v>
      </c>
      <c r="O13" s="5">
        <v>1</v>
      </c>
    </row>
    <row r="14" spans="1:15">
      <c r="A14" t="s">
        <v>382</v>
      </c>
      <c r="B14" s="3" t="s">
        <v>115</v>
      </c>
      <c r="C14" s="3" t="s">
        <v>142</v>
      </c>
      <c r="D14" s="3" t="s">
        <v>115</v>
      </c>
      <c r="G14" s="3" t="s">
        <v>124</v>
      </c>
      <c r="H14" s="5">
        <v>0</v>
      </c>
      <c r="J14" s="5" t="s">
        <v>113</v>
      </c>
      <c r="K14" s="17" t="s">
        <v>115</v>
      </c>
      <c r="L14" s="5" t="s">
        <v>114</v>
      </c>
      <c r="O14" s="5">
        <v>0</v>
      </c>
    </row>
    <row r="15" spans="1:15">
      <c r="A15" t="s">
        <v>383</v>
      </c>
      <c r="B15" s="3">
        <v>0</v>
      </c>
      <c r="C15" s="3">
        <v>0</v>
      </c>
      <c r="D15" s="3" t="s">
        <v>142</v>
      </c>
      <c r="G15" s="5" t="s">
        <v>124</v>
      </c>
      <c r="H15" s="5">
        <v>0</v>
      </c>
      <c r="J15" s="5">
        <v>5</v>
      </c>
      <c r="K15" s="5">
        <v>5</v>
      </c>
      <c r="L15" s="5" t="s">
        <v>114</v>
      </c>
      <c r="O15" s="5">
        <v>1</v>
      </c>
    </row>
    <row r="16" spans="1:15">
      <c r="A16" s="23" t="s">
        <v>384</v>
      </c>
      <c r="B16" s="3" t="s">
        <v>115</v>
      </c>
      <c r="C16" s="37" t="s">
        <v>114</v>
      </c>
      <c r="D16" s="41" t="s">
        <v>492</v>
      </c>
      <c r="F16" s="3" t="s">
        <v>124</v>
      </c>
      <c r="H16" s="5">
        <v>1</v>
      </c>
      <c r="J16" s="5" t="s">
        <v>114</v>
      </c>
      <c r="K16" s="17" t="s">
        <v>115</v>
      </c>
      <c r="L16" s="17" t="s">
        <v>492</v>
      </c>
      <c r="O16" s="5">
        <v>0</v>
      </c>
    </row>
    <row r="17" spans="1:15">
      <c r="A17" s="25" t="s">
        <v>385</v>
      </c>
      <c r="B17" s="2">
        <v>5</v>
      </c>
      <c r="C17" s="37" t="s">
        <v>114</v>
      </c>
      <c r="D17" s="2" t="s">
        <v>113</v>
      </c>
      <c r="F17" s="5" t="s">
        <v>124</v>
      </c>
      <c r="H17" s="5">
        <v>1</v>
      </c>
      <c r="J17" s="5">
        <v>5</v>
      </c>
      <c r="K17" s="5" t="s">
        <v>114</v>
      </c>
      <c r="L17" s="5" t="s">
        <v>114</v>
      </c>
      <c r="O17" s="5">
        <v>1</v>
      </c>
    </row>
    <row r="18" spans="1:15">
      <c r="A18" t="s">
        <v>386</v>
      </c>
      <c r="B18" s="3">
        <v>0</v>
      </c>
      <c r="C18" s="3">
        <v>0</v>
      </c>
      <c r="D18" s="3" t="s">
        <v>142</v>
      </c>
      <c r="F18" s="5" t="s">
        <v>124</v>
      </c>
      <c r="H18" s="5">
        <v>1</v>
      </c>
      <c r="J18" s="5">
        <v>5</v>
      </c>
      <c r="K18" s="5">
        <v>5</v>
      </c>
      <c r="L18" s="17" t="s">
        <v>115</v>
      </c>
      <c r="O18" s="5">
        <v>0</v>
      </c>
    </row>
    <row r="19" spans="1:15">
      <c r="A19" s="23" t="s">
        <v>387</v>
      </c>
      <c r="B19" s="2" t="s">
        <v>113</v>
      </c>
      <c r="C19" s="3" t="s">
        <v>142</v>
      </c>
      <c r="D19" s="2">
        <v>5</v>
      </c>
      <c r="G19" s="5" t="s">
        <v>124</v>
      </c>
      <c r="H19" s="5">
        <v>0</v>
      </c>
      <c r="J19" s="5">
        <v>5</v>
      </c>
      <c r="K19" s="17" t="s">
        <v>115</v>
      </c>
      <c r="L19" s="5">
        <v>5</v>
      </c>
      <c r="O19" s="5">
        <v>0</v>
      </c>
    </row>
    <row r="20" spans="1:15">
      <c r="A20" t="s">
        <v>388</v>
      </c>
      <c r="B20" s="3" t="s">
        <v>115</v>
      </c>
      <c r="C20" s="3">
        <v>0</v>
      </c>
      <c r="D20" s="37" t="s">
        <v>114</v>
      </c>
      <c r="F20" s="3"/>
      <c r="G20" s="5" t="s">
        <v>124</v>
      </c>
      <c r="H20" s="5">
        <v>0</v>
      </c>
      <c r="J20" s="5" t="s">
        <v>114</v>
      </c>
      <c r="K20" s="5" t="s">
        <v>114</v>
      </c>
      <c r="L20" s="5" t="s">
        <v>114</v>
      </c>
      <c r="O20" s="5">
        <v>1</v>
      </c>
    </row>
    <row r="21" spans="1:15">
      <c r="A21" t="s">
        <v>389</v>
      </c>
      <c r="B21" s="37">
        <v>5</v>
      </c>
      <c r="C21" s="37">
        <v>5</v>
      </c>
      <c r="D21" s="37">
        <v>5</v>
      </c>
      <c r="F21" s="5" t="s">
        <v>124</v>
      </c>
      <c r="H21" s="5">
        <v>1</v>
      </c>
      <c r="J21" s="5">
        <v>5</v>
      </c>
      <c r="K21" s="5">
        <v>5</v>
      </c>
      <c r="L21" s="5" t="s">
        <v>114</v>
      </c>
      <c r="O21" s="5">
        <v>1</v>
      </c>
    </row>
    <row r="22" spans="1:15">
      <c r="A22" t="s">
        <v>390</v>
      </c>
      <c r="B22" s="3">
        <v>0</v>
      </c>
      <c r="C22" s="3">
        <v>0</v>
      </c>
      <c r="D22" s="3" t="s">
        <v>115</v>
      </c>
      <c r="F22" s="5" t="s">
        <v>124</v>
      </c>
      <c r="H22" s="5">
        <v>1</v>
      </c>
      <c r="J22" s="5">
        <v>5</v>
      </c>
      <c r="K22" s="5">
        <v>5</v>
      </c>
      <c r="L22" s="17" t="s">
        <v>142</v>
      </c>
      <c r="O22" s="5">
        <v>0</v>
      </c>
    </row>
    <row r="23" spans="1:15">
      <c r="A23" s="25" t="s">
        <v>391</v>
      </c>
      <c r="B23" s="3" t="s">
        <v>115</v>
      </c>
      <c r="C23" s="2" t="s">
        <v>113</v>
      </c>
      <c r="D23" s="41" t="s">
        <v>492</v>
      </c>
      <c r="G23" s="5" t="s">
        <v>124</v>
      </c>
      <c r="H23" s="5">
        <v>0</v>
      </c>
      <c r="J23" s="17" t="s">
        <v>142</v>
      </c>
      <c r="K23" s="5">
        <v>5</v>
      </c>
      <c r="L23" s="17" t="s">
        <v>492</v>
      </c>
      <c r="O23" s="5">
        <v>0</v>
      </c>
    </row>
    <row r="24" spans="1:15">
      <c r="A24" t="s">
        <v>392</v>
      </c>
      <c r="B24" s="37">
        <v>5</v>
      </c>
      <c r="C24" s="3" t="s">
        <v>142</v>
      </c>
      <c r="D24" s="37">
        <v>5</v>
      </c>
      <c r="G24" s="5" t="s">
        <v>124</v>
      </c>
      <c r="H24" s="5">
        <v>0</v>
      </c>
      <c r="J24" s="5">
        <v>5</v>
      </c>
      <c r="K24" s="5" t="s">
        <v>114</v>
      </c>
      <c r="L24" s="5">
        <v>5</v>
      </c>
      <c r="O24" s="5">
        <v>1</v>
      </c>
    </row>
    <row r="25" spans="1:15">
      <c r="A25" t="s">
        <v>393</v>
      </c>
      <c r="B25" s="37">
        <v>5</v>
      </c>
      <c r="C25" s="3" t="s">
        <v>142</v>
      </c>
      <c r="D25" s="3" t="s">
        <v>142</v>
      </c>
      <c r="G25" s="5" t="s">
        <v>124</v>
      </c>
      <c r="H25" s="5">
        <v>0</v>
      </c>
      <c r="J25" s="5">
        <v>5</v>
      </c>
      <c r="K25" s="17" t="s">
        <v>142</v>
      </c>
      <c r="L25" s="17" t="s">
        <v>142</v>
      </c>
      <c r="O25" s="5">
        <v>0</v>
      </c>
    </row>
    <row r="26" spans="1:15">
      <c r="A26" s="24" t="s">
        <v>394</v>
      </c>
      <c r="B26" s="3">
        <v>0</v>
      </c>
      <c r="C26" s="3">
        <v>0</v>
      </c>
      <c r="D26" s="3" t="s">
        <v>142</v>
      </c>
      <c r="F26" s="5" t="s">
        <v>124</v>
      </c>
      <c r="H26" s="5">
        <v>1</v>
      </c>
      <c r="J26" s="5">
        <v>5</v>
      </c>
      <c r="K26" s="5">
        <v>5</v>
      </c>
      <c r="L26" s="17" t="s">
        <v>115</v>
      </c>
      <c r="O26" s="5">
        <v>0</v>
      </c>
    </row>
    <row r="27" spans="1:15">
      <c r="A27" s="24" t="s">
        <v>395</v>
      </c>
      <c r="B27" s="3">
        <v>0</v>
      </c>
      <c r="C27" s="3">
        <v>0</v>
      </c>
      <c r="D27" s="3" t="s">
        <v>142</v>
      </c>
      <c r="F27" s="5" t="s">
        <v>124</v>
      </c>
      <c r="H27" s="5">
        <v>1</v>
      </c>
      <c r="J27" s="5">
        <v>5</v>
      </c>
      <c r="K27" s="5">
        <v>5</v>
      </c>
      <c r="L27" s="17" t="s">
        <v>115</v>
      </c>
      <c r="O27" s="5">
        <v>0</v>
      </c>
    </row>
    <row r="28" spans="1:15">
      <c r="A28" t="s">
        <v>396</v>
      </c>
      <c r="B28" s="37" t="s">
        <v>113</v>
      </c>
      <c r="C28" s="3" t="s">
        <v>142</v>
      </c>
      <c r="D28" s="37" t="s">
        <v>114</v>
      </c>
      <c r="G28" s="5" t="s">
        <v>124</v>
      </c>
      <c r="H28" s="5">
        <v>0</v>
      </c>
      <c r="J28" s="5" t="s">
        <v>113</v>
      </c>
      <c r="K28" s="17" t="s">
        <v>115</v>
      </c>
      <c r="L28" s="5" t="s">
        <v>114</v>
      </c>
      <c r="O28" s="5">
        <v>0</v>
      </c>
    </row>
    <row r="29" spans="1:15">
      <c r="A29" t="s">
        <v>397</v>
      </c>
      <c r="B29" s="3">
        <v>0</v>
      </c>
      <c r="C29" s="3">
        <v>0</v>
      </c>
      <c r="D29" s="37" t="s">
        <v>114</v>
      </c>
      <c r="G29" s="5" t="s">
        <v>124</v>
      </c>
      <c r="H29" s="5">
        <v>0</v>
      </c>
      <c r="J29" s="5">
        <v>5</v>
      </c>
      <c r="K29" s="5" t="s">
        <v>114</v>
      </c>
      <c r="L29" s="5" t="s">
        <v>113</v>
      </c>
      <c r="O29" s="5">
        <v>1</v>
      </c>
    </row>
    <row r="30" spans="1:15">
      <c r="A30" s="24" t="s">
        <v>398</v>
      </c>
      <c r="B30" s="3">
        <v>0</v>
      </c>
      <c r="C30" s="3">
        <v>0</v>
      </c>
      <c r="D30" s="3" t="s">
        <v>142</v>
      </c>
      <c r="F30" s="5" t="s">
        <v>124</v>
      </c>
      <c r="H30" s="5">
        <v>1</v>
      </c>
      <c r="J30" s="5">
        <v>5</v>
      </c>
      <c r="K30" s="5">
        <v>5</v>
      </c>
      <c r="L30" s="5" t="s">
        <v>113</v>
      </c>
      <c r="O30" s="5">
        <v>1</v>
      </c>
    </row>
    <row r="31" spans="1:15">
      <c r="A31" t="s">
        <v>399</v>
      </c>
      <c r="B31" s="37" t="s">
        <v>113</v>
      </c>
      <c r="C31" s="3" t="s">
        <v>142</v>
      </c>
      <c r="D31" s="37" t="s">
        <v>113</v>
      </c>
      <c r="G31" s="5" t="s">
        <v>124</v>
      </c>
      <c r="H31" s="5">
        <v>0</v>
      </c>
      <c r="J31" s="5" t="s">
        <v>113</v>
      </c>
      <c r="K31" s="17" t="s">
        <v>115</v>
      </c>
      <c r="L31" s="5" t="s">
        <v>114</v>
      </c>
      <c r="O31" s="5">
        <v>0</v>
      </c>
    </row>
    <row r="32" spans="1:15">
      <c r="A32" t="s">
        <v>400</v>
      </c>
      <c r="B32" s="3" t="s">
        <v>142</v>
      </c>
      <c r="C32" s="3">
        <v>0</v>
      </c>
      <c r="D32" s="3" t="s">
        <v>115</v>
      </c>
      <c r="F32" s="3" t="s">
        <v>124</v>
      </c>
      <c r="H32" s="5">
        <v>1</v>
      </c>
      <c r="J32" s="17" t="s">
        <v>142</v>
      </c>
      <c r="K32" s="5">
        <v>5</v>
      </c>
      <c r="L32" s="5">
        <v>5</v>
      </c>
      <c r="O32" s="5">
        <v>0</v>
      </c>
    </row>
    <row r="33" spans="1:15">
      <c r="A33" t="s">
        <v>401</v>
      </c>
      <c r="B33" s="37" t="s">
        <v>114</v>
      </c>
      <c r="C33" s="3">
        <v>0</v>
      </c>
      <c r="D33" s="3" t="s">
        <v>115</v>
      </c>
      <c r="F33" s="3"/>
      <c r="G33" s="5" t="s">
        <v>124</v>
      </c>
      <c r="H33" s="5">
        <v>0</v>
      </c>
      <c r="J33" s="17" t="s">
        <v>115</v>
      </c>
      <c r="K33" s="5" t="s">
        <v>113</v>
      </c>
      <c r="L33" s="5" t="s">
        <v>113</v>
      </c>
      <c r="O33" s="5">
        <v>0</v>
      </c>
    </row>
    <row r="34" spans="1:15">
      <c r="A34" s="23" t="s">
        <v>413</v>
      </c>
      <c r="B34" s="2" t="s">
        <v>113</v>
      </c>
      <c r="C34" s="3">
        <v>0</v>
      </c>
      <c r="D34" s="3">
        <v>0</v>
      </c>
      <c r="G34" s="5" t="s">
        <v>124</v>
      </c>
      <c r="H34" s="5">
        <v>0</v>
      </c>
      <c r="J34" s="5" t="s">
        <v>113</v>
      </c>
      <c r="K34" s="5">
        <v>5</v>
      </c>
      <c r="L34" s="5" t="s">
        <v>113</v>
      </c>
      <c r="O34" s="5">
        <v>1</v>
      </c>
    </row>
    <row r="35" spans="1:15">
      <c r="A35" t="s">
        <v>402</v>
      </c>
      <c r="B35" s="3">
        <v>0</v>
      </c>
      <c r="C35" s="3">
        <v>0</v>
      </c>
      <c r="D35" s="37">
        <v>3</v>
      </c>
      <c r="G35" s="5" t="s">
        <v>124</v>
      </c>
      <c r="H35" s="5">
        <v>0</v>
      </c>
      <c r="J35" s="5">
        <v>5</v>
      </c>
      <c r="K35" s="5">
        <v>5</v>
      </c>
      <c r="L35" s="5">
        <v>4</v>
      </c>
      <c r="O35" s="5">
        <v>1</v>
      </c>
    </row>
    <row r="36" spans="1:15">
      <c r="A36" t="s">
        <v>403</v>
      </c>
      <c r="B36" s="3">
        <v>0</v>
      </c>
      <c r="C36" s="3">
        <v>0</v>
      </c>
      <c r="D36" s="3">
        <v>1</v>
      </c>
      <c r="F36" s="5" t="s">
        <v>124</v>
      </c>
      <c r="H36" s="5">
        <v>1</v>
      </c>
      <c r="J36" s="5">
        <v>5</v>
      </c>
      <c r="K36" s="5">
        <v>5</v>
      </c>
      <c r="L36" s="17">
        <v>2</v>
      </c>
      <c r="O36" s="5">
        <v>0</v>
      </c>
    </row>
    <row r="37" spans="1:15">
      <c r="A37" s="23" t="s">
        <v>404</v>
      </c>
      <c r="B37" s="37" t="s">
        <v>114</v>
      </c>
      <c r="C37" s="3">
        <v>0</v>
      </c>
      <c r="D37" s="37">
        <v>3</v>
      </c>
      <c r="G37" s="5" t="s">
        <v>124</v>
      </c>
      <c r="H37" s="5">
        <v>0</v>
      </c>
      <c r="J37" s="17" t="s">
        <v>115</v>
      </c>
      <c r="K37" s="5">
        <v>5</v>
      </c>
      <c r="L37" s="5">
        <v>5</v>
      </c>
      <c r="O37" s="5">
        <v>0</v>
      </c>
    </row>
    <row r="38" spans="1:15">
      <c r="A38" t="s">
        <v>405</v>
      </c>
      <c r="B38" s="37" t="s">
        <v>113</v>
      </c>
      <c r="C38" s="3">
        <v>0</v>
      </c>
      <c r="D38" s="37">
        <v>5</v>
      </c>
      <c r="G38" s="5" t="s">
        <v>124</v>
      </c>
      <c r="H38" s="5">
        <v>0</v>
      </c>
      <c r="J38" s="5" t="s">
        <v>114</v>
      </c>
      <c r="K38" s="5">
        <v>5</v>
      </c>
      <c r="L38" s="5" t="s">
        <v>113</v>
      </c>
      <c r="O38" s="5">
        <v>1</v>
      </c>
    </row>
    <row r="39" spans="1:15">
      <c r="A39" t="s">
        <v>406</v>
      </c>
      <c r="B39" s="3">
        <v>0</v>
      </c>
      <c r="C39" s="3">
        <v>1</v>
      </c>
      <c r="D39" s="3" t="s">
        <v>115</v>
      </c>
      <c r="F39" s="5" t="s">
        <v>124</v>
      </c>
      <c r="H39" s="5">
        <v>1</v>
      </c>
      <c r="J39" s="5">
        <v>5</v>
      </c>
      <c r="K39" s="5">
        <v>4</v>
      </c>
      <c r="L39" s="5" t="s">
        <v>114</v>
      </c>
      <c r="O39" s="5">
        <v>1</v>
      </c>
    </row>
    <row r="40" spans="1:15">
      <c r="A40" t="s">
        <v>407</v>
      </c>
      <c r="B40" s="3">
        <v>0</v>
      </c>
      <c r="C40" s="3">
        <v>0</v>
      </c>
      <c r="D40" s="3">
        <v>0</v>
      </c>
      <c r="F40" s="5" t="s">
        <v>124</v>
      </c>
      <c r="H40" s="5">
        <v>1</v>
      </c>
      <c r="J40" s="5">
        <v>5</v>
      </c>
      <c r="K40" s="5">
        <v>5</v>
      </c>
      <c r="L40" s="17" t="s">
        <v>492</v>
      </c>
      <c r="O40" s="5">
        <v>0</v>
      </c>
    </row>
    <row r="41" spans="1:15">
      <c r="A41" t="s">
        <v>408</v>
      </c>
      <c r="B41" s="37" t="s">
        <v>114</v>
      </c>
      <c r="C41" s="3">
        <v>0</v>
      </c>
      <c r="D41" s="3" t="s">
        <v>115</v>
      </c>
      <c r="F41" s="3"/>
      <c r="G41" s="5" t="s">
        <v>124</v>
      </c>
      <c r="H41" s="5">
        <v>0</v>
      </c>
      <c r="J41" s="5" t="s">
        <v>114</v>
      </c>
      <c r="K41" s="5" t="s">
        <v>114</v>
      </c>
      <c r="L41" s="17" t="s">
        <v>115</v>
      </c>
      <c r="O41" s="5">
        <v>0</v>
      </c>
    </row>
    <row r="42" spans="1:15">
      <c r="A42" t="s">
        <v>409</v>
      </c>
      <c r="B42" s="3">
        <v>0</v>
      </c>
      <c r="C42" s="3">
        <v>0</v>
      </c>
      <c r="D42" s="3" t="s">
        <v>115</v>
      </c>
      <c r="F42" s="5" t="s">
        <v>124</v>
      </c>
      <c r="H42" s="5">
        <v>1</v>
      </c>
      <c r="J42" s="5">
        <v>5</v>
      </c>
      <c r="K42" s="5">
        <v>5</v>
      </c>
      <c r="L42" s="17" t="s">
        <v>115</v>
      </c>
      <c r="O42" s="5">
        <v>0</v>
      </c>
    </row>
    <row r="43" spans="1:15">
      <c r="A43" t="s">
        <v>410</v>
      </c>
      <c r="B43" s="3">
        <v>0</v>
      </c>
      <c r="C43" s="3">
        <v>0</v>
      </c>
      <c r="D43" s="5" t="s">
        <v>492</v>
      </c>
      <c r="F43" s="5" t="s">
        <v>124</v>
      </c>
      <c r="H43" s="5">
        <v>0</v>
      </c>
      <c r="J43" s="5">
        <v>5</v>
      </c>
      <c r="K43" s="5">
        <v>5</v>
      </c>
      <c r="L43" s="17" t="s">
        <v>492</v>
      </c>
      <c r="O43" s="5">
        <v>0</v>
      </c>
    </row>
    <row r="44" spans="1:15">
      <c r="A44" t="s">
        <v>411</v>
      </c>
      <c r="B44" s="3">
        <v>0</v>
      </c>
      <c r="C44" s="3">
        <v>0</v>
      </c>
      <c r="D44" s="3">
        <v>0</v>
      </c>
      <c r="F44" s="5" t="s">
        <v>124</v>
      </c>
      <c r="H44" s="5">
        <v>1</v>
      </c>
      <c r="J44" s="5">
        <v>5</v>
      </c>
      <c r="K44" s="5">
        <v>5</v>
      </c>
      <c r="L44" s="17" t="s">
        <v>492</v>
      </c>
      <c r="O44" s="5">
        <v>0</v>
      </c>
    </row>
    <row r="45" spans="1:15">
      <c r="A45" t="s">
        <v>412</v>
      </c>
      <c r="B45" s="3">
        <v>0</v>
      </c>
      <c r="C45" s="3">
        <v>0</v>
      </c>
      <c r="D45" s="37" t="s">
        <v>114</v>
      </c>
      <c r="G45" s="5" t="s">
        <v>124</v>
      </c>
      <c r="H45" s="5">
        <v>0</v>
      </c>
      <c r="J45" s="5">
        <v>5</v>
      </c>
      <c r="K45" s="5">
        <v>5</v>
      </c>
      <c r="L45" s="5" t="s">
        <v>114</v>
      </c>
      <c r="O45" s="5">
        <v>1</v>
      </c>
    </row>
    <row r="46" spans="1:15">
      <c r="A46" t="s">
        <v>414</v>
      </c>
      <c r="B46" s="37" t="s">
        <v>113</v>
      </c>
      <c r="C46" s="37" t="s">
        <v>114</v>
      </c>
      <c r="D46" s="37" t="s">
        <v>114</v>
      </c>
      <c r="F46" s="5" t="s">
        <v>124</v>
      </c>
      <c r="H46" s="5">
        <v>1</v>
      </c>
      <c r="J46" s="5" t="s">
        <v>113</v>
      </c>
      <c r="K46" s="17" t="s">
        <v>115</v>
      </c>
      <c r="L46" s="5" t="s">
        <v>113</v>
      </c>
      <c r="O46" s="5">
        <v>0</v>
      </c>
    </row>
    <row r="47" spans="1:15">
      <c r="A47" t="s">
        <v>415</v>
      </c>
      <c r="B47" s="37" t="s">
        <v>113</v>
      </c>
      <c r="C47" s="37" t="s">
        <v>113</v>
      </c>
      <c r="D47" s="37">
        <v>5</v>
      </c>
      <c r="F47" s="37" t="s">
        <v>124</v>
      </c>
      <c r="H47" s="5">
        <v>1</v>
      </c>
      <c r="J47" s="5" t="s">
        <v>113</v>
      </c>
      <c r="K47" s="5">
        <v>5</v>
      </c>
      <c r="L47" s="5">
        <v>5</v>
      </c>
      <c r="O47" s="5">
        <v>1</v>
      </c>
    </row>
    <row r="48" spans="1:15">
      <c r="A48" t="s">
        <v>416</v>
      </c>
      <c r="B48" s="3">
        <v>0</v>
      </c>
      <c r="C48" s="3">
        <v>0</v>
      </c>
      <c r="D48" s="3">
        <v>0</v>
      </c>
      <c r="F48" s="5" t="s">
        <v>124</v>
      </c>
      <c r="H48" s="5">
        <v>1</v>
      </c>
      <c r="J48" s="5">
        <v>5</v>
      </c>
      <c r="K48" s="5">
        <v>5</v>
      </c>
      <c r="L48" s="5">
        <v>5</v>
      </c>
      <c r="O48" s="5">
        <v>1</v>
      </c>
    </row>
    <row r="49" spans="1:15">
      <c r="A49" t="s">
        <v>417</v>
      </c>
      <c r="B49" s="3">
        <v>0</v>
      </c>
      <c r="C49" s="3">
        <v>0</v>
      </c>
      <c r="D49" s="37" t="s">
        <v>114</v>
      </c>
      <c r="G49" s="5" t="s">
        <v>124</v>
      </c>
      <c r="H49" s="5">
        <v>0</v>
      </c>
      <c r="J49" s="5">
        <v>5</v>
      </c>
      <c r="K49" s="5">
        <v>5</v>
      </c>
      <c r="L49" s="5" t="s">
        <v>113</v>
      </c>
      <c r="O49" s="5">
        <v>1</v>
      </c>
    </row>
    <row r="50" spans="1:15">
      <c r="A50" t="s">
        <v>418</v>
      </c>
      <c r="B50" s="3">
        <v>0</v>
      </c>
      <c r="C50" s="3">
        <v>0</v>
      </c>
      <c r="D50" s="3">
        <v>0</v>
      </c>
      <c r="F50" s="5" t="s">
        <v>124</v>
      </c>
      <c r="H50" s="5">
        <v>1</v>
      </c>
      <c r="J50" s="5">
        <v>5</v>
      </c>
      <c r="K50" s="5">
        <v>5</v>
      </c>
      <c r="L50" s="5">
        <v>5</v>
      </c>
      <c r="O50" s="5">
        <v>1</v>
      </c>
    </row>
    <row r="51" spans="1:15">
      <c r="A51" t="s">
        <v>419</v>
      </c>
      <c r="B51" s="3">
        <v>0</v>
      </c>
      <c r="C51" s="3">
        <v>0</v>
      </c>
      <c r="D51" s="3">
        <v>0</v>
      </c>
      <c r="F51" s="5" t="s">
        <v>124</v>
      </c>
      <c r="H51" s="5">
        <v>1</v>
      </c>
      <c r="J51" s="5">
        <v>5</v>
      </c>
      <c r="K51" s="5">
        <v>5</v>
      </c>
      <c r="L51" s="5">
        <v>5</v>
      </c>
      <c r="O51" s="5">
        <v>1</v>
      </c>
    </row>
    <row r="52" spans="1:15">
      <c r="A52" s="25" t="s">
        <v>420</v>
      </c>
      <c r="B52" s="2">
        <v>5</v>
      </c>
      <c r="C52" s="3" t="s">
        <v>115</v>
      </c>
      <c r="D52" s="2" t="s">
        <v>113</v>
      </c>
      <c r="G52" s="5" t="s">
        <v>124</v>
      </c>
      <c r="H52" s="5">
        <v>0</v>
      </c>
      <c r="J52" s="5">
        <v>5</v>
      </c>
      <c r="K52" s="5" t="s">
        <v>114</v>
      </c>
      <c r="L52" s="5" t="s">
        <v>113</v>
      </c>
      <c r="O52" s="5">
        <v>1</v>
      </c>
    </row>
    <row r="53" spans="1:15">
      <c r="A53" t="s">
        <v>421</v>
      </c>
      <c r="B53" s="3">
        <v>0</v>
      </c>
      <c r="C53" s="3">
        <v>0</v>
      </c>
      <c r="D53" s="3">
        <v>0</v>
      </c>
      <c r="F53" s="5" t="s">
        <v>124</v>
      </c>
      <c r="H53" s="5">
        <v>1</v>
      </c>
      <c r="J53" s="5">
        <v>5</v>
      </c>
      <c r="K53" s="5">
        <v>5</v>
      </c>
      <c r="L53" s="5">
        <v>5</v>
      </c>
      <c r="O53" s="5">
        <v>1</v>
      </c>
    </row>
    <row r="54" spans="1:15">
      <c r="A54" t="s">
        <v>422</v>
      </c>
      <c r="B54" s="37">
        <v>5</v>
      </c>
      <c r="C54" s="37" t="s">
        <v>114</v>
      </c>
      <c r="D54" s="37">
        <v>5</v>
      </c>
      <c r="F54" s="5" t="s">
        <v>124</v>
      </c>
      <c r="H54" s="5">
        <v>1</v>
      </c>
      <c r="J54" s="5">
        <v>5</v>
      </c>
      <c r="K54" s="5">
        <v>5</v>
      </c>
      <c r="L54" s="5" t="s">
        <v>113</v>
      </c>
      <c r="O54" s="5">
        <v>1</v>
      </c>
    </row>
    <row r="55" spans="1:15">
      <c r="A55" t="s">
        <v>423</v>
      </c>
      <c r="B55" s="3" t="s">
        <v>142</v>
      </c>
      <c r="C55" s="3">
        <v>0</v>
      </c>
      <c r="D55" s="3" t="s">
        <v>115</v>
      </c>
      <c r="F55" s="3" t="s">
        <v>124</v>
      </c>
      <c r="H55" s="5">
        <v>1</v>
      </c>
      <c r="J55" s="5" t="s">
        <v>114</v>
      </c>
      <c r="K55" s="5" t="s">
        <v>113</v>
      </c>
      <c r="L55" s="5" t="s">
        <v>113</v>
      </c>
      <c r="O55" s="5">
        <v>1</v>
      </c>
    </row>
    <row r="56" spans="1:15">
      <c r="A56" t="s">
        <v>424</v>
      </c>
      <c r="B56" s="3">
        <v>0</v>
      </c>
      <c r="C56" s="3">
        <v>0</v>
      </c>
      <c r="D56" s="3">
        <v>0</v>
      </c>
      <c r="F56" s="5" t="s">
        <v>124</v>
      </c>
      <c r="H56" s="5">
        <v>1</v>
      </c>
      <c r="J56" s="5">
        <v>5</v>
      </c>
      <c r="K56" s="5">
        <v>5</v>
      </c>
      <c r="L56" s="5">
        <v>5</v>
      </c>
      <c r="O56" s="5">
        <v>1</v>
      </c>
    </row>
    <row r="57" spans="1:15">
      <c r="A57" t="s">
        <v>425</v>
      </c>
      <c r="B57" s="3">
        <v>0</v>
      </c>
      <c r="C57" s="3">
        <v>0</v>
      </c>
      <c r="D57" s="3">
        <v>0</v>
      </c>
      <c r="F57" s="5" t="s">
        <v>124</v>
      </c>
      <c r="H57" s="5">
        <v>1</v>
      </c>
      <c r="J57" s="5">
        <v>5</v>
      </c>
      <c r="K57" s="5">
        <v>5</v>
      </c>
      <c r="L57" s="5">
        <v>5</v>
      </c>
      <c r="O57" s="5">
        <v>1</v>
      </c>
    </row>
    <row r="58" spans="1:15">
      <c r="A58" t="s">
        <v>426</v>
      </c>
      <c r="B58" s="3">
        <v>0</v>
      </c>
      <c r="C58" s="3">
        <v>0</v>
      </c>
      <c r="D58" s="3">
        <v>0</v>
      </c>
      <c r="F58" s="5" t="s">
        <v>124</v>
      </c>
      <c r="H58" s="5">
        <v>1</v>
      </c>
      <c r="J58" s="5">
        <v>5</v>
      </c>
      <c r="K58" s="5">
        <v>5</v>
      </c>
      <c r="L58" s="5">
        <v>5</v>
      </c>
      <c r="O58" s="5">
        <v>1</v>
      </c>
    </row>
    <row r="59" spans="1:15">
      <c r="A59" t="s">
        <v>427</v>
      </c>
      <c r="B59" s="37" t="s">
        <v>113</v>
      </c>
      <c r="C59" s="37" t="s">
        <v>114</v>
      </c>
      <c r="D59" s="37">
        <v>5</v>
      </c>
      <c r="F59" s="5" t="s">
        <v>124</v>
      </c>
      <c r="H59" s="5">
        <v>1</v>
      </c>
      <c r="J59" s="5" t="s">
        <v>113</v>
      </c>
      <c r="K59" s="5" t="s">
        <v>114</v>
      </c>
      <c r="L59" s="5">
        <v>5</v>
      </c>
      <c r="O59" s="5">
        <v>1</v>
      </c>
    </row>
    <row r="60" spans="1:15">
      <c r="A60" t="s">
        <v>428</v>
      </c>
      <c r="B60" s="3">
        <v>0</v>
      </c>
      <c r="C60" s="3">
        <v>0</v>
      </c>
      <c r="D60" s="3">
        <v>0</v>
      </c>
      <c r="F60" s="5" t="s">
        <v>124</v>
      </c>
      <c r="H60" s="5">
        <v>1</v>
      </c>
      <c r="J60" s="5">
        <v>5</v>
      </c>
      <c r="K60" s="5">
        <v>5</v>
      </c>
      <c r="L60" s="5">
        <v>5</v>
      </c>
      <c r="O60" s="5">
        <v>1</v>
      </c>
    </row>
    <row r="61" spans="1:15">
      <c r="A61" t="s">
        <v>429</v>
      </c>
      <c r="B61" s="37">
        <v>5</v>
      </c>
      <c r="C61" s="37" t="s">
        <v>113</v>
      </c>
      <c r="D61" s="37">
        <v>5</v>
      </c>
      <c r="F61" s="5" t="s">
        <v>124</v>
      </c>
      <c r="H61" s="5">
        <v>1</v>
      </c>
      <c r="J61" s="5">
        <v>5</v>
      </c>
      <c r="K61" s="5" t="s">
        <v>113</v>
      </c>
      <c r="L61" s="5">
        <v>5</v>
      </c>
      <c r="O61" s="5">
        <v>1</v>
      </c>
    </row>
    <row r="62" spans="1:15">
      <c r="A62" t="s">
        <v>430</v>
      </c>
      <c r="B62" s="37" t="s">
        <v>113</v>
      </c>
      <c r="C62" s="3" t="s">
        <v>115</v>
      </c>
      <c r="D62" s="37">
        <v>5</v>
      </c>
      <c r="G62" s="5" t="s">
        <v>124</v>
      </c>
      <c r="H62" s="5">
        <v>0</v>
      </c>
      <c r="J62" s="5">
        <v>5</v>
      </c>
      <c r="K62" s="5">
        <v>5</v>
      </c>
      <c r="L62" s="5" t="s">
        <v>113</v>
      </c>
      <c r="O62" s="5">
        <v>1</v>
      </c>
    </row>
    <row r="63" spans="1:15">
      <c r="A63" t="s">
        <v>431</v>
      </c>
      <c r="B63" s="3">
        <v>0</v>
      </c>
      <c r="C63" s="3">
        <v>0</v>
      </c>
      <c r="D63" s="3" t="s">
        <v>142</v>
      </c>
      <c r="F63" s="5" t="s">
        <v>124</v>
      </c>
      <c r="H63" s="5">
        <v>1</v>
      </c>
      <c r="J63" s="5">
        <v>5</v>
      </c>
      <c r="K63" s="5">
        <v>5</v>
      </c>
      <c r="L63" s="5" t="s">
        <v>113</v>
      </c>
      <c r="O63" s="5">
        <v>1</v>
      </c>
    </row>
    <row r="64" spans="1:15">
      <c r="A64" t="s">
        <v>432</v>
      </c>
      <c r="B64" s="37" t="s">
        <v>114</v>
      </c>
      <c r="C64" s="3" t="s">
        <v>142</v>
      </c>
      <c r="D64" s="37" t="s">
        <v>114</v>
      </c>
      <c r="F64" s="3"/>
      <c r="G64" s="5" t="s">
        <v>124</v>
      </c>
      <c r="H64" s="5">
        <v>0</v>
      </c>
      <c r="J64" s="5" t="s">
        <v>113</v>
      </c>
      <c r="K64" s="5" t="s">
        <v>115</v>
      </c>
      <c r="L64" s="5" t="s">
        <v>113</v>
      </c>
      <c r="O64" s="5">
        <v>1</v>
      </c>
    </row>
    <row r="65" spans="1:15">
      <c r="A65" t="s">
        <v>433</v>
      </c>
      <c r="B65" s="3">
        <v>0</v>
      </c>
      <c r="C65" s="3">
        <v>0</v>
      </c>
      <c r="D65" s="3">
        <v>0</v>
      </c>
      <c r="F65" s="5" t="s">
        <v>124</v>
      </c>
      <c r="H65" s="5">
        <v>1</v>
      </c>
      <c r="J65" s="5">
        <v>5</v>
      </c>
      <c r="K65" s="5">
        <v>5</v>
      </c>
      <c r="L65" s="5">
        <v>5</v>
      </c>
      <c r="O65" s="5">
        <v>1</v>
      </c>
    </row>
    <row r="66" spans="1:15">
      <c r="A66" s="24" t="s">
        <v>434</v>
      </c>
      <c r="B66" s="3">
        <v>0</v>
      </c>
      <c r="C66" s="3">
        <v>0</v>
      </c>
      <c r="D66" s="3">
        <v>0</v>
      </c>
      <c r="F66" s="5" t="s">
        <v>124</v>
      </c>
      <c r="H66" s="5">
        <v>1</v>
      </c>
      <c r="J66" s="5">
        <v>5</v>
      </c>
      <c r="K66" s="5">
        <v>5</v>
      </c>
      <c r="L66" s="5">
        <v>5</v>
      </c>
      <c r="O66" s="5">
        <v>1</v>
      </c>
    </row>
    <row r="67" spans="1:15">
      <c r="A67" t="s">
        <v>435</v>
      </c>
      <c r="B67" s="3">
        <v>0</v>
      </c>
      <c r="C67" s="3">
        <v>0</v>
      </c>
      <c r="D67" s="3">
        <v>0</v>
      </c>
      <c r="F67" s="5" t="s">
        <v>124</v>
      </c>
      <c r="H67" s="5">
        <v>1</v>
      </c>
      <c r="J67" s="5">
        <v>5</v>
      </c>
      <c r="K67" s="5">
        <v>5</v>
      </c>
      <c r="L67" s="5">
        <v>5</v>
      </c>
      <c r="O67" s="5">
        <v>1</v>
      </c>
    </row>
    <row r="68" spans="1:15">
      <c r="A68" t="s">
        <v>436</v>
      </c>
      <c r="B68" s="3">
        <v>0</v>
      </c>
      <c r="C68" s="3">
        <v>0</v>
      </c>
      <c r="D68" s="3">
        <v>0</v>
      </c>
      <c r="F68" s="5" t="s">
        <v>124</v>
      </c>
      <c r="H68" s="5">
        <v>1</v>
      </c>
      <c r="J68" s="5">
        <v>5</v>
      </c>
      <c r="K68" s="5" t="s">
        <v>113</v>
      </c>
      <c r="L68" s="5" t="s">
        <v>113</v>
      </c>
      <c r="O68" s="5">
        <v>1</v>
      </c>
    </row>
    <row r="69" spans="1:15">
      <c r="A69" t="s">
        <v>437</v>
      </c>
      <c r="B69" s="37">
        <v>5</v>
      </c>
      <c r="C69" s="37" t="s">
        <v>114</v>
      </c>
      <c r="D69" s="37">
        <v>5</v>
      </c>
      <c r="F69" s="5" t="s">
        <v>124</v>
      </c>
      <c r="H69" s="5">
        <v>1</v>
      </c>
      <c r="J69" s="5">
        <v>5</v>
      </c>
      <c r="K69" s="5" t="s">
        <v>113</v>
      </c>
      <c r="L69" s="5">
        <v>5</v>
      </c>
      <c r="O69" s="5">
        <v>1</v>
      </c>
    </row>
    <row r="70" spans="1:15">
      <c r="A70" t="s">
        <v>438</v>
      </c>
      <c r="B70" s="37" t="s">
        <v>113</v>
      </c>
      <c r="C70" s="3" t="s">
        <v>142</v>
      </c>
      <c r="D70" s="37">
        <v>5</v>
      </c>
      <c r="G70" s="5" t="s">
        <v>124</v>
      </c>
      <c r="H70" s="5">
        <v>0</v>
      </c>
      <c r="J70" s="5" t="s">
        <v>113</v>
      </c>
      <c r="K70" s="17" t="s">
        <v>115</v>
      </c>
      <c r="L70" s="5" t="s">
        <v>113</v>
      </c>
      <c r="O70" s="5">
        <v>0</v>
      </c>
    </row>
    <row r="71" spans="1:15">
      <c r="A71" t="s">
        <v>439</v>
      </c>
      <c r="B71" s="3" t="s">
        <v>142</v>
      </c>
      <c r="C71" s="3">
        <v>0</v>
      </c>
      <c r="D71" s="37">
        <v>5</v>
      </c>
      <c r="G71" s="5" t="s">
        <v>124</v>
      </c>
      <c r="H71" s="5">
        <v>0</v>
      </c>
      <c r="J71" s="5" t="s">
        <v>113</v>
      </c>
      <c r="K71" s="5" t="s">
        <v>114</v>
      </c>
      <c r="L71" s="5" t="s">
        <v>113</v>
      </c>
      <c r="O71" s="5">
        <v>1</v>
      </c>
    </row>
    <row r="72" spans="1:15">
      <c r="A72" s="23" t="s">
        <v>440</v>
      </c>
      <c r="B72" s="2" t="s">
        <v>113</v>
      </c>
      <c r="C72" s="3" t="s">
        <v>115</v>
      </c>
      <c r="D72" s="2" t="s">
        <v>113</v>
      </c>
      <c r="G72" s="5" t="s">
        <v>124</v>
      </c>
      <c r="H72" s="5">
        <v>0</v>
      </c>
      <c r="J72" s="5" t="s">
        <v>113</v>
      </c>
      <c r="K72" s="5" t="s">
        <v>114</v>
      </c>
      <c r="L72" s="5" t="s">
        <v>113</v>
      </c>
      <c r="O72" s="5">
        <v>1</v>
      </c>
    </row>
    <row r="73" spans="1:15">
      <c r="A73" t="s">
        <v>441</v>
      </c>
      <c r="B73" s="37">
        <v>5</v>
      </c>
      <c r="C73" s="3" t="s">
        <v>115</v>
      </c>
      <c r="D73" s="37">
        <v>5</v>
      </c>
      <c r="G73" s="5" t="s">
        <v>124</v>
      </c>
      <c r="H73" s="5">
        <v>0</v>
      </c>
      <c r="J73" s="5">
        <v>5</v>
      </c>
      <c r="K73" s="5" t="s">
        <v>114</v>
      </c>
      <c r="L73" s="5" t="s">
        <v>113</v>
      </c>
      <c r="O73" s="5">
        <v>1</v>
      </c>
    </row>
    <row r="74" spans="1:15">
      <c r="A74" t="s">
        <v>442</v>
      </c>
      <c r="B74" s="3">
        <v>0</v>
      </c>
      <c r="C74" s="3">
        <v>0</v>
      </c>
      <c r="D74" s="3">
        <v>0</v>
      </c>
      <c r="F74" s="5" t="s">
        <v>124</v>
      </c>
      <c r="H74" s="5">
        <v>1</v>
      </c>
      <c r="J74" s="5">
        <v>5</v>
      </c>
      <c r="K74" s="5">
        <v>5</v>
      </c>
      <c r="L74" s="5">
        <v>5</v>
      </c>
      <c r="O74" s="5">
        <v>1</v>
      </c>
    </row>
    <row r="75" spans="1:15">
      <c r="A75" t="s">
        <v>443</v>
      </c>
      <c r="B75" s="37" t="s">
        <v>113</v>
      </c>
      <c r="C75" s="37" t="s">
        <v>114</v>
      </c>
      <c r="D75" s="3" t="s">
        <v>115</v>
      </c>
      <c r="G75" s="5" t="s">
        <v>124</v>
      </c>
      <c r="H75" s="5">
        <v>0</v>
      </c>
      <c r="J75" s="5" t="s">
        <v>113</v>
      </c>
      <c r="K75" s="17" t="s">
        <v>115</v>
      </c>
      <c r="L75" s="5" t="s">
        <v>113</v>
      </c>
      <c r="O75" s="5">
        <v>0</v>
      </c>
    </row>
    <row r="76" spans="1:15">
      <c r="A76" t="s">
        <v>444</v>
      </c>
      <c r="B76" s="37">
        <v>5</v>
      </c>
      <c r="C76" s="3" t="s">
        <v>115</v>
      </c>
      <c r="D76" s="37">
        <v>5</v>
      </c>
      <c r="G76" s="5" t="s">
        <v>124</v>
      </c>
      <c r="H76" s="5">
        <v>0</v>
      </c>
      <c r="J76" s="5">
        <v>5</v>
      </c>
      <c r="K76" s="5" t="s">
        <v>113</v>
      </c>
      <c r="L76" s="5">
        <v>5</v>
      </c>
      <c r="O76" s="5">
        <v>1</v>
      </c>
    </row>
    <row r="77" spans="1:15">
      <c r="A77" t="s">
        <v>445</v>
      </c>
      <c r="B77" s="3">
        <v>0</v>
      </c>
      <c r="C77" s="3">
        <v>0</v>
      </c>
      <c r="D77" s="3">
        <v>0</v>
      </c>
      <c r="F77" s="5" t="s">
        <v>124</v>
      </c>
      <c r="H77" s="5">
        <v>1</v>
      </c>
      <c r="J77" s="5">
        <v>5</v>
      </c>
      <c r="K77" s="5">
        <v>5</v>
      </c>
      <c r="L77" s="5">
        <v>5</v>
      </c>
      <c r="O77" s="5">
        <v>1</v>
      </c>
    </row>
    <row r="78" spans="1:15">
      <c r="A78" t="s">
        <v>446</v>
      </c>
      <c r="B78" s="3">
        <v>0</v>
      </c>
      <c r="C78" s="3">
        <v>0</v>
      </c>
      <c r="D78" s="3" t="s">
        <v>142</v>
      </c>
      <c r="F78" s="5" t="s">
        <v>124</v>
      </c>
      <c r="H78" s="5">
        <v>1</v>
      </c>
      <c r="J78" s="5">
        <v>5</v>
      </c>
      <c r="K78" s="5">
        <v>5</v>
      </c>
      <c r="L78" s="5" t="s">
        <v>113</v>
      </c>
      <c r="O78" s="5">
        <v>1</v>
      </c>
    </row>
    <row r="79" spans="1:15">
      <c r="A79" s="23" t="s">
        <v>447</v>
      </c>
      <c r="B79" s="2">
        <v>5</v>
      </c>
      <c r="C79" s="2">
        <v>5</v>
      </c>
      <c r="D79" s="2">
        <v>5</v>
      </c>
      <c r="F79" s="5" t="s">
        <v>124</v>
      </c>
      <c r="H79" s="5">
        <v>1</v>
      </c>
      <c r="J79" s="5">
        <v>5</v>
      </c>
      <c r="K79" s="5">
        <v>5</v>
      </c>
      <c r="L79" s="5">
        <v>5</v>
      </c>
      <c r="O79" s="5">
        <v>1</v>
      </c>
    </row>
    <row r="80" spans="1:15">
      <c r="A80" s="23" t="s">
        <v>448</v>
      </c>
      <c r="B80" s="3">
        <v>0</v>
      </c>
      <c r="C80" s="3">
        <v>0</v>
      </c>
      <c r="D80" s="3" t="s">
        <v>142</v>
      </c>
      <c r="F80" s="5" t="s">
        <v>124</v>
      </c>
      <c r="H80" s="5">
        <v>1</v>
      </c>
      <c r="J80" s="5">
        <v>5</v>
      </c>
      <c r="K80" s="17" t="s">
        <v>115</v>
      </c>
      <c r="L80" s="5" t="s">
        <v>113</v>
      </c>
      <c r="O80" s="5">
        <v>0</v>
      </c>
    </row>
    <row r="81" spans="1:15">
      <c r="A81" t="s">
        <v>449</v>
      </c>
      <c r="B81" s="3" t="s">
        <v>142</v>
      </c>
      <c r="C81" s="3">
        <v>0</v>
      </c>
      <c r="D81" s="3">
        <v>0</v>
      </c>
      <c r="F81" s="5" t="s">
        <v>124</v>
      </c>
      <c r="H81" s="5">
        <v>1</v>
      </c>
      <c r="J81" s="5" t="s">
        <v>114</v>
      </c>
      <c r="K81" s="5" t="s">
        <v>113</v>
      </c>
      <c r="L81" s="5" t="s">
        <v>113</v>
      </c>
      <c r="O81" s="5">
        <v>1</v>
      </c>
    </row>
    <row r="82" spans="1:15">
      <c r="A82" t="s">
        <v>450</v>
      </c>
      <c r="B82" s="3">
        <v>0</v>
      </c>
      <c r="C82" s="3">
        <v>0</v>
      </c>
      <c r="D82" s="3">
        <v>0</v>
      </c>
      <c r="F82" s="5" t="s">
        <v>124</v>
      </c>
      <c r="H82" s="5">
        <v>1</v>
      </c>
      <c r="J82" s="5">
        <v>5</v>
      </c>
      <c r="K82" s="5">
        <v>5</v>
      </c>
      <c r="L82" s="5">
        <v>5</v>
      </c>
      <c r="O82" s="5">
        <v>1</v>
      </c>
    </row>
    <row r="83" spans="1:15">
      <c r="A83" t="s">
        <v>451</v>
      </c>
      <c r="B83" s="3">
        <v>0</v>
      </c>
      <c r="C83" s="3">
        <v>0</v>
      </c>
      <c r="D83" s="3">
        <v>0</v>
      </c>
      <c r="F83" s="5" t="s">
        <v>124</v>
      </c>
      <c r="H83" s="5">
        <v>1</v>
      </c>
      <c r="J83" s="5">
        <v>5</v>
      </c>
      <c r="K83" s="5">
        <v>5</v>
      </c>
      <c r="L83" s="5">
        <v>5</v>
      </c>
      <c r="O83" s="5">
        <v>1</v>
      </c>
    </row>
    <row r="84" spans="1:15">
      <c r="A84" t="s">
        <v>452</v>
      </c>
      <c r="B84" s="37" t="s">
        <v>113</v>
      </c>
      <c r="C84" s="3" t="s">
        <v>115</v>
      </c>
      <c r="D84" s="37" t="s">
        <v>113</v>
      </c>
      <c r="G84" s="5" t="s">
        <v>124</v>
      </c>
      <c r="H84" s="5">
        <v>0</v>
      </c>
      <c r="J84" s="5" t="s">
        <v>113</v>
      </c>
      <c r="K84" s="5" t="s">
        <v>114</v>
      </c>
      <c r="L84" s="5" t="s">
        <v>113</v>
      </c>
      <c r="O84" s="5">
        <v>1</v>
      </c>
    </row>
    <row r="85" spans="1:15">
      <c r="A85" t="s">
        <v>453</v>
      </c>
      <c r="B85" s="37" t="s">
        <v>114</v>
      </c>
      <c r="C85" s="3" t="s">
        <v>142</v>
      </c>
      <c r="D85" s="37" t="s">
        <v>113</v>
      </c>
      <c r="G85" s="5" t="s">
        <v>124</v>
      </c>
      <c r="H85" s="5">
        <v>0</v>
      </c>
      <c r="J85" s="5" t="s">
        <v>114</v>
      </c>
      <c r="K85" s="17" t="s">
        <v>142</v>
      </c>
      <c r="L85" s="5" t="s">
        <v>113</v>
      </c>
      <c r="O85" s="5">
        <v>0</v>
      </c>
    </row>
    <row r="86" spans="1:15">
      <c r="A86" t="s">
        <v>454</v>
      </c>
      <c r="B86" s="3">
        <v>0</v>
      </c>
      <c r="C86" s="3">
        <v>0</v>
      </c>
      <c r="D86" s="3">
        <v>0</v>
      </c>
      <c r="F86" s="5" t="s">
        <v>124</v>
      </c>
      <c r="H86" s="5">
        <v>1</v>
      </c>
      <c r="J86" s="5">
        <v>5</v>
      </c>
      <c r="K86" s="5">
        <v>5</v>
      </c>
      <c r="L86" s="5">
        <v>5</v>
      </c>
      <c r="O86" s="5">
        <v>1</v>
      </c>
    </row>
    <row r="87" spans="1:15">
      <c r="A87" t="s">
        <v>455</v>
      </c>
      <c r="B87" s="3">
        <v>0</v>
      </c>
      <c r="C87" s="3">
        <v>0</v>
      </c>
      <c r="D87" s="3" t="s">
        <v>142</v>
      </c>
      <c r="F87" s="5" t="s">
        <v>124</v>
      </c>
      <c r="H87" s="5">
        <v>1</v>
      </c>
      <c r="J87" s="5">
        <v>5</v>
      </c>
      <c r="K87" s="5">
        <v>5</v>
      </c>
      <c r="L87" s="5">
        <v>5</v>
      </c>
      <c r="O87" s="5">
        <v>1</v>
      </c>
    </row>
    <row r="88" spans="1:15">
      <c r="A88" t="s">
        <v>456</v>
      </c>
      <c r="B88" s="3">
        <v>0</v>
      </c>
      <c r="C88" s="3">
        <v>0</v>
      </c>
      <c r="D88" s="3">
        <v>0</v>
      </c>
      <c r="F88" s="5" t="s">
        <v>124</v>
      </c>
      <c r="H88" s="5">
        <v>1</v>
      </c>
      <c r="J88" s="5">
        <v>5</v>
      </c>
      <c r="K88" s="5">
        <v>5</v>
      </c>
      <c r="L88" s="5" t="s">
        <v>113</v>
      </c>
      <c r="O88" s="5">
        <v>1</v>
      </c>
    </row>
    <row r="89" spans="1:15">
      <c r="A89" t="s">
        <v>457</v>
      </c>
      <c r="B89" s="3">
        <v>0</v>
      </c>
      <c r="C89" s="3">
        <v>0</v>
      </c>
      <c r="D89" s="3">
        <v>0</v>
      </c>
      <c r="F89" s="5" t="s">
        <v>124</v>
      </c>
      <c r="H89" s="5">
        <v>1</v>
      </c>
      <c r="J89" s="5">
        <v>5</v>
      </c>
      <c r="K89" s="5">
        <v>5</v>
      </c>
      <c r="L89" s="5">
        <v>5</v>
      </c>
      <c r="O89" s="5">
        <v>1</v>
      </c>
    </row>
    <row r="90" spans="1:15">
      <c r="A90" t="s">
        <v>458</v>
      </c>
      <c r="B90" s="3">
        <v>0</v>
      </c>
      <c r="C90" s="3" t="s">
        <v>142</v>
      </c>
      <c r="D90" s="5" t="s">
        <v>492</v>
      </c>
      <c r="G90" s="5" t="s">
        <v>124</v>
      </c>
      <c r="H90" s="5">
        <v>0</v>
      </c>
      <c r="J90" s="5" t="s">
        <v>114</v>
      </c>
      <c r="K90" s="5" t="s">
        <v>115</v>
      </c>
      <c r="L90" s="17" t="s">
        <v>492</v>
      </c>
      <c r="O90" s="5">
        <v>0</v>
      </c>
    </row>
    <row r="91" spans="1:15">
      <c r="A91" t="s">
        <v>459</v>
      </c>
      <c r="B91" s="3">
        <v>0</v>
      </c>
      <c r="C91" s="3">
        <v>0</v>
      </c>
      <c r="D91" s="3">
        <v>0</v>
      </c>
      <c r="F91" s="5" t="s">
        <v>124</v>
      </c>
      <c r="H91" s="5">
        <v>1</v>
      </c>
      <c r="J91" s="5">
        <v>5</v>
      </c>
      <c r="K91" s="5">
        <v>5</v>
      </c>
      <c r="L91" s="5">
        <v>5</v>
      </c>
      <c r="O91" s="5">
        <v>1</v>
      </c>
    </row>
    <row r="92" spans="1:15">
      <c r="A92" t="s">
        <v>460</v>
      </c>
      <c r="B92" s="3">
        <v>0</v>
      </c>
      <c r="C92" s="3">
        <v>0</v>
      </c>
      <c r="D92" s="3" t="s">
        <v>142</v>
      </c>
      <c r="F92" s="5" t="s">
        <v>124</v>
      </c>
      <c r="H92" s="5">
        <v>1</v>
      </c>
      <c r="J92" s="5">
        <v>5</v>
      </c>
      <c r="K92" s="5" t="s">
        <v>113</v>
      </c>
      <c r="L92" s="5">
        <v>5</v>
      </c>
      <c r="O92" s="5">
        <v>1</v>
      </c>
    </row>
    <row r="93" spans="1:15">
      <c r="A93" t="s">
        <v>461</v>
      </c>
      <c r="B93" s="37">
        <v>5</v>
      </c>
      <c r="C93" s="37">
        <v>5</v>
      </c>
      <c r="D93" s="37">
        <v>5</v>
      </c>
      <c r="F93" s="5" t="s">
        <v>124</v>
      </c>
      <c r="H93" s="5">
        <v>1</v>
      </c>
      <c r="J93" s="5">
        <v>5</v>
      </c>
      <c r="K93" s="5" t="s">
        <v>113</v>
      </c>
      <c r="L93" s="5">
        <v>5</v>
      </c>
      <c r="O93" s="5">
        <v>1</v>
      </c>
    </row>
    <row r="94" spans="1:15">
      <c r="A94" t="s">
        <v>462</v>
      </c>
      <c r="B94" s="3">
        <v>0</v>
      </c>
      <c r="C94" s="3">
        <v>0</v>
      </c>
      <c r="D94" s="3">
        <v>0</v>
      </c>
      <c r="F94" s="5" t="s">
        <v>124</v>
      </c>
      <c r="H94" s="5">
        <v>1</v>
      </c>
      <c r="J94" s="5">
        <v>5</v>
      </c>
      <c r="K94" s="5">
        <v>5</v>
      </c>
      <c r="L94" s="5">
        <v>5</v>
      </c>
      <c r="O94" s="5">
        <v>1</v>
      </c>
    </row>
    <row r="95" spans="1:15">
      <c r="A95" s="25" t="s">
        <v>463</v>
      </c>
      <c r="B95" s="2" t="s">
        <v>113</v>
      </c>
      <c r="C95" s="2" t="s">
        <v>113</v>
      </c>
      <c r="D95" s="2">
        <v>5</v>
      </c>
      <c r="F95" s="2" t="s">
        <v>124</v>
      </c>
      <c r="H95" s="5">
        <v>1</v>
      </c>
      <c r="J95" s="5" t="s">
        <v>113</v>
      </c>
      <c r="K95" s="17" t="s">
        <v>115</v>
      </c>
      <c r="L95" s="5">
        <v>5</v>
      </c>
      <c r="O95" s="5">
        <v>0</v>
      </c>
    </row>
    <row r="96" spans="1:15">
      <c r="A96" t="s">
        <v>464</v>
      </c>
      <c r="B96" s="3">
        <v>0</v>
      </c>
      <c r="C96" s="3">
        <v>0</v>
      </c>
      <c r="D96" s="3">
        <v>0</v>
      </c>
      <c r="F96" s="5" t="s">
        <v>124</v>
      </c>
      <c r="H96" s="5">
        <v>1</v>
      </c>
      <c r="J96" s="5">
        <v>5</v>
      </c>
      <c r="K96" s="5">
        <v>5</v>
      </c>
      <c r="L96" s="5">
        <v>5</v>
      </c>
      <c r="O96" s="5">
        <v>1</v>
      </c>
    </row>
    <row r="97" spans="1:15">
      <c r="A97" t="s">
        <v>465</v>
      </c>
      <c r="B97" s="3">
        <v>0</v>
      </c>
      <c r="C97" s="3">
        <v>0</v>
      </c>
      <c r="D97" s="3">
        <v>0</v>
      </c>
      <c r="F97" s="5" t="s">
        <v>124</v>
      </c>
      <c r="H97" s="5">
        <v>1</v>
      </c>
      <c r="J97" s="5">
        <v>5</v>
      </c>
      <c r="K97" s="5">
        <v>5</v>
      </c>
      <c r="L97" s="5">
        <v>5</v>
      </c>
      <c r="O97" s="5">
        <v>1</v>
      </c>
    </row>
    <row r="98" spans="1:15">
      <c r="A98" t="s">
        <v>466</v>
      </c>
      <c r="B98" s="37">
        <v>5</v>
      </c>
      <c r="C98" s="3" t="s">
        <v>115</v>
      </c>
      <c r="D98" s="5" t="s">
        <v>492</v>
      </c>
      <c r="G98" s="5" t="s">
        <v>124</v>
      </c>
      <c r="H98" s="5">
        <v>0</v>
      </c>
      <c r="J98" s="17">
        <v>0</v>
      </c>
      <c r="K98" s="17" t="s">
        <v>115</v>
      </c>
      <c r="L98" s="17" t="s">
        <v>492</v>
      </c>
      <c r="O98" s="5">
        <v>1</v>
      </c>
    </row>
    <row r="99" spans="1:15">
      <c r="A99" t="s">
        <v>467</v>
      </c>
      <c r="B99" s="37">
        <v>5</v>
      </c>
      <c r="C99" s="37" t="s">
        <v>114</v>
      </c>
      <c r="D99" s="37">
        <v>5</v>
      </c>
      <c r="F99" s="5" t="s">
        <v>124</v>
      </c>
      <c r="H99" s="5">
        <v>1</v>
      </c>
      <c r="J99" s="5">
        <v>5</v>
      </c>
      <c r="K99" s="5" t="s">
        <v>113</v>
      </c>
      <c r="L99" s="5">
        <v>5</v>
      </c>
      <c r="O99" s="5">
        <v>1</v>
      </c>
    </row>
    <row r="100" spans="1:15">
      <c r="A100" t="s">
        <v>468</v>
      </c>
      <c r="B100" s="3">
        <v>0</v>
      </c>
      <c r="C100" s="3">
        <v>0</v>
      </c>
      <c r="D100" s="3">
        <v>0</v>
      </c>
      <c r="F100" s="5" t="s">
        <v>124</v>
      </c>
      <c r="H100" s="5">
        <v>1</v>
      </c>
      <c r="J100" s="5">
        <v>5</v>
      </c>
      <c r="K100" s="5">
        <v>5</v>
      </c>
      <c r="L100" s="5" t="s">
        <v>113</v>
      </c>
      <c r="O100" s="5">
        <v>1</v>
      </c>
    </row>
    <row r="101" spans="1:15">
      <c r="A101" t="s">
        <v>469</v>
      </c>
      <c r="B101" s="3">
        <v>0</v>
      </c>
      <c r="C101" s="3">
        <v>0</v>
      </c>
      <c r="D101" s="3">
        <v>0</v>
      </c>
      <c r="F101" s="5" t="s">
        <v>124</v>
      </c>
      <c r="H101" s="5">
        <v>1</v>
      </c>
      <c r="J101" s="5">
        <v>5</v>
      </c>
      <c r="K101" s="5">
        <v>5</v>
      </c>
      <c r="L101" s="5" t="s">
        <v>113</v>
      </c>
      <c r="O101" s="5">
        <v>1</v>
      </c>
    </row>
    <row r="102" spans="1:15">
      <c r="A102" t="s">
        <v>470</v>
      </c>
      <c r="B102" s="3">
        <v>0</v>
      </c>
      <c r="C102" s="3">
        <v>0</v>
      </c>
      <c r="D102" s="3">
        <v>0</v>
      </c>
      <c r="F102" s="5" t="s">
        <v>124</v>
      </c>
      <c r="H102" s="5">
        <v>1</v>
      </c>
      <c r="J102" s="5">
        <v>5</v>
      </c>
      <c r="K102" s="5">
        <v>5</v>
      </c>
      <c r="L102" s="5" t="s">
        <v>113</v>
      </c>
      <c r="O102" s="5">
        <v>1</v>
      </c>
    </row>
    <row r="103" spans="1:15">
      <c r="A103" t="s">
        <v>471</v>
      </c>
      <c r="B103" s="3">
        <v>0</v>
      </c>
      <c r="C103" s="3">
        <v>0</v>
      </c>
      <c r="D103" s="3">
        <v>0</v>
      </c>
      <c r="F103" s="5" t="s">
        <v>124</v>
      </c>
      <c r="H103" s="5">
        <v>1</v>
      </c>
      <c r="J103" s="5">
        <v>5</v>
      </c>
      <c r="K103" s="5">
        <v>5</v>
      </c>
      <c r="L103" s="5">
        <v>5</v>
      </c>
      <c r="O103" s="5">
        <v>1</v>
      </c>
    </row>
    <row r="104" spans="1:15">
      <c r="A104" t="s">
        <v>472</v>
      </c>
      <c r="B104" s="3">
        <v>0</v>
      </c>
      <c r="C104" s="3" t="s">
        <v>142</v>
      </c>
      <c r="D104" s="3" t="s">
        <v>142</v>
      </c>
      <c r="F104" s="3" t="s">
        <v>124</v>
      </c>
      <c r="H104" s="5">
        <v>1</v>
      </c>
      <c r="J104" s="5" t="s">
        <v>113</v>
      </c>
      <c r="K104" s="17" t="s">
        <v>115</v>
      </c>
      <c r="L104" s="17" t="s">
        <v>115</v>
      </c>
      <c r="O104" s="5">
        <v>0</v>
      </c>
    </row>
    <row r="105" spans="1:15">
      <c r="A105" s="25" t="s">
        <v>473</v>
      </c>
      <c r="B105" s="2">
        <v>5</v>
      </c>
      <c r="C105" s="37" t="s">
        <v>114</v>
      </c>
      <c r="D105" s="2" t="s">
        <v>113</v>
      </c>
      <c r="F105" s="5" t="s">
        <v>124</v>
      </c>
      <c r="H105" s="5">
        <v>1</v>
      </c>
      <c r="J105" s="5">
        <v>5</v>
      </c>
      <c r="K105" s="5" t="s">
        <v>114</v>
      </c>
      <c r="L105" s="5" t="s">
        <v>113</v>
      </c>
    </row>
    <row r="106" spans="1:15">
      <c r="A106" s="23" t="s">
        <v>474</v>
      </c>
      <c r="B106" s="5" t="s">
        <v>483</v>
      </c>
      <c r="C106" s="37" t="s">
        <v>114</v>
      </c>
      <c r="D106" s="2">
        <v>5</v>
      </c>
      <c r="G106" s="5" t="s">
        <v>124</v>
      </c>
      <c r="H106" s="5">
        <v>0</v>
      </c>
      <c r="J106" s="17" t="s">
        <v>483</v>
      </c>
      <c r="K106" s="17" t="s">
        <v>115</v>
      </c>
      <c r="L106" s="5" t="s">
        <v>114</v>
      </c>
      <c r="O106" s="5">
        <v>0</v>
      </c>
    </row>
    <row r="107" spans="1:15">
      <c r="A107" t="s">
        <v>475</v>
      </c>
      <c r="B107" s="3">
        <v>0</v>
      </c>
      <c r="C107" s="3" t="s">
        <v>115</v>
      </c>
      <c r="D107" s="37" t="s">
        <v>113</v>
      </c>
      <c r="G107" s="5" t="s">
        <v>124</v>
      </c>
      <c r="H107" s="5">
        <v>0</v>
      </c>
      <c r="J107" s="5" t="s">
        <v>113</v>
      </c>
      <c r="K107" s="17" t="s">
        <v>115</v>
      </c>
      <c r="L107" s="5" t="s">
        <v>113</v>
      </c>
      <c r="O107" s="5">
        <v>0</v>
      </c>
    </row>
    <row r="108" spans="1:15">
      <c r="A108" t="s">
        <v>476</v>
      </c>
      <c r="B108" s="37">
        <v>5</v>
      </c>
      <c r="C108" s="3" t="s">
        <v>142</v>
      </c>
      <c r="D108" s="37" t="s">
        <v>113</v>
      </c>
      <c r="G108" s="5" t="s">
        <v>124</v>
      </c>
      <c r="H108" s="5">
        <v>0</v>
      </c>
      <c r="J108" s="5">
        <v>5</v>
      </c>
      <c r="K108" s="17" t="s">
        <v>142</v>
      </c>
      <c r="L108" s="5" t="s">
        <v>114</v>
      </c>
      <c r="O108" s="5">
        <v>0</v>
      </c>
    </row>
    <row r="109" spans="1:15">
      <c r="A109" s="24" t="s">
        <v>477</v>
      </c>
      <c r="B109" s="3">
        <v>0</v>
      </c>
      <c r="C109" s="3">
        <v>0</v>
      </c>
      <c r="D109" s="3">
        <v>0</v>
      </c>
      <c r="F109" s="5" t="s">
        <v>124</v>
      </c>
      <c r="H109" s="5">
        <v>1</v>
      </c>
      <c r="J109" s="5">
        <v>5</v>
      </c>
      <c r="K109" s="5">
        <v>5</v>
      </c>
      <c r="L109" s="5" t="s">
        <v>113</v>
      </c>
      <c r="O109" s="5">
        <v>1</v>
      </c>
    </row>
    <row r="110" spans="1:15">
      <c r="A110" t="s">
        <v>478</v>
      </c>
      <c r="B110" s="37">
        <v>5</v>
      </c>
      <c r="C110" s="37">
        <v>5</v>
      </c>
      <c r="D110" s="37">
        <v>5</v>
      </c>
      <c r="F110" s="5" t="s">
        <v>124</v>
      </c>
      <c r="H110" s="5">
        <v>1</v>
      </c>
      <c r="J110" s="5">
        <v>5</v>
      </c>
      <c r="K110" s="5">
        <v>5</v>
      </c>
      <c r="L110" s="5" t="s">
        <v>113</v>
      </c>
      <c r="O110" s="5">
        <v>1</v>
      </c>
    </row>
    <row r="111" spans="1:15">
      <c r="A111" s="24" t="s">
        <v>479</v>
      </c>
      <c r="B111" s="3">
        <v>0</v>
      </c>
      <c r="C111" s="3">
        <v>0</v>
      </c>
      <c r="D111" s="3">
        <v>0</v>
      </c>
      <c r="F111" s="5" t="s">
        <v>124</v>
      </c>
      <c r="H111" s="5">
        <v>1</v>
      </c>
      <c r="J111" s="5">
        <v>5</v>
      </c>
      <c r="K111" s="5">
        <v>5</v>
      </c>
      <c r="L111" s="5">
        <v>5</v>
      </c>
      <c r="O111" s="5">
        <v>1</v>
      </c>
    </row>
    <row r="112" spans="1:15">
      <c r="A112" s="23" t="s">
        <v>480</v>
      </c>
      <c r="B112" s="2">
        <v>5</v>
      </c>
      <c r="C112" s="37" t="s">
        <v>114</v>
      </c>
      <c r="D112" s="2" t="s">
        <v>113</v>
      </c>
      <c r="F112" s="5" t="s">
        <v>124</v>
      </c>
      <c r="H112" s="5">
        <v>1</v>
      </c>
      <c r="J112" s="5">
        <v>5</v>
      </c>
      <c r="K112" s="5" t="s">
        <v>114</v>
      </c>
      <c r="L112" s="5" t="s">
        <v>113</v>
      </c>
      <c r="O112" s="5">
        <v>1</v>
      </c>
    </row>
    <row r="113" spans="1:15" ht="17" thickBot="1"/>
    <row r="114" spans="1:15" ht="17" thickBot="1">
      <c r="B114" t="s">
        <v>493</v>
      </c>
      <c r="C114" t="s">
        <v>493</v>
      </c>
      <c r="D114" t="s">
        <v>493</v>
      </c>
      <c r="E114" s="42" t="s">
        <v>119</v>
      </c>
      <c r="F114" s="43">
        <f>SUM(H3:H112)</f>
        <v>67</v>
      </c>
      <c r="N114" s="84" t="s">
        <v>546</v>
      </c>
      <c r="O114" s="85">
        <f>SUM(O3:O112)/F115</f>
        <v>0.65454545454545454</v>
      </c>
    </row>
    <row r="115" spans="1:15">
      <c r="B115" s="5" t="s">
        <v>495</v>
      </c>
      <c r="C115" s="20">
        <v>2.3726851851851851E-3</v>
      </c>
      <c r="D115" s="5" t="s">
        <v>494</v>
      </c>
      <c r="E115" s="44" t="s">
        <v>545</v>
      </c>
      <c r="F115" s="45">
        <f>COUNT(H3:H112)</f>
        <v>110</v>
      </c>
    </row>
    <row r="116" spans="1:15">
      <c r="E116" s="46" t="s">
        <v>546</v>
      </c>
      <c r="F116" s="55">
        <f>F114/F115</f>
        <v>0.60909090909090913</v>
      </c>
      <c r="H116" s="4" t="s">
        <v>490</v>
      </c>
      <c r="I116" t="s">
        <v>489</v>
      </c>
    </row>
    <row r="117" spans="1:15">
      <c r="C117" s="4" t="s">
        <v>503</v>
      </c>
      <c r="H117" s="4" t="s">
        <v>491</v>
      </c>
      <c r="I117" t="s">
        <v>144</v>
      </c>
    </row>
    <row r="118" spans="1:15">
      <c r="C118" s="22">
        <v>1.261574074074074E-3</v>
      </c>
    </row>
    <row r="119" spans="1:15">
      <c r="A119" t="s">
        <v>548</v>
      </c>
    </row>
    <row r="120" spans="1:15">
      <c r="A120" t="s">
        <v>536</v>
      </c>
      <c r="B120" s="1" t="s">
        <v>504</v>
      </c>
      <c r="C120" s="1" t="s">
        <v>505</v>
      </c>
      <c r="D120" s="1" t="s">
        <v>506</v>
      </c>
    </row>
    <row r="121" spans="1:15">
      <c r="B121" t="s">
        <v>666</v>
      </c>
      <c r="C121" t="s">
        <v>667</v>
      </c>
      <c r="D121" t="s">
        <v>508</v>
      </c>
    </row>
    <row r="122" spans="1:15">
      <c r="B122" t="s">
        <v>535</v>
      </c>
      <c r="C122" t="s">
        <v>668</v>
      </c>
      <c r="D122" t="s">
        <v>665</v>
      </c>
    </row>
    <row r="123" spans="1:15">
      <c r="B123" t="s">
        <v>510</v>
      </c>
      <c r="C123" t="s">
        <v>515</v>
      </c>
      <c r="D123" t="s">
        <v>513</v>
      </c>
    </row>
    <row r="126" spans="1:15">
      <c r="A126" s="26"/>
      <c r="B126" s="27" t="s">
        <v>122</v>
      </c>
      <c r="C126" s="27" t="s">
        <v>516</v>
      </c>
      <c r="D126" s="27" t="s">
        <v>517</v>
      </c>
    </row>
    <row r="127" spans="1:15">
      <c r="A127" s="28" t="s">
        <v>531</v>
      </c>
      <c r="B127" s="27">
        <v>42</v>
      </c>
      <c r="C127" s="27">
        <v>66</v>
      </c>
      <c r="D127" s="27">
        <v>2</v>
      </c>
    </row>
    <row r="128" spans="1:15">
      <c r="A128" s="28" t="s">
        <v>532</v>
      </c>
      <c r="B128" s="27">
        <v>23</v>
      </c>
      <c r="C128" s="27">
        <v>87</v>
      </c>
      <c r="D128" s="27">
        <v>0</v>
      </c>
    </row>
    <row r="129" spans="1:4">
      <c r="A129" s="28" t="s">
        <v>533</v>
      </c>
      <c r="B129" s="27">
        <v>45</v>
      </c>
      <c r="C129" s="27">
        <v>56</v>
      </c>
      <c r="D129" s="27">
        <v>9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F754C-3C91-9D43-841B-70D081387179}">
  <dimension ref="A3:AB36"/>
  <sheetViews>
    <sheetView topLeftCell="A4" zoomScale="85" workbookViewId="0">
      <selection activeCell="E12" sqref="E12"/>
    </sheetView>
  </sheetViews>
  <sheetFormatPr baseColWidth="10" defaultRowHeight="16"/>
  <cols>
    <col min="1" max="1" width="18" customWidth="1"/>
    <col min="2" max="2" width="20" customWidth="1"/>
    <col min="3" max="3" width="22.83203125" customWidth="1"/>
    <col min="4" max="4" width="30.6640625" customWidth="1"/>
    <col min="5" max="5" width="20.5" customWidth="1"/>
    <col min="7" max="7" width="17" customWidth="1"/>
    <col min="8" max="8" width="24.33203125" customWidth="1"/>
    <col min="9" max="9" width="26.83203125" customWidth="1"/>
    <col min="10" max="10" width="26.5" customWidth="1"/>
    <col min="11" max="11" width="15.83203125" customWidth="1"/>
    <col min="16" max="16" width="16.6640625" customWidth="1"/>
    <col min="17" max="17" width="24.6640625" customWidth="1"/>
    <col min="20" max="20" width="12" customWidth="1"/>
    <col min="21" max="21" width="21.33203125" customWidth="1"/>
    <col min="22" max="22" width="15" customWidth="1"/>
    <col min="23" max="23" width="22.33203125" customWidth="1"/>
    <col min="28" max="28" width="19.83203125" customWidth="1"/>
  </cols>
  <sheetData>
    <row r="3" spans="1:28">
      <c r="A3" t="s">
        <v>548</v>
      </c>
    </row>
    <row r="4" spans="1:28">
      <c r="A4" s="34" t="s">
        <v>537</v>
      </c>
      <c r="C4" s="4" t="s">
        <v>122</v>
      </c>
      <c r="D4" s="4" t="s">
        <v>516</v>
      </c>
      <c r="E4" s="4" t="s">
        <v>518</v>
      </c>
      <c r="H4" s="4" t="s">
        <v>542</v>
      </c>
      <c r="I4" s="4" t="s">
        <v>543</v>
      </c>
      <c r="J4" s="4" t="s">
        <v>544</v>
      </c>
      <c r="Y4" s="33"/>
      <c r="Z4" s="32" t="s">
        <v>122</v>
      </c>
      <c r="AA4" s="32" t="s">
        <v>516</v>
      </c>
      <c r="AB4" s="32" t="s">
        <v>518</v>
      </c>
    </row>
    <row r="5" spans="1:28">
      <c r="A5">
        <v>109</v>
      </c>
      <c r="B5" s="1" t="s">
        <v>522</v>
      </c>
      <c r="C5" s="5">
        <v>50</v>
      </c>
      <c r="D5" s="5">
        <v>52</v>
      </c>
      <c r="E5" s="5">
        <v>7</v>
      </c>
      <c r="G5" s="1" t="s">
        <v>522</v>
      </c>
      <c r="H5" s="29">
        <f>C5/A5</f>
        <v>0.45871559633027525</v>
      </c>
      <c r="I5" s="29">
        <f>D5/A5</f>
        <v>0.47706422018348627</v>
      </c>
      <c r="J5" s="29">
        <f>E5/A5</f>
        <v>6.4220183486238536E-2</v>
      </c>
      <c r="Y5" s="34" t="s">
        <v>537</v>
      </c>
      <c r="Z5" s="5">
        <f>SUM(C5:C7)</f>
        <v>147</v>
      </c>
      <c r="AA5" s="5">
        <f>SUM(D5:D7)</f>
        <v>159</v>
      </c>
      <c r="AB5" s="5">
        <f>SUM(E5:E7)</f>
        <v>21</v>
      </c>
    </row>
    <row r="6" spans="1:28">
      <c r="B6" s="1" t="s">
        <v>525</v>
      </c>
      <c r="C6" s="5">
        <v>45</v>
      </c>
      <c r="D6" s="5">
        <v>57</v>
      </c>
      <c r="E6" s="5">
        <v>7</v>
      </c>
      <c r="G6" s="1" t="s">
        <v>525</v>
      </c>
      <c r="H6" s="29">
        <f>C6/A5</f>
        <v>0.41284403669724773</v>
      </c>
      <c r="I6" s="29">
        <f>D6/A5</f>
        <v>0.52293577981651373</v>
      </c>
      <c r="J6" s="29">
        <f>E6/A5</f>
        <v>6.4220183486238536E-2</v>
      </c>
      <c r="Y6" s="34" t="s">
        <v>538</v>
      </c>
      <c r="Z6" s="5">
        <f>SUM(C9:C11)</f>
        <v>170</v>
      </c>
      <c r="AA6" s="5">
        <f>SUM(D9:D11)</f>
        <v>155</v>
      </c>
      <c r="AB6" s="5">
        <f>SUM(E9:E11)</f>
        <v>2</v>
      </c>
    </row>
    <row r="7" spans="1:28">
      <c r="B7" s="1" t="s">
        <v>526</v>
      </c>
      <c r="C7" s="5">
        <v>52</v>
      </c>
      <c r="D7" s="5">
        <v>50</v>
      </c>
      <c r="E7" s="5">
        <v>7</v>
      </c>
      <c r="G7" s="1" t="s">
        <v>526</v>
      </c>
      <c r="H7" s="29">
        <f>C7/A5</f>
        <v>0.47706422018348627</v>
      </c>
      <c r="I7" s="29">
        <f>D7/A5</f>
        <v>0.45871559633027525</v>
      </c>
      <c r="J7" s="29">
        <f>E7/A5</f>
        <v>6.4220183486238536E-2</v>
      </c>
      <c r="Y7" s="34" t="s">
        <v>539</v>
      </c>
      <c r="Z7" s="5">
        <f>SUM(C13:C15)</f>
        <v>131</v>
      </c>
      <c r="AA7" s="5">
        <f>SUM(D13:D15)</f>
        <v>180</v>
      </c>
      <c r="AB7" s="5">
        <f>SUM(E13:E15)</f>
        <v>16</v>
      </c>
    </row>
    <row r="8" spans="1:28" ht="17" thickBot="1">
      <c r="A8" s="1" t="s">
        <v>538</v>
      </c>
      <c r="B8" s="1"/>
      <c r="G8" s="1"/>
      <c r="H8" s="5"/>
      <c r="I8" s="5"/>
      <c r="J8" s="5"/>
      <c r="Y8" s="34" t="s">
        <v>540</v>
      </c>
      <c r="Z8" s="5">
        <f>SUM(C17:C19)</f>
        <v>110</v>
      </c>
      <c r="AA8" s="5">
        <f>SUM(D17:D19)</f>
        <v>209</v>
      </c>
      <c r="AB8" s="5">
        <f>SUM(E17:E19)</f>
        <v>11</v>
      </c>
    </row>
    <row r="9" spans="1:28" ht="17" thickBot="1">
      <c r="A9">
        <v>109</v>
      </c>
      <c r="B9" s="1" t="s">
        <v>523</v>
      </c>
      <c r="C9" s="5">
        <v>51</v>
      </c>
      <c r="D9" s="5">
        <v>58</v>
      </c>
      <c r="E9" s="5">
        <v>0</v>
      </c>
      <c r="G9" s="1" t="s">
        <v>523</v>
      </c>
      <c r="H9" s="29">
        <f>C9/A9</f>
        <v>0.46788990825688076</v>
      </c>
      <c r="I9" s="29">
        <f>D9/A9</f>
        <v>0.5321100917431193</v>
      </c>
      <c r="J9" s="29">
        <f>E9/A9</f>
        <v>0</v>
      </c>
      <c r="Y9" s="35" t="s">
        <v>541</v>
      </c>
      <c r="Z9" s="30">
        <f>SUM(Z5:Z8)</f>
        <v>558</v>
      </c>
      <c r="AA9" s="30">
        <f>SUM(AA5:AA8)</f>
        <v>703</v>
      </c>
      <c r="AB9" s="31">
        <f>SUM(AB5:AB8)</f>
        <v>50</v>
      </c>
    </row>
    <row r="10" spans="1:28">
      <c r="B10" s="1" t="s">
        <v>527</v>
      </c>
      <c r="C10" s="5">
        <v>46</v>
      </c>
      <c r="D10" s="5">
        <v>62</v>
      </c>
      <c r="E10" s="5">
        <v>1</v>
      </c>
      <c r="G10" s="1" t="s">
        <v>527</v>
      </c>
      <c r="H10" s="29">
        <f>C10/A9</f>
        <v>0.42201834862385323</v>
      </c>
      <c r="I10" s="29">
        <f>D10/A9</f>
        <v>0.56880733944954132</v>
      </c>
      <c r="J10" s="29">
        <f>E10/A9</f>
        <v>9.1743119266055051E-3</v>
      </c>
    </row>
    <row r="11" spans="1:28">
      <c r="B11" s="1" t="s">
        <v>528</v>
      </c>
      <c r="C11" s="5">
        <v>73</v>
      </c>
      <c r="D11" s="5">
        <v>35</v>
      </c>
      <c r="E11" s="5">
        <v>1</v>
      </c>
      <c r="G11" s="1" t="s">
        <v>528</v>
      </c>
      <c r="H11" s="29">
        <f>C11/A9</f>
        <v>0.66972477064220182</v>
      </c>
      <c r="I11" s="29">
        <f>D11/A9</f>
        <v>0.32110091743119268</v>
      </c>
      <c r="J11" s="29">
        <f>E11/A9</f>
        <v>9.1743119266055051E-3</v>
      </c>
    </row>
    <row r="12" spans="1:28">
      <c r="A12" s="1" t="s">
        <v>539</v>
      </c>
      <c r="H12" s="5"/>
      <c r="I12" s="5"/>
      <c r="J12" s="5"/>
    </row>
    <row r="13" spans="1:28">
      <c r="A13">
        <v>109</v>
      </c>
      <c r="B13" s="1" t="s">
        <v>524</v>
      </c>
      <c r="C13" s="5">
        <v>40</v>
      </c>
      <c r="D13" s="5">
        <v>65</v>
      </c>
      <c r="E13" s="5">
        <v>4</v>
      </c>
      <c r="G13" s="1" t="s">
        <v>524</v>
      </c>
      <c r="H13" s="29">
        <f>C13/A13</f>
        <v>0.3669724770642202</v>
      </c>
      <c r="I13" s="29">
        <f>D13/A13</f>
        <v>0.59633027522935778</v>
      </c>
      <c r="J13" s="29">
        <f>E13/A13</f>
        <v>3.669724770642202E-2</v>
      </c>
    </row>
    <row r="14" spans="1:28">
      <c r="B14" s="1" t="s">
        <v>529</v>
      </c>
      <c r="C14" s="5">
        <v>41</v>
      </c>
      <c r="D14" s="5">
        <v>59</v>
      </c>
      <c r="E14" s="5">
        <v>9</v>
      </c>
      <c r="G14" s="1" t="s">
        <v>529</v>
      </c>
      <c r="H14" s="29">
        <f>C14/A13</f>
        <v>0.37614678899082571</v>
      </c>
      <c r="I14" s="29">
        <f>D14/A13</f>
        <v>0.54128440366972475</v>
      </c>
      <c r="J14" s="29">
        <f>E14/A13</f>
        <v>8.2568807339449546E-2</v>
      </c>
    </row>
    <row r="15" spans="1:28">
      <c r="B15" s="1" t="s">
        <v>530</v>
      </c>
      <c r="C15" s="5">
        <v>50</v>
      </c>
      <c r="D15" s="5">
        <v>56</v>
      </c>
      <c r="E15" s="5">
        <v>3</v>
      </c>
      <c r="G15" s="1" t="s">
        <v>530</v>
      </c>
      <c r="H15" s="29">
        <f>C15/A13</f>
        <v>0.45871559633027525</v>
      </c>
      <c r="I15" s="29">
        <f>D15/A13</f>
        <v>0.51376146788990829</v>
      </c>
      <c r="J15" s="29">
        <f>E15/A13</f>
        <v>2.7522935779816515E-2</v>
      </c>
    </row>
    <row r="16" spans="1:28">
      <c r="A16" s="1" t="s">
        <v>540</v>
      </c>
      <c r="H16" s="5"/>
      <c r="I16" s="5"/>
      <c r="J16" s="5"/>
    </row>
    <row r="17" spans="1:23">
      <c r="A17">
        <v>110</v>
      </c>
      <c r="B17" s="28" t="s">
        <v>531</v>
      </c>
      <c r="C17" s="27">
        <v>42</v>
      </c>
      <c r="D17" s="27">
        <v>66</v>
      </c>
      <c r="E17" s="27">
        <v>2</v>
      </c>
      <c r="G17" s="28" t="s">
        <v>531</v>
      </c>
      <c r="H17" s="29">
        <f>C17/A17</f>
        <v>0.38181818181818183</v>
      </c>
      <c r="I17" s="29">
        <f>D17/A17</f>
        <v>0.6</v>
      </c>
      <c r="J17" s="29">
        <f>E17/A17</f>
        <v>1.8181818181818181E-2</v>
      </c>
    </row>
    <row r="18" spans="1:23">
      <c r="B18" s="28" t="s">
        <v>532</v>
      </c>
      <c r="C18" s="27">
        <v>23</v>
      </c>
      <c r="D18" s="27">
        <v>87</v>
      </c>
      <c r="E18" s="27">
        <v>0</v>
      </c>
      <c r="G18" s="28" t="s">
        <v>532</v>
      </c>
      <c r="H18" s="29">
        <f>C18/A17</f>
        <v>0.20909090909090908</v>
      </c>
      <c r="I18" s="29">
        <f>D18/A17</f>
        <v>0.79090909090909089</v>
      </c>
      <c r="J18" s="29">
        <f>E18/A17</f>
        <v>0</v>
      </c>
    </row>
    <row r="19" spans="1:23">
      <c r="B19" s="28" t="s">
        <v>533</v>
      </c>
      <c r="C19" s="27">
        <v>45</v>
      </c>
      <c r="D19" s="27">
        <v>56</v>
      </c>
      <c r="E19" s="27">
        <v>9</v>
      </c>
      <c r="G19" s="28" t="s">
        <v>533</v>
      </c>
      <c r="H19" s="29">
        <f>C19/A17</f>
        <v>0.40909090909090912</v>
      </c>
      <c r="I19" s="29">
        <f>D19/A17</f>
        <v>0.50909090909090904</v>
      </c>
      <c r="J19" s="29">
        <f>E19/A17</f>
        <v>8.1818181818181818E-2</v>
      </c>
    </row>
    <row r="32" spans="1:23">
      <c r="R32" s="52" t="s">
        <v>547</v>
      </c>
      <c r="S32" s="53">
        <v>437</v>
      </c>
      <c r="U32" t="s">
        <v>122</v>
      </c>
      <c r="V32" t="s">
        <v>516</v>
      </c>
      <c r="W32" t="s">
        <v>518</v>
      </c>
    </row>
    <row r="33" spans="19:23">
      <c r="S33">
        <v>109</v>
      </c>
      <c r="T33" t="s">
        <v>537</v>
      </c>
      <c r="U33" s="36">
        <f>Z5/S32</f>
        <v>0.33638443935926776</v>
      </c>
      <c r="V33" s="36">
        <f>AA5/S32</f>
        <v>0.36384439359267734</v>
      </c>
      <c r="W33" s="36">
        <f>AB5/S32</f>
        <v>4.8054919908466817E-2</v>
      </c>
    </row>
    <row r="34" spans="19:23">
      <c r="S34">
        <v>109</v>
      </c>
      <c r="T34" t="s">
        <v>538</v>
      </c>
      <c r="U34" s="36">
        <f>Z6/S32</f>
        <v>0.38901601830663618</v>
      </c>
      <c r="V34" s="36">
        <f>AA6/S32</f>
        <v>0.35469107551487417</v>
      </c>
      <c r="W34" s="36">
        <f>AB6/S32</f>
        <v>4.5766590389016018E-3</v>
      </c>
    </row>
    <row r="35" spans="19:23">
      <c r="S35">
        <v>109</v>
      </c>
      <c r="T35" t="s">
        <v>539</v>
      </c>
      <c r="U35" s="36">
        <f>Z7/S32</f>
        <v>0.2997711670480549</v>
      </c>
      <c r="V35" s="36">
        <f>AA7/S32</f>
        <v>0.41189931350114417</v>
      </c>
      <c r="W35" s="36">
        <f>AB7/S32</f>
        <v>3.6613272311212815E-2</v>
      </c>
    </row>
    <row r="36" spans="19:23">
      <c r="S36">
        <v>110</v>
      </c>
      <c r="T36" t="s">
        <v>540</v>
      </c>
      <c r="U36" s="36">
        <f>Z8/S32</f>
        <v>0.25171624713958812</v>
      </c>
      <c r="V36" s="36">
        <f>AA8/S32</f>
        <v>0.47826086956521741</v>
      </c>
      <c r="W36" s="36">
        <f>AB8/S32</f>
        <v>2.5171624713958809E-2</v>
      </c>
    </row>
  </sheetData>
  <phoneticPr fontId="2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68173-7BC8-D445-A514-FD9F92AB5FA8}">
  <dimension ref="A1:G123"/>
  <sheetViews>
    <sheetView topLeftCell="A94" zoomScale="89" zoomScaleNormal="100" workbookViewId="0">
      <selection activeCell="A23" sqref="A23"/>
    </sheetView>
  </sheetViews>
  <sheetFormatPr baseColWidth="10" defaultRowHeight="16"/>
  <cols>
    <col min="1" max="1" width="57.1640625" customWidth="1"/>
    <col min="2" max="2" width="57.1640625" style="5" customWidth="1"/>
    <col min="3" max="3" width="51" style="5" customWidth="1"/>
    <col min="4" max="4" width="54.33203125" style="5" customWidth="1"/>
    <col min="5" max="5" width="22.83203125" style="5" customWidth="1"/>
    <col min="6" max="6" width="16.83203125" style="5" customWidth="1"/>
    <col min="7" max="7" width="23" style="5" customWidth="1"/>
  </cols>
  <sheetData>
    <row r="1" spans="1:7">
      <c r="A1" s="4" t="s">
        <v>649</v>
      </c>
      <c r="B1" s="4" t="s">
        <v>650</v>
      </c>
      <c r="C1" s="60" t="s">
        <v>122</v>
      </c>
      <c r="D1" s="59" t="s">
        <v>516</v>
      </c>
      <c r="E1" s="4" t="s">
        <v>518</v>
      </c>
      <c r="F1" s="4" t="s">
        <v>542</v>
      </c>
      <c r="G1" s="4" t="s">
        <v>651</v>
      </c>
    </row>
    <row r="2" spans="1:7" ht="17">
      <c r="A2" s="64" t="s">
        <v>549</v>
      </c>
      <c r="B2" s="65">
        <f>10*3</f>
        <v>30</v>
      </c>
      <c r="C2" s="66">
        <v>18</v>
      </c>
      <c r="D2" s="66">
        <v>12</v>
      </c>
      <c r="E2" s="66">
        <v>0</v>
      </c>
      <c r="F2" s="63">
        <f>C2/B2</f>
        <v>0.6</v>
      </c>
      <c r="G2" s="29">
        <f>D2/B2</f>
        <v>0.4</v>
      </c>
    </row>
    <row r="3" spans="1:7" ht="17">
      <c r="A3" s="57" t="s">
        <v>551</v>
      </c>
      <c r="B3" s="61">
        <f>5*3</f>
        <v>15</v>
      </c>
      <c r="C3" s="5">
        <v>9</v>
      </c>
      <c r="D3" s="5">
        <v>6</v>
      </c>
      <c r="E3" s="5">
        <v>0</v>
      </c>
      <c r="F3" s="29">
        <f t="shared" ref="F3:F66" si="0">C3/B3</f>
        <v>0.6</v>
      </c>
      <c r="G3" s="29">
        <f t="shared" ref="G3:G66" si="1">D3/B3</f>
        <v>0.4</v>
      </c>
    </row>
    <row r="4" spans="1:7" ht="17">
      <c r="A4" s="57" t="s">
        <v>550</v>
      </c>
      <c r="B4" s="61">
        <f>4*3</f>
        <v>12</v>
      </c>
      <c r="C4" s="5">
        <v>4</v>
      </c>
      <c r="D4" s="5">
        <v>8</v>
      </c>
      <c r="E4" s="5">
        <v>1</v>
      </c>
      <c r="F4" s="29">
        <f t="shared" si="0"/>
        <v>0.33333333333333331</v>
      </c>
      <c r="G4" s="29">
        <f t="shared" si="1"/>
        <v>0.66666666666666663</v>
      </c>
    </row>
    <row r="5" spans="1:7" ht="17">
      <c r="A5" s="57" t="s">
        <v>552</v>
      </c>
      <c r="B5" s="61">
        <f>4*3</f>
        <v>12</v>
      </c>
      <c r="C5" s="5">
        <v>3</v>
      </c>
      <c r="D5" s="5">
        <v>9</v>
      </c>
      <c r="E5" s="5">
        <v>2</v>
      </c>
      <c r="F5" s="29">
        <f t="shared" si="0"/>
        <v>0.25</v>
      </c>
      <c r="G5" s="29">
        <f t="shared" si="1"/>
        <v>0.75</v>
      </c>
    </row>
    <row r="6" spans="1:7" ht="17">
      <c r="A6" s="57" t="s">
        <v>648</v>
      </c>
      <c r="B6" s="61">
        <f>4*3</f>
        <v>12</v>
      </c>
      <c r="C6" s="5">
        <v>4</v>
      </c>
      <c r="D6" s="5">
        <v>8</v>
      </c>
      <c r="E6" s="5">
        <v>2</v>
      </c>
      <c r="F6" s="29">
        <f t="shared" si="0"/>
        <v>0.33333333333333331</v>
      </c>
      <c r="G6" s="29">
        <f t="shared" si="1"/>
        <v>0.66666666666666663</v>
      </c>
    </row>
    <row r="7" spans="1:7" ht="17">
      <c r="A7" s="64" t="s">
        <v>553</v>
      </c>
      <c r="B7" s="65">
        <f>9*3</f>
        <v>27</v>
      </c>
      <c r="C7" s="66">
        <v>15</v>
      </c>
      <c r="D7" s="66">
        <v>10</v>
      </c>
      <c r="E7" s="66">
        <v>2</v>
      </c>
      <c r="F7" s="63">
        <f t="shared" si="0"/>
        <v>0.55555555555555558</v>
      </c>
      <c r="G7" s="29">
        <f t="shared" si="1"/>
        <v>0.37037037037037035</v>
      </c>
    </row>
    <row r="8" spans="1:7" ht="17">
      <c r="A8" s="57" t="s">
        <v>554</v>
      </c>
      <c r="B8" s="61">
        <f>4*3</f>
        <v>12</v>
      </c>
      <c r="C8" s="5">
        <v>6</v>
      </c>
      <c r="D8" s="5">
        <v>6</v>
      </c>
      <c r="E8" s="5">
        <v>0</v>
      </c>
      <c r="F8" s="29">
        <f t="shared" si="0"/>
        <v>0.5</v>
      </c>
      <c r="G8" s="29">
        <f t="shared" si="1"/>
        <v>0.5</v>
      </c>
    </row>
    <row r="9" spans="1:7" ht="17">
      <c r="A9" s="57" t="s">
        <v>555</v>
      </c>
      <c r="B9" s="61">
        <f>4*3</f>
        <v>12</v>
      </c>
      <c r="C9" s="5">
        <v>5</v>
      </c>
      <c r="D9" s="5">
        <v>7</v>
      </c>
      <c r="E9" s="5">
        <v>0</v>
      </c>
      <c r="F9" s="29">
        <f t="shared" si="0"/>
        <v>0.41666666666666669</v>
      </c>
      <c r="G9" s="29">
        <f t="shared" si="1"/>
        <v>0.58333333333333337</v>
      </c>
    </row>
    <row r="10" spans="1:7" ht="17">
      <c r="A10" s="64" t="s">
        <v>556</v>
      </c>
      <c r="B10" s="65">
        <f>7*3</f>
        <v>21</v>
      </c>
      <c r="C10" s="66">
        <v>13</v>
      </c>
      <c r="D10" s="66">
        <v>7</v>
      </c>
      <c r="E10" s="66">
        <v>1</v>
      </c>
      <c r="F10" s="63">
        <f t="shared" si="0"/>
        <v>0.61904761904761907</v>
      </c>
      <c r="G10" s="29">
        <f t="shared" si="1"/>
        <v>0.33333333333333331</v>
      </c>
    </row>
    <row r="11" spans="1:7" ht="17">
      <c r="A11" s="57" t="s">
        <v>557</v>
      </c>
      <c r="B11" s="61">
        <f>4*3</f>
        <v>12</v>
      </c>
      <c r="C11" s="5">
        <v>6</v>
      </c>
      <c r="D11" s="5">
        <v>6</v>
      </c>
      <c r="E11" s="5">
        <v>0</v>
      </c>
      <c r="F11" s="29">
        <f t="shared" si="0"/>
        <v>0.5</v>
      </c>
      <c r="G11" s="29">
        <f t="shared" si="1"/>
        <v>0.5</v>
      </c>
    </row>
    <row r="12" spans="1:7" ht="17">
      <c r="A12" s="67" t="s">
        <v>558</v>
      </c>
      <c r="B12" s="68">
        <f>4*3</f>
        <v>12</v>
      </c>
      <c r="C12" s="15">
        <v>2</v>
      </c>
      <c r="D12" s="15">
        <v>10</v>
      </c>
      <c r="E12" s="15">
        <v>0</v>
      </c>
      <c r="F12" s="69">
        <f t="shared" si="0"/>
        <v>0.16666666666666666</v>
      </c>
      <c r="G12" s="69">
        <f t="shared" si="1"/>
        <v>0.83333333333333337</v>
      </c>
    </row>
    <row r="13" spans="1:7" ht="17">
      <c r="A13" s="57" t="s">
        <v>559</v>
      </c>
      <c r="B13" s="61">
        <f>4*3</f>
        <v>12</v>
      </c>
      <c r="C13" s="5">
        <v>6</v>
      </c>
      <c r="D13" s="5">
        <v>6</v>
      </c>
      <c r="E13" s="5">
        <v>0</v>
      </c>
      <c r="F13" s="29">
        <f t="shared" si="0"/>
        <v>0.5</v>
      </c>
      <c r="G13" s="29">
        <f t="shared" si="1"/>
        <v>0.5</v>
      </c>
    </row>
    <row r="14" spans="1:7" ht="17">
      <c r="A14" s="70" t="s">
        <v>560</v>
      </c>
      <c r="B14" s="71">
        <f>4*3</f>
        <v>12</v>
      </c>
      <c r="C14" s="2">
        <v>8</v>
      </c>
      <c r="D14" s="2">
        <v>4</v>
      </c>
      <c r="E14" s="2">
        <v>0</v>
      </c>
      <c r="F14" s="72">
        <f t="shared" si="0"/>
        <v>0.66666666666666663</v>
      </c>
      <c r="G14" s="29">
        <f t="shared" si="1"/>
        <v>0.33333333333333331</v>
      </c>
    </row>
    <row r="15" spans="1:7" ht="17">
      <c r="A15" s="67" t="s">
        <v>561</v>
      </c>
      <c r="B15" s="68">
        <f>4*3</f>
        <v>12</v>
      </c>
      <c r="C15" s="15">
        <v>4</v>
      </c>
      <c r="D15" s="15">
        <v>8</v>
      </c>
      <c r="E15" s="15">
        <v>0</v>
      </c>
      <c r="F15" s="69">
        <f t="shared" si="0"/>
        <v>0.33333333333333331</v>
      </c>
      <c r="G15" s="69">
        <f t="shared" si="1"/>
        <v>0.66666666666666663</v>
      </c>
    </row>
    <row r="16" spans="1:7" ht="17">
      <c r="A16" s="57" t="s">
        <v>562</v>
      </c>
      <c r="B16" s="61">
        <f>6*3</f>
        <v>18</v>
      </c>
      <c r="C16" s="5">
        <v>8</v>
      </c>
      <c r="D16" s="5">
        <v>7</v>
      </c>
      <c r="E16" s="5">
        <v>3</v>
      </c>
      <c r="F16" s="29">
        <f t="shared" si="0"/>
        <v>0.44444444444444442</v>
      </c>
      <c r="G16" s="29">
        <f t="shared" si="1"/>
        <v>0.3888888888888889</v>
      </c>
    </row>
    <row r="17" spans="1:7" ht="17">
      <c r="A17" s="64" t="s">
        <v>563</v>
      </c>
      <c r="B17" s="65">
        <f>3*3</f>
        <v>9</v>
      </c>
      <c r="C17" s="66">
        <v>7</v>
      </c>
      <c r="D17" s="66">
        <v>2</v>
      </c>
      <c r="E17" s="66">
        <v>0</v>
      </c>
      <c r="F17" s="63">
        <f t="shared" si="0"/>
        <v>0.77777777777777779</v>
      </c>
      <c r="G17" s="29">
        <f t="shared" si="1"/>
        <v>0.22222222222222221</v>
      </c>
    </row>
    <row r="18" spans="1:7" ht="17">
      <c r="A18" s="57" t="s">
        <v>564</v>
      </c>
      <c r="B18" s="61">
        <f>4*3</f>
        <v>12</v>
      </c>
      <c r="C18" s="5">
        <v>5</v>
      </c>
      <c r="D18" s="5">
        <v>7</v>
      </c>
      <c r="E18" s="5">
        <v>0</v>
      </c>
      <c r="F18" s="29">
        <f t="shared" si="0"/>
        <v>0.41666666666666669</v>
      </c>
      <c r="G18" s="29">
        <f t="shared" si="1"/>
        <v>0.58333333333333337</v>
      </c>
    </row>
    <row r="19" spans="1:7" ht="17">
      <c r="A19" s="57" t="s">
        <v>565</v>
      </c>
      <c r="B19" s="61">
        <f>5*3</f>
        <v>15</v>
      </c>
      <c r="C19" s="5">
        <v>6</v>
      </c>
      <c r="D19" s="5">
        <v>9</v>
      </c>
      <c r="E19" s="5">
        <v>0</v>
      </c>
      <c r="F19" s="29">
        <f t="shared" si="0"/>
        <v>0.4</v>
      </c>
      <c r="G19" s="29">
        <f t="shared" si="1"/>
        <v>0.6</v>
      </c>
    </row>
    <row r="20" spans="1:7" ht="17">
      <c r="A20" s="57" t="s">
        <v>566</v>
      </c>
      <c r="B20" s="61">
        <f>4*3</f>
        <v>12</v>
      </c>
      <c r="C20" s="5">
        <v>3</v>
      </c>
      <c r="D20" s="5">
        <v>8</v>
      </c>
      <c r="E20" s="5">
        <v>1</v>
      </c>
      <c r="F20" s="29">
        <f t="shared" si="0"/>
        <v>0.25</v>
      </c>
      <c r="G20" s="29">
        <f t="shared" si="1"/>
        <v>0.66666666666666663</v>
      </c>
    </row>
    <row r="21" spans="1:7" ht="17">
      <c r="A21" s="57" t="s">
        <v>567</v>
      </c>
      <c r="B21" s="61">
        <f>4*3</f>
        <v>12</v>
      </c>
      <c r="C21" s="5">
        <v>2</v>
      </c>
      <c r="D21" s="5">
        <v>8</v>
      </c>
      <c r="E21" s="5">
        <v>2</v>
      </c>
      <c r="F21" s="29">
        <f t="shared" si="0"/>
        <v>0.16666666666666666</v>
      </c>
      <c r="G21" s="29">
        <f t="shared" si="1"/>
        <v>0.66666666666666663</v>
      </c>
    </row>
    <row r="22" spans="1:7" ht="17">
      <c r="A22" s="57" t="s">
        <v>568</v>
      </c>
      <c r="B22" s="61">
        <f>4*3</f>
        <v>12</v>
      </c>
      <c r="C22" s="5">
        <v>3</v>
      </c>
      <c r="D22" s="5">
        <v>7</v>
      </c>
      <c r="E22" s="5">
        <v>2</v>
      </c>
      <c r="F22" s="29">
        <f t="shared" si="0"/>
        <v>0.25</v>
      </c>
      <c r="G22" s="29">
        <f t="shared" si="1"/>
        <v>0.58333333333333337</v>
      </c>
    </row>
    <row r="23" spans="1:7" ht="17">
      <c r="A23" s="57" t="s">
        <v>569</v>
      </c>
      <c r="B23" s="61">
        <f>8*3</f>
        <v>24</v>
      </c>
      <c r="C23" s="5">
        <v>11</v>
      </c>
      <c r="D23" s="5">
        <v>13</v>
      </c>
      <c r="E23" s="5">
        <v>0</v>
      </c>
      <c r="F23" s="78">
        <f t="shared" si="0"/>
        <v>0.45833333333333331</v>
      </c>
      <c r="G23" s="78">
        <f t="shared" si="1"/>
        <v>0.54166666666666663</v>
      </c>
    </row>
    <row r="24" spans="1:7" ht="17">
      <c r="A24" s="57" t="s">
        <v>570</v>
      </c>
      <c r="B24" s="61">
        <f>4*3</f>
        <v>12</v>
      </c>
      <c r="C24" s="5">
        <v>4</v>
      </c>
      <c r="D24" s="5">
        <v>7</v>
      </c>
      <c r="E24" s="5">
        <v>1</v>
      </c>
      <c r="F24" s="29">
        <f t="shared" si="0"/>
        <v>0.33333333333333331</v>
      </c>
      <c r="G24" s="29">
        <f t="shared" si="1"/>
        <v>0.58333333333333337</v>
      </c>
    </row>
    <row r="25" spans="1:7" ht="17">
      <c r="A25" s="57" t="s">
        <v>571</v>
      </c>
      <c r="B25" s="61">
        <f>4*3</f>
        <v>12</v>
      </c>
      <c r="C25" s="5">
        <v>5</v>
      </c>
      <c r="D25" s="5">
        <v>7</v>
      </c>
      <c r="E25" s="5">
        <v>0</v>
      </c>
      <c r="F25" s="29">
        <f t="shared" si="0"/>
        <v>0.41666666666666669</v>
      </c>
      <c r="G25" s="29">
        <f t="shared" si="1"/>
        <v>0.58333333333333337</v>
      </c>
    </row>
    <row r="26" spans="1:7" ht="17">
      <c r="A26" s="57" t="s">
        <v>572</v>
      </c>
      <c r="B26" s="61">
        <f>6*3</f>
        <v>18</v>
      </c>
      <c r="C26" s="5">
        <v>11</v>
      </c>
      <c r="D26" s="5">
        <v>7</v>
      </c>
      <c r="E26" s="5">
        <v>0</v>
      </c>
      <c r="F26" s="29">
        <f t="shared" si="0"/>
        <v>0.61111111111111116</v>
      </c>
      <c r="G26" s="29">
        <f t="shared" si="1"/>
        <v>0.3888888888888889</v>
      </c>
    </row>
    <row r="27" spans="1:7" ht="17">
      <c r="A27" s="57" t="s">
        <v>573</v>
      </c>
      <c r="B27" s="61">
        <f>4*3</f>
        <v>12</v>
      </c>
      <c r="C27" s="5">
        <v>5</v>
      </c>
      <c r="D27" s="5">
        <v>5</v>
      </c>
      <c r="E27" s="5">
        <v>2</v>
      </c>
      <c r="F27" s="29">
        <f t="shared" si="0"/>
        <v>0.41666666666666669</v>
      </c>
      <c r="G27" s="29">
        <f t="shared" si="1"/>
        <v>0.41666666666666669</v>
      </c>
    </row>
    <row r="28" spans="1:7" ht="17">
      <c r="A28" s="57" t="s">
        <v>574</v>
      </c>
      <c r="B28" s="61">
        <f>4*3</f>
        <v>12</v>
      </c>
      <c r="C28" s="5">
        <v>3</v>
      </c>
      <c r="D28" s="5">
        <v>9</v>
      </c>
      <c r="E28" s="5">
        <v>0</v>
      </c>
      <c r="F28" s="29">
        <f t="shared" si="0"/>
        <v>0.25</v>
      </c>
      <c r="G28" s="29">
        <f t="shared" si="1"/>
        <v>0.75</v>
      </c>
    </row>
    <row r="29" spans="1:7" ht="17">
      <c r="A29" s="57" t="s">
        <v>575</v>
      </c>
      <c r="B29" s="61">
        <f>4*3</f>
        <v>12</v>
      </c>
      <c r="C29" s="5">
        <v>6</v>
      </c>
      <c r="D29" s="5">
        <v>5</v>
      </c>
      <c r="E29" s="5">
        <v>1</v>
      </c>
      <c r="F29" s="29">
        <f t="shared" si="0"/>
        <v>0.5</v>
      </c>
      <c r="G29" s="29">
        <f t="shared" si="1"/>
        <v>0.41666666666666669</v>
      </c>
    </row>
    <row r="30" spans="1:7" ht="17">
      <c r="A30" s="57" t="s">
        <v>576</v>
      </c>
      <c r="B30" s="61">
        <f>4*3</f>
        <v>12</v>
      </c>
      <c r="C30" s="5">
        <v>3</v>
      </c>
      <c r="D30" s="5">
        <v>7</v>
      </c>
      <c r="E30" s="5">
        <v>2</v>
      </c>
      <c r="F30" s="29">
        <f t="shared" si="0"/>
        <v>0.25</v>
      </c>
      <c r="G30" s="29">
        <f t="shared" si="1"/>
        <v>0.58333333333333337</v>
      </c>
    </row>
    <row r="31" spans="1:7" ht="17">
      <c r="A31" s="57" t="s">
        <v>577</v>
      </c>
      <c r="B31" s="61">
        <f>4*3</f>
        <v>12</v>
      </c>
      <c r="C31" s="5">
        <v>5</v>
      </c>
      <c r="D31" s="5">
        <v>6</v>
      </c>
      <c r="E31" s="5">
        <v>1</v>
      </c>
      <c r="F31" s="29">
        <f t="shared" si="0"/>
        <v>0.41666666666666669</v>
      </c>
      <c r="G31" s="29">
        <f t="shared" si="1"/>
        <v>0.5</v>
      </c>
    </row>
    <row r="32" spans="1:7" ht="17">
      <c r="A32" s="57" t="s">
        <v>578</v>
      </c>
      <c r="B32" s="61">
        <f>5*3</f>
        <v>15</v>
      </c>
      <c r="C32" s="5">
        <v>7</v>
      </c>
      <c r="D32" s="5">
        <v>6</v>
      </c>
      <c r="E32" s="5">
        <v>2</v>
      </c>
      <c r="F32" s="29">
        <f t="shared" si="0"/>
        <v>0.46666666666666667</v>
      </c>
      <c r="G32" s="29">
        <f t="shared" si="1"/>
        <v>0.4</v>
      </c>
    </row>
    <row r="33" spans="1:7" ht="17">
      <c r="A33" s="57" t="s">
        <v>579</v>
      </c>
      <c r="B33" s="61">
        <f>4*3</f>
        <v>12</v>
      </c>
      <c r="C33" s="5">
        <v>6</v>
      </c>
      <c r="D33" s="5">
        <v>6</v>
      </c>
      <c r="E33" s="5">
        <v>0</v>
      </c>
      <c r="F33" s="29">
        <f t="shared" si="0"/>
        <v>0.5</v>
      </c>
      <c r="G33" s="29">
        <f t="shared" si="1"/>
        <v>0.5</v>
      </c>
    </row>
    <row r="34" spans="1:7" ht="17">
      <c r="A34" s="57" t="s">
        <v>580</v>
      </c>
      <c r="B34" s="61">
        <f>4*3</f>
        <v>12</v>
      </c>
      <c r="C34" s="5">
        <v>6</v>
      </c>
      <c r="D34" s="5">
        <v>6</v>
      </c>
      <c r="E34" s="5">
        <v>0</v>
      </c>
      <c r="F34" s="29">
        <f t="shared" si="0"/>
        <v>0.5</v>
      </c>
      <c r="G34" s="29">
        <f t="shared" si="1"/>
        <v>0.5</v>
      </c>
    </row>
    <row r="35" spans="1:7" ht="17">
      <c r="A35" s="57" t="s">
        <v>581</v>
      </c>
      <c r="B35" s="61">
        <f>3*3</f>
        <v>9</v>
      </c>
      <c r="C35" s="5">
        <v>3</v>
      </c>
      <c r="D35" s="5">
        <v>6</v>
      </c>
      <c r="E35" s="5">
        <v>0</v>
      </c>
      <c r="F35" s="29">
        <f t="shared" si="0"/>
        <v>0.33333333333333331</v>
      </c>
      <c r="G35" s="29">
        <f t="shared" si="1"/>
        <v>0.66666666666666663</v>
      </c>
    </row>
    <row r="36" spans="1:7" ht="17">
      <c r="A36" s="79" t="s">
        <v>582</v>
      </c>
      <c r="B36" s="80">
        <f>10*3</f>
        <v>30</v>
      </c>
      <c r="C36" s="37">
        <v>17</v>
      </c>
      <c r="D36" s="37">
        <v>13</v>
      </c>
      <c r="E36" s="37">
        <v>0</v>
      </c>
      <c r="F36" s="81">
        <f t="shared" si="0"/>
        <v>0.56666666666666665</v>
      </c>
      <c r="G36" s="29">
        <f t="shared" si="1"/>
        <v>0.43333333333333335</v>
      </c>
    </row>
    <row r="37" spans="1:7" ht="17">
      <c r="A37" s="57" t="s">
        <v>583</v>
      </c>
      <c r="B37" s="61">
        <f>3*3</f>
        <v>9</v>
      </c>
      <c r="C37" s="5">
        <v>2</v>
      </c>
      <c r="D37" s="5">
        <v>5</v>
      </c>
      <c r="E37" s="5">
        <v>2</v>
      </c>
      <c r="F37" s="78">
        <f t="shared" si="0"/>
        <v>0.22222222222222221</v>
      </c>
      <c r="G37" s="29">
        <f t="shared" si="1"/>
        <v>0.55555555555555558</v>
      </c>
    </row>
    <row r="38" spans="1:7" ht="17">
      <c r="A38" s="67" t="s">
        <v>584</v>
      </c>
      <c r="B38" s="68">
        <f>4*3</f>
        <v>12</v>
      </c>
      <c r="C38" s="15">
        <v>3</v>
      </c>
      <c r="D38" s="15">
        <v>9</v>
      </c>
      <c r="E38" s="15">
        <v>0</v>
      </c>
      <c r="F38" s="69">
        <f t="shared" si="0"/>
        <v>0.25</v>
      </c>
      <c r="G38" s="69">
        <f t="shared" si="1"/>
        <v>0.75</v>
      </c>
    </row>
    <row r="39" spans="1:7" ht="17">
      <c r="A39" s="70" t="s">
        <v>585</v>
      </c>
      <c r="B39" s="71">
        <f>5*3</f>
        <v>15</v>
      </c>
      <c r="C39" s="2">
        <v>9</v>
      </c>
      <c r="D39" s="2">
        <v>5</v>
      </c>
      <c r="E39" s="2">
        <v>1</v>
      </c>
      <c r="F39" s="72">
        <f t="shared" si="0"/>
        <v>0.6</v>
      </c>
      <c r="G39" s="29">
        <f t="shared" si="1"/>
        <v>0.33333333333333331</v>
      </c>
    </row>
    <row r="40" spans="1:7" ht="17">
      <c r="A40" s="57" t="s">
        <v>586</v>
      </c>
      <c r="B40" s="61">
        <f>4*3</f>
        <v>12</v>
      </c>
      <c r="C40" s="5">
        <v>5</v>
      </c>
      <c r="D40" s="5">
        <v>7</v>
      </c>
      <c r="E40" s="5">
        <v>0</v>
      </c>
      <c r="F40" s="29">
        <f t="shared" si="0"/>
        <v>0.41666666666666669</v>
      </c>
      <c r="G40" s="29">
        <f t="shared" si="1"/>
        <v>0.58333333333333337</v>
      </c>
    </row>
    <row r="41" spans="1:7" ht="17">
      <c r="A41" s="57" t="s">
        <v>587</v>
      </c>
      <c r="B41" s="61">
        <f>4*3</f>
        <v>12</v>
      </c>
      <c r="C41" s="5">
        <v>3</v>
      </c>
      <c r="D41" s="5">
        <v>9</v>
      </c>
      <c r="E41" s="5">
        <v>0</v>
      </c>
      <c r="F41" s="29">
        <f t="shared" si="0"/>
        <v>0.25</v>
      </c>
      <c r="G41" s="29">
        <f t="shared" si="1"/>
        <v>0.75</v>
      </c>
    </row>
    <row r="42" spans="1:7" ht="17">
      <c r="A42" s="57" t="s">
        <v>588</v>
      </c>
      <c r="B42" s="61">
        <f>4*3</f>
        <v>12</v>
      </c>
      <c r="C42" s="5">
        <v>5</v>
      </c>
      <c r="D42" s="5">
        <v>7</v>
      </c>
      <c r="E42" s="5">
        <v>0</v>
      </c>
      <c r="F42" s="29">
        <f t="shared" si="0"/>
        <v>0.41666666666666669</v>
      </c>
      <c r="G42" s="29">
        <f t="shared" si="1"/>
        <v>0.58333333333333337</v>
      </c>
    </row>
    <row r="43" spans="1:7" ht="17">
      <c r="A43" s="79" t="s">
        <v>589</v>
      </c>
      <c r="B43" s="80">
        <f>6*3</f>
        <v>18</v>
      </c>
      <c r="C43" s="37">
        <v>11</v>
      </c>
      <c r="D43" s="37">
        <v>7</v>
      </c>
      <c r="E43" s="37">
        <v>0</v>
      </c>
      <c r="F43" s="81">
        <f t="shared" si="0"/>
        <v>0.61111111111111116</v>
      </c>
      <c r="G43" s="29">
        <f t="shared" si="1"/>
        <v>0.3888888888888889</v>
      </c>
    </row>
    <row r="44" spans="1:7" ht="17">
      <c r="A44" s="57" t="s">
        <v>590</v>
      </c>
      <c r="B44" s="61">
        <f>5*3</f>
        <v>15</v>
      </c>
      <c r="C44" s="5">
        <v>8</v>
      </c>
      <c r="D44" s="5">
        <v>7</v>
      </c>
      <c r="E44" s="5">
        <v>0</v>
      </c>
      <c r="F44" s="29">
        <f t="shared" si="0"/>
        <v>0.53333333333333333</v>
      </c>
      <c r="G44" s="29">
        <f t="shared" si="1"/>
        <v>0.46666666666666667</v>
      </c>
    </row>
    <row r="45" spans="1:7" ht="17">
      <c r="A45" s="57" t="s">
        <v>591</v>
      </c>
      <c r="B45" s="61">
        <f>3*3</f>
        <v>9</v>
      </c>
      <c r="C45" s="5">
        <v>4</v>
      </c>
      <c r="D45" s="5">
        <v>5</v>
      </c>
      <c r="E45" s="5">
        <v>0</v>
      </c>
      <c r="F45" s="29">
        <f t="shared" si="0"/>
        <v>0.44444444444444442</v>
      </c>
      <c r="G45" s="29">
        <f t="shared" si="1"/>
        <v>0.55555555555555558</v>
      </c>
    </row>
    <row r="46" spans="1:7" ht="17">
      <c r="A46" s="57" t="s">
        <v>592</v>
      </c>
      <c r="B46" s="61">
        <f>5*3</f>
        <v>15</v>
      </c>
      <c r="C46" s="5">
        <v>6</v>
      </c>
      <c r="D46" s="5">
        <v>9</v>
      </c>
      <c r="E46" s="5">
        <v>0</v>
      </c>
      <c r="F46" s="29">
        <f t="shared" si="0"/>
        <v>0.4</v>
      </c>
      <c r="G46" s="29">
        <f t="shared" si="1"/>
        <v>0.6</v>
      </c>
    </row>
    <row r="47" spans="1:7" ht="17">
      <c r="A47" s="57" t="s">
        <v>593</v>
      </c>
      <c r="B47" s="61">
        <f>4*3</f>
        <v>12</v>
      </c>
      <c r="C47" s="5">
        <v>5</v>
      </c>
      <c r="D47" s="5">
        <v>5</v>
      </c>
      <c r="E47" s="5">
        <v>2</v>
      </c>
      <c r="F47" s="29">
        <f t="shared" si="0"/>
        <v>0.41666666666666669</v>
      </c>
      <c r="G47" s="29">
        <f t="shared" si="1"/>
        <v>0.41666666666666669</v>
      </c>
    </row>
    <row r="48" spans="1:7" ht="17">
      <c r="A48" s="57" t="s">
        <v>594</v>
      </c>
      <c r="B48" s="61">
        <f>3*3</f>
        <v>9</v>
      </c>
      <c r="C48" s="5">
        <v>2</v>
      </c>
      <c r="D48" s="5">
        <v>5</v>
      </c>
      <c r="E48" s="5">
        <v>2</v>
      </c>
      <c r="F48" s="29">
        <f t="shared" si="0"/>
        <v>0.22222222222222221</v>
      </c>
      <c r="G48" s="29">
        <f t="shared" si="1"/>
        <v>0.55555555555555558</v>
      </c>
    </row>
    <row r="49" spans="1:7" ht="17">
      <c r="A49" s="57" t="s">
        <v>595</v>
      </c>
      <c r="B49" s="61">
        <f>4*3</f>
        <v>12</v>
      </c>
      <c r="C49" s="5">
        <v>6</v>
      </c>
      <c r="D49" s="5">
        <v>6</v>
      </c>
      <c r="E49" s="5">
        <v>0</v>
      </c>
      <c r="F49" s="29">
        <f t="shared" si="0"/>
        <v>0.5</v>
      </c>
      <c r="G49" s="29">
        <f t="shared" si="1"/>
        <v>0.5</v>
      </c>
    </row>
    <row r="50" spans="1:7" ht="17">
      <c r="A50" s="57" t="s">
        <v>596</v>
      </c>
      <c r="B50" s="61">
        <f>4*3</f>
        <v>12</v>
      </c>
      <c r="C50" s="5">
        <v>2</v>
      </c>
      <c r="D50" s="5">
        <v>9</v>
      </c>
      <c r="E50" s="5">
        <v>1</v>
      </c>
      <c r="F50" s="29">
        <f t="shared" si="0"/>
        <v>0.16666666666666666</v>
      </c>
      <c r="G50" s="29">
        <f t="shared" si="1"/>
        <v>0.75</v>
      </c>
    </row>
    <row r="51" spans="1:7" ht="17">
      <c r="A51" s="57" t="s">
        <v>597</v>
      </c>
      <c r="B51" s="61">
        <f>3*3</f>
        <v>9</v>
      </c>
      <c r="C51" s="5">
        <v>3</v>
      </c>
      <c r="D51" s="5">
        <v>6</v>
      </c>
      <c r="E51" s="5">
        <v>0</v>
      </c>
      <c r="F51" s="29">
        <f t="shared" si="0"/>
        <v>0.33333333333333331</v>
      </c>
      <c r="G51" s="29">
        <f t="shared" si="1"/>
        <v>0.66666666666666663</v>
      </c>
    </row>
    <row r="52" spans="1:7" ht="17">
      <c r="A52" s="64" t="s">
        <v>598</v>
      </c>
      <c r="B52" s="65">
        <f>5*3</f>
        <v>15</v>
      </c>
      <c r="C52" s="66">
        <v>9</v>
      </c>
      <c r="D52" s="66">
        <v>5</v>
      </c>
      <c r="E52" s="66">
        <v>1</v>
      </c>
      <c r="F52" s="63">
        <f t="shared" si="0"/>
        <v>0.6</v>
      </c>
      <c r="G52" s="29">
        <f t="shared" si="1"/>
        <v>0.33333333333333331</v>
      </c>
    </row>
    <row r="53" spans="1:7" ht="17">
      <c r="A53" s="67" t="s">
        <v>599</v>
      </c>
      <c r="B53" s="68">
        <f>3*3</f>
        <v>9</v>
      </c>
      <c r="C53" s="15">
        <v>2</v>
      </c>
      <c r="D53" s="15">
        <v>7</v>
      </c>
      <c r="E53" s="15">
        <v>0</v>
      </c>
      <c r="F53" s="69">
        <f t="shared" si="0"/>
        <v>0.22222222222222221</v>
      </c>
      <c r="G53" s="69">
        <f t="shared" si="1"/>
        <v>0.77777777777777779</v>
      </c>
    </row>
    <row r="54" spans="1:7" ht="17">
      <c r="A54" s="57" t="s">
        <v>600</v>
      </c>
      <c r="B54" s="61">
        <f>3*3</f>
        <v>9</v>
      </c>
      <c r="C54" s="5">
        <v>3</v>
      </c>
      <c r="D54" s="5">
        <v>6</v>
      </c>
      <c r="E54" s="5">
        <v>0</v>
      </c>
      <c r="F54" s="29">
        <f t="shared" si="0"/>
        <v>0.33333333333333331</v>
      </c>
      <c r="G54" s="29">
        <f t="shared" si="1"/>
        <v>0.66666666666666663</v>
      </c>
    </row>
    <row r="55" spans="1:7" ht="17">
      <c r="A55" s="57" t="s">
        <v>601</v>
      </c>
      <c r="B55" s="61">
        <f>5*3</f>
        <v>15</v>
      </c>
      <c r="C55" s="5">
        <v>7</v>
      </c>
      <c r="D55" s="5">
        <v>8</v>
      </c>
      <c r="E55" s="5">
        <v>0</v>
      </c>
      <c r="F55" s="29">
        <f t="shared" si="0"/>
        <v>0.46666666666666667</v>
      </c>
      <c r="G55" s="29">
        <f t="shared" si="1"/>
        <v>0.53333333333333333</v>
      </c>
    </row>
    <row r="56" spans="1:7" ht="17">
      <c r="A56" s="57" t="s">
        <v>602</v>
      </c>
      <c r="B56" s="61">
        <f>3*3</f>
        <v>9</v>
      </c>
      <c r="C56" s="5">
        <v>4</v>
      </c>
      <c r="D56" s="5">
        <v>5</v>
      </c>
      <c r="E56" s="5">
        <v>0</v>
      </c>
      <c r="F56" s="29">
        <f t="shared" si="0"/>
        <v>0.44444444444444442</v>
      </c>
      <c r="G56" s="29">
        <f t="shared" si="1"/>
        <v>0.55555555555555558</v>
      </c>
    </row>
    <row r="57" spans="1:7" ht="17">
      <c r="A57" s="57" t="s">
        <v>603</v>
      </c>
      <c r="B57" s="61">
        <f>5*3</f>
        <v>15</v>
      </c>
      <c r="C57" s="5">
        <v>9</v>
      </c>
      <c r="D57" s="5">
        <v>6</v>
      </c>
      <c r="E57" s="5">
        <v>0</v>
      </c>
      <c r="F57" s="29">
        <f t="shared" si="0"/>
        <v>0.6</v>
      </c>
      <c r="G57" s="29">
        <f t="shared" si="1"/>
        <v>0.4</v>
      </c>
    </row>
    <row r="58" spans="1:7" ht="17">
      <c r="A58" s="64" t="s">
        <v>604</v>
      </c>
      <c r="B58" s="65">
        <f>6*3</f>
        <v>18</v>
      </c>
      <c r="C58" s="66">
        <v>12</v>
      </c>
      <c r="D58" s="66">
        <v>6</v>
      </c>
      <c r="E58" s="66">
        <v>0</v>
      </c>
      <c r="F58" s="63">
        <f t="shared" si="0"/>
        <v>0.66666666666666663</v>
      </c>
      <c r="G58" s="29">
        <f t="shared" si="1"/>
        <v>0.33333333333333331</v>
      </c>
    </row>
    <row r="59" spans="1:7" ht="17">
      <c r="A59" s="57" t="s">
        <v>605</v>
      </c>
      <c r="B59" s="61">
        <f>4*3</f>
        <v>12</v>
      </c>
      <c r="C59" s="5">
        <v>3</v>
      </c>
      <c r="D59" s="5">
        <v>8</v>
      </c>
      <c r="E59" s="5">
        <v>1</v>
      </c>
      <c r="F59" s="29">
        <f t="shared" si="0"/>
        <v>0.25</v>
      </c>
      <c r="G59" s="29">
        <f t="shared" si="1"/>
        <v>0.66666666666666663</v>
      </c>
    </row>
    <row r="60" spans="1:7" ht="17">
      <c r="A60" s="57" t="s">
        <v>606</v>
      </c>
      <c r="B60" s="61">
        <f>5*3</f>
        <v>15</v>
      </c>
      <c r="C60" s="5">
        <v>7</v>
      </c>
      <c r="D60" s="5">
        <v>8</v>
      </c>
      <c r="E60" s="5">
        <v>0</v>
      </c>
      <c r="F60" s="29">
        <f t="shared" si="0"/>
        <v>0.46666666666666667</v>
      </c>
      <c r="G60" s="29">
        <f t="shared" si="1"/>
        <v>0.53333333333333333</v>
      </c>
    </row>
    <row r="61" spans="1:7" ht="17">
      <c r="A61" s="57" t="s">
        <v>607</v>
      </c>
      <c r="B61" s="61">
        <f>4*3</f>
        <v>12</v>
      </c>
      <c r="C61" s="5">
        <v>4</v>
      </c>
      <c r="D61" s="5">
        <v>8</v>
      </c>
      <c r="E61" s="5">
        <v>0</v>
      </c>
      <c r="F61" s="29">
        <f t="shared" si="0"/>
        <v>0.33333333333333331</v>
      </c>
      <c r="G61" s="29">
        <f t="shared" si="1"/>
        <v>0.66666666666666663</v>
      </c>
    </row>
    <row r="62" spans="1:7" ht="17">
      <c r="A62" s="57" t="s">
        <v>608</v>
      </c>
      <c r="B62" s="61">
        <f>5*3</f>
        <v>15</v>
      </c>
      <c r="C62" s="5">
        <v>4</v>
      </c>
      <c r="D62" s="5">
        <v>11</v>
      </c>
      <c r="E62" s="5">
        <v>0</v>
      </c>
      <c r="F62" s="29">
        <f t="shared" si="0"/>
        <v>0.26666666666666666</v>
      </c>
      <c r="G62" s="29">
        <f t="shared" si="1"/>
        <v>0.73333333333333328</v>
      </c>
    </row>
    <row r="63" spans="1:7" ht="17">
      <c r="A63" s="67" t="s">
        <v>609</v>
      </c>
      <c r="B63" s="68">
        <f>3*3</f>
        <v>9</v>
      </c>
      <c r="C63" s="15">
        <v>0</v>
      </c>
      <c r="D63" s="15">
        <v>9</v>
      </c>
      <c r="E63" s="15">
        <v>0</v>
      </c>
      <c r="F63" s="69">
        <f t="shared" si="0"/>
        <v>0</v>
      </c>
      <c r="G63" s="69">
        <f t="shared" si="1"/>
        <v>1</v>
      </c>
    </row>
    <row r="64" spans="1:7" ht="17">
      <c r="A64" s="64" t="s">
        <v>610</v>
      </c>
      <c r="B64" s="65">
        <f>4*3</f>
        <v>12</v>
      </c>
      <c r="C64" s="66">
        <v>7</v>
      </c>
      <c r="D64" s="66">
        <v>4</v>
      </c>
      <c r="E64" s="66">
        <v>1</v>
      </c>
      <c r="F64" s="63">
        <f t="shared" si="0"/>
        <v>0.58333333333333337</v>
      </c>
      <c r="G64" s="29">
        <f t="shared" si="1"/>
        <v>0.33333333333333331</v>
      </c>
    </row>
    <row r="65" spans="1:7" ht="17">
      <c r="A65" s="57" t="s">
        <v>611</v>
      </c>
      <c r="B65" s="61">
        <f>3*3</f>
        <v>9</v>
      </c>
      <c r="C65" s="5">
        <v>3</v>
      </c>
      <c r="D65" s="5">
        <v>6</v>
      </c>
      <c r="E65" s="5">
        <v>0</v>
      </c>
      <c r="F65" s="29">
        <f t="shared" si="0"/>
        <v>0.33333333333333331</v>
      </c>
      <c r="G65" s="29">
        <f t="shared" si="1"/>
        <v>0.66666666666666663</v>
      </c>
    </row>
    <row r="66" spans="1:7" ht="17">
      <c r="A66" s="57" t="s">
        <v>612</v>
      </c>
      <c r="B66" s="61">
        <f>3*3</f>
        <v>9</v>
      </c>
      <c r="C66" s="5">
        <v>3</v>
      </c>
      <c r="D66" s="5">
        <v>6</v>
      </c>
      <c r="E66" s="5">
        <v>0</v>
      </c>
      <c r="F66" s="29">
        <f t="shared" si="0"/>
        <v>0.33333333333333331</v>
      </c>
      <c r="G66" s="29">
        <f t="shared" si="1"/>
        <v>0.66666666666666663</v>
      </c>
    </row>
    <row r="67" spans="1:7" ht="17">
      <c r="A67" s="57" t="s">
        <v>613</v>
      </c>
      <c r="B67" s="61">
        <f>4*3</f>
        <v>12</v>
      </c>
      <c r="C67" s="5">
        <v>5</v>
      </c>
      <c r="D67" s="5">
        <v>7</v>
      </c>
      <c r="E67" s="5">
        <v>0</v>
      </c>
      <c r="F67" s="29">
        <f t="shared" ref="F67:F102" si="2">C67/B67</f>
        <v>0.41666666666666669</v>
      </c>
      <c r="G67" s="29">
        <f t="shared" ref="G67:G102" si="3">D67/B67</f>
        <v>0.58333333333333337</v>
      </c>
    </row>
    <row r="68" spans="1:7" ht="17">
      <c r="A68" s="57" t="s">
        <v>614</v>
      </c>
      <c r="B68" s="61">
        <f>3*3</f>
        <v>9</v>
      </c>
      <c r="C68" s="5">
        <v>1</v>
      </c>
      <c r="D68" s="5">
        <v>8</v>
      </c>
      <c r="F68" s="29">
        <f t="shared" si="2"/>
        <v>0.1111111111111111</v>
      </c>
      <c r="G68" s="29">
        <f t="shared" si="3"/>
        <v>0.88888888888888884</v>
      </c>
    </row>
    <row r="69" spans="1:7" ht="17">
      <c r="A69" s="57" t="s">
        <v>615</v>
      </c>
      <c r="B69" s="61">
        <f>4*3</f>
        <v>12</v>
      </c>
      <c r="C69" s="5">
        <v>3</v>
      </c>
      <c r="D69" s="5">
        <v>9</v>
      </c>
      <c r="E69" s="5">
        <v>0</v>
      </c>
      <c r="F69" s="29">
        <f t="shared" si="2"/>
        <v>0.25</v>
      </c>
      <c r="G69" s="29">
        <f t="shared" si="3"/>
        <v>0.75</v>
      </c>
    </row>
    <row r="70" spans="1:7" ht="17">
      <c r="A70" s="70" t="s">
        <v>652</v>
      </c>
      <c r="B70" s="71">
        <f>8*3</f>
        <v>24</v>
      </c>
      <c r="C70" s="2">
        <v>14</v>
      </c>
      <c r="D70" s="2">
        <v>9</v>
      </c>
      <c r="E70" s="2">
        <v>1</v>
      </c>
      <c r="F70" s="72">
        <f t="shared" si="2"/>
        <v>0.58333333333333337</v>
      </c>
      <c r="G70" s="29">
        <f t="shared" si="3"/>
        <v>0.375</v>
      </c>
    </row>
    <row r="71" spans="1:7" ht="17">
      <c r="A71" s="57" t="s">
        <v>616</v>
      </c>
      <c r="B71" s="61">
        <f>4*3</f>
        <v>12</v>
      </c>
      <c r="C71" s="5">
        <v>5</v>
      </c>
      <c r="D71" s="5">
        <v>6</v>
      </c>
      <c r="E71" s="5">
        <v>1</v>
      </c>
      <c r="F71" s="29">
        <f t="shared" si="2"/>
        <v>0.41666666666666669</v>
      </c>
      <c r="G71" s="29">
        <f t="shared" si="3"/>
        <v>0.5</v>
      </c>
    </row>
    <row r="72" spans="1:7" ht="17">
      <c r="A72" s="57" t="s">
        <v>617</v>
      </c>
      <c r="B72" s="61">
        <f>5*3</f>
        <v>15</v>
      </c>
      <c r="C72" s="5">
        <v>8</v>
      </c>
      <c r="D72" s="5">
        <v>7</v>
      </c>
      <c r="E72" s="5">
        <v>0</v>
      </c>
      <c r="F72" s="29">
        <f t="shared" si="2"/>
        <v>0.53333333333333333</v>
      </c>
      <c r="G72" s="29">
        <f t="shared" si="3"/>
        <v>0.46666666666666667</v>
      </c>
    </row>
    <row r="73" spans="1:7" ht="17">
      <c r="A73" s="64" t="s">
        <v>618</v>
      </c>
      <c r="B73" s="65">
        <f>6*3</f>
        <v>18</v>
      </c>
      <c r="C73" s="66">
        <v>10</v>
      </c>
      <c r="D73" s="66">
        <v>8</v>
      </c>
      <c r="E73" s="66">
        <v>0</v>
      </c>
      <c r="F73" s="63">
        <f t="shared" si="2"/>
        <v>0.55555555555555558</v>
      </c>
      <c r="G73" s="29">
        <f t="shared" si="3"/>
        <v>0.44444444444444442</v>
      </c>
    </row>
    <row r="74" spans="1:7" ht="17">
      <c r="A74" s="57" t="s">
        <v>619</v>
      </c>
      <c r="B74" s="61">
        <f>3*3</f>
        <v>9</v>
      </c>
      <c r="C74" s="5">
        <v>3</v>
      </c>
      <c r="D74" s="5">
        <v>5</v>
      </c>
      <c r="E74" s="5">
        <v>1</v>
      </c>
      <c r="F74" s="29">
        <f t="shared" si="2"/>
        <v>0.33333333333333331</v>
      </c>
      <c r="G74" s="29">
        <f t="shared" si="3"/>
        <v>0.55555555555555558</v>
      </c>
    </row>
    <row r="75" spans="1:7" ht="17">
      <c r="A75" s="57" t="s">
        <v>620</v>
      </c>
      <c r="B75" s="61">
        <f>4*3</f>
        <v>12</v>
      </c>
      <c r="C75" s="5">
        <v>2</v>
      </c>
      <c r="D75" s="5">
        <v>9</v>
      </c>
      <c r="E75" s="5">
        <v>1</v>
      </c>
      <c r="F75" s="29">
        <f t="shared" si="2"/>
        <v>0.16666666666666666</v>
      </c>
      <c r="G75" s="29">
        <f t="shared" si="3"/>
        <v>0.75</v>
      </c>
    </row>
    <row r="76" spans="1:7" ht="17">
      <c r="A76" s="64" t="s">
        <v>621</v>
      </c>
      <c r="B76" s="65">
        <f>4*3</f>
        <v>12</v>
      </c>
      <c r="C76" s="66">
        <v>10</v>
      </c>
      <c r="D76" s="66">
        <v>0</v>
      </c>
      <c r="E76" s="66">
        <v>2</v>
      </c>
      <c r="F76" s="63">
        <f t="shared" si="2"/>
        <v>0.83333333333333337</v>
      </c>
      <c r="G76" s="29">
        <f t="shared" si="3"/>
        <v>0</v>
      </c>
    </row>
    <row r="77" spans="1:7" ht="17">
      <c r="A77" s="57" t="s">
        <v>622</v>
      </c>
      <c r="B77" s="61">
        <f>4*3</f>
        <v>12</v>
      </c>
      <c r="C77" s="5">
        <v>5</v>
      </c>
      <c r="D77" s="5">
        <v>6</v>
      </c>
      <c r="E77" s="5">
        <v>1</v>
      </c>
      <c r="F77" s="29">
        <f t="shared" si="2"/>
        <v>0.41666666666666669</v>
      </c>
      <c r="G77" s="29">
        <f t="shared" si="3"/>
        <v>0.5</v>
      </c>
    </row>
    <row r="78" spans="1:7" ht="17">
      <c r="A78" s="57" t="s">
        <v>623</v>
      </c>
      <c r="B78" s="61">
        <f>4*3</f>
        <v>12</v>
      </c>
      <c r="C78" s="5">
        <v>7</v>
      </c>
      <c r="D78" s="5">
        <v>4</v>
      </c>
      <c r="E78" s="5">
        <v>1</v>
      </c>
      <c r="F78" s="29">
        <f t="shared" si="2"/>
        <v>0.58333333333333337</v>
      </c>
      <c r="G78" s="29">
        <f t="shared" si="3"/>
        <v>0.33333333333333331</v>
      </c>
    </row>
    <row r="79" spans="1:7" ht="17">
      <c r="A79" s="57" t="s">
        <v>624</v>
      </c>
      <c r="B79" s="61">
        <f>4*3</f>
        <v>12</v>
      </c>
      <c r="C79" s="5">
        <v>5</v>
      </c>
      <c r="D79" s="5">
        <v>7</v>
      </c>
      <c r="E79" s="5">
        <v>0</v>
      </c>
      <c r="F79" s="29">
        <f t="shared" si="2"/>
        <v>0.41666666666666669</v>
      </c>
      <c r="G79" s="29">
        <f t="shared" si="3"/>
        <v>0.58333333333333337</v>
      </c>
    </row>
    <row r="80" spans="1:7" ht="17">
      <c r="A80" s="64" t="s">
        <v>625</v>
      </c>
      <c r="B80" s="65">
        <f>8*3</f>
        <v>24</v>
      </c>
      <c r="C80" s="66">
        <v>17</v>
      </c>
      <c r="D80" s="66">
        <v>7</v>
      </c>
      <c r="E80" s="66">
        <v>0</v>
      </c>
      <c r="F80" s="63">
        <f t="shared" si="2"/>
        <v>0.70833333333333337</v>
      </c>
      <c r="G80" s="29">
        <f t="shared" si="3"/>
        <v>0.29166666666666669</v>
      </c>
    </row>
    <row r="81" spans="1:7" ht="17">
      <c r="A81" s="57" t="s">
        <v>626</v>
      </c>
      <c r="B81" s="61">
        <f>3*3</f>
        <v>9</v>
      </c>
      <c r="C81" s="5">
        <v>3</v>
      </c>
      <c r="D81" s="5">
        <v>6</v>
      </c>
      <c r="E81" s="5">
        <v>0</v>
      </c>
      <c r="F81" s="29">
        <f t="shared" si="2"/>
        <v>0.33333333333333331</v>
      </c>
      <c r="G81" s="29">
        <f t="shared" si="3"/>
        <v>0.66666666666666663</v>
      </c>
    </row>
    <row r="82" spans="1:7" ht="17">
      <c r="A82" s="67" t="s">
        <v>627</v>
      </c>
      <c r="B82" s="68">
        <f>4*3</f>
        <v>12</v>
      </c>
      <c r="C82" s="15">
        <v>0</v>
      </c>
      <c r="D82" s="15">
        <v>10</v>
      </c>
      <c r="E82" s="15">
        <v>2</v>
      </c>
      <c r="F82" s="69">
        <f t="shared" si="2"/>
        <v>0</v>
      </c>
      <c r="G82" s="69">
        <f t="shared" si="3"/>
        <v>0.83333333333333337</v>
      </c>
    </row>
    <row r="83" spans="1:7" ht="17">
      <c r="A83" s="57" t="s">
        <v>628</v>
      </c>
      <c r="B83" s="61">
        <f>4*3</f>
        <v>12</v>
      </c>
      <c r="C83" s="5">
        <v>4</v>
      </c>
      <c r="D83" s="5">
        <v>7</v>
      </c>
      <c r="E83" s="5">
        <v>1</v>
      </c>
      <c r="F83" s="29">
        <f t="shared" si="2"/>
        <v>0.33333333333333331</v>
      </c>
      <c r="G83" s="29">
        <f t="shared" si="3"/>
        <v>0.58333333333333337</v>
      </c>
    </row>
    <row r="84" spans="1:7" ht="17">
      <c r="A84" s="57" t="s">
        <v>629</v>
      </c>
      <c r="B84" s="61">
        <f>4*3</f>
        <v>12</v>
      </c>
      <c r="C84" s="5">
        <v>4</v>
      </c>
      <c r="D84" s="5">
        <v>8</v>
      </c>
      <c r="E84" s="5">
        <v>0</v>
      </c>
      <c r="F84" s="29">
        <f t="shared" si="2"/>
        <v>0.33333333333333331</v>
      </c>
      <c r="G84" s="29">
        <f t="shared" si="3"/>
        <v>0.66666666666666663</v>
      </c>
    </row>
    <row r="85" spans="1:7" ht="17">
      <c r="A85" s="57" t="s">
        <v>630</v>
      </c>
      <c r="B85" s="61">
        <f>3*3</f>
        <v>9</v>
      </c>
      <c r="C85" s="5">
        <v>3</v>
      </c>
      <c r="D85" s="5">
        <v>6</v>
      </c>
      <c r="E85" s="5">
        <v>0</v>
      </c>
      <c r="F85" s="29">
        <f t="shared" si="2"/>
        <v>0.33333333333333331</v>
      </c>
      <c r="G85" s="29">
        <f t="shared" si="3"/>
        <v>0.66666666666666663</v>
      </c>
    </row>
    <row r="86" spans="1:7" ht="17">
      <c r="A86" s="57" t="s">
        <v>631</v>
      </c>
      <c r="B86" s="61">
        <f>4*3</f>
        <v>12</v>
      </c>
      <c r="C86" s="5">
        <v>5</v>
      </c>
      <c r="D86" s="5">
        <v>7</v>
      </c>
      <c r="E86" s="5">
        <v>0</v>
      </c>
      <c r="F86" s="29">
        <f t="shared" si="2"/>
        <v>0.41666666666666669</v>
      </c>
      <c r="G86" s="29">
        <f t="shared" si="3"/>
        <v>0.58333333333333337</v>
      </c>
    </row>
    <row r="87" spans="1:7" ht="17">
      <c r="A87" s="57" t="s">
        <v>632</v>
      </c>
      <c r="B87" s="61">
        <f>4*3</f>
        <v>12</v>
      </c>
      <c r="C87" s="5">
        <v>6</v>
      </c>
      <c r="D87" s="5">
        <v>6</v>
      </c>
      <c r="E87" s="5">
        <v>0</v>
      </c>
      <c r="F87" s="29">
        <f t="shared" si="2"/>
        <v>0.5</v>
      </c>
      <c r="G87" s="29">
        <f t="shared" si="3"/>
        <v>0.5</v>
      </c>
    </row>
    <row r="88" spans="1:7" ht="17">
      <c r="A88" s="57" t="s">
        <v>633</v>
      </c>
      <c r="B88" s="61">
        <f>4*3</f>
        <v>12</v>
      </c>
      <c r="C88" s="5">
        <v>3</v>
      </c>
      <c r="D88" s="5">
        <v>9</v>
      </c>
      <c r="E88" s="5">
        <v>0</v>
      </c>
      <c r="F88" s="29">
        <f t="shared" si="2"/>
        <v>0.25</v>
      </c>
      <c r="G88" s="29">
        <f t="shared" si="3"/>
        <v>0.75</v>
      </c>
    </row>
    <row r="89" spans="1:7" ht="17">
      <c r="A89" s="57" t="s">
        <v>634</v>
      </c>
      <c r="B89" s="61">
        <f>3*3</f>
        <v>9</v>
      </c>
      <c r="C89" s="5">
        <v>3</v>
      </c>
      <c r="D89" s="5">
        <v>6</v>
      </c>
      <c r="E89" s="5">
        <v>0</v>
      </c>
      <c r="F89" s="29">
        <f t="shared" si="2"/>
        <v>0.33333333333333331</v>
      </c>
      <c r="G89" s="29">
        <f t="shared" si="3"/>
        <v>0.66666666666666663</v>
      </c>
    </row>
    <row r="90" spans="1:7" ht="17">
      <c r="A90" s="67" t="s">
        <v>635</v>
      </c>
      <c r="B90" s="68">
        <f>3*3</f>
        <v>9</v>
      </c>
      <c r="C90" s="15">
        <v>3</v>
      </c>
      <c r="D90" s="15">
        <v>6</v>
      </c>
      <c r="E90" s="15">
        <v>0</v>
      </c>
      <c r="F90" s="69">
        <f t="shared" si="2"/>
        <v>0.33333333333333331</v>
      </c>
      <c r="G90" s="69">
        <f t="shared" si="3"/>
        <v>0.66666666666666663</v>
      </c>
    </row>
    <row r="91" spans="1:7" ht="17">
      <c r="A91" s="57" t="s">
        <v>636</v>
      </c>
      <c r="B91" s="61">
        <f>3*3</f>
        <v>9</v>
      </c>
      <c r="C91" s="5">
        <v>3</v>
      </c>
      <c r="D91" s="5">
        <v>6</v>
      </c>
      <c r="E91" s="5">
        <v>0</v>
      </c>
      <c r="F91" s="29">
        <f t="shared" si="2"/>
        <v>0.33333333333333331</v>
      </c>
      <c r="G91" s="29">
        <f t="shared" si="3"/>
        <v>0.66666666666666663</v>
      </c>
    </row>
    <row r="92" spans="1:7" ht="17">
      <c r="A92" s="57" t="s">
        <v>637</v>
      </c>
      <c r="B92" s="61">
        <f>3*3</f>
        <v>9</v>
      </c>
      <c r="C92" s="5">
        <v>3</v>
      </c>
      <c r="D92" s="5">
        <v>5</v>
      </c>
      <c r="E92" s="5">
        <v>1</v>
      </c>
      <c r="F92" s="29">
        <f t="shared" si="2"/>
        <v>0.33333333333333331</v>
      </c>
      <c r="G92" s="29">
        <f t="shared" si="3"/>
        <v>0.55555555555555558</v>
      </c>
    </row>
    <row r="93" spans="1:7" ht="17">
      <c r="A93" s="57" t="s">
        <v>638</v>
      </c>
      <c r="B93" s="61">
        <f>3*3</f>
        <v>9</v>
      </c>
      <c r="C93" s="5">
        <v>2</v>
      </c>
      <c r="D93" s="5">
        <v>7</v>
      </c>
      <c r="E93" s="5">
        <v>0</v>
      </c>
      <c r="F93" s="29">
        <f t="shared" si="2"/>
        <v>0.22222222222222221</v>
      </c>
      <c r="G93" s="29">
        <f t="shared" si="3"/>
        <v>0.77777777777777779</v>
      </c>
    </row>
    <row r="94" spans="1:7" ht="17">
      <c r="A94" s="57" t="s">
        <v>639</v>
      </c>
      <c r="B94" s="61">
        <f>4*3</f>
        <v>12</v>
      </c>
      <c r="C94" s="5">
        <v>4</v>
      </c>
      <c r="D94" s="5">
        <v>8</v>
      </c>
      <c r="E94" s="5">
        <v>0</v>
      </c>
      <c r="F94" s="29">
        <f t="shared" si="2"/>
        <v>0.33333333333333331</v>
      </c>
      <c r="G94" s="29">
        <f t="shared" si="3"/>
        <v>0.66666666666666663</v>
      </c>
    </row>
    <row r="95" spans="1:7" ht="17">
      <c r="A95" s="70" t="s">
        <v>640</v>
      </c>
      <c r="B95" s="71">
        <f>5*3</f>
        <v>15</v>
      </c>
      <c r="C95" s="2">
        <v>9</v>
      </c>
      <c r="D95" s="2">
        <v>6</v>
      </c>
      <c r="E95" s="2">
        <v>0</v>
      </c>
      <c r="F95" s="72">
        <f t="shared" si="2"/>
        <v>0.6</v>
      </c>
      <c r="G95" s="29">
        <f t="shared" si="3"/>
        <v>0.4</v>
      </c>
    </row>
    <row r="96" spans="1:7" ht="17">
      <c r="A96" s="57" t="s">
        <v>641</v>
      </c>
      <c r="B96" s="61">
        <f>4*3</f>
        <v>12</v>
      </c>
      <c r="C96" s="5">
        <v>3</v>
      </c>
      <c r="D96" s="5">
        <v>7</v>
      </c>
      <c r="E96" s="5">
        <v>2</v>
      </c>
      <c r="F96" s="29">
        <f t="shared" si="2"/>
        <v>0.25</v>
      </c>
      <c r="G96" s="29">
        <f t="shared" si="3"/>
        <v>0.58333333333333337</v>
      </c>
    </row>
    <row r="97" spans="1:7" ht="17">
      <c r="A97" s="57" t="s">
        <v>642</v>
      </c>
      <c r="B97" s="61">
        <f>3*3</f>
        <v>9</v>
      </c>
      <c r="C97" s="5">
        <v>2</v>
      </c>
      <c r="D97" s="5">
        <v>7</v>
      </c>
      <c r="E97" s="5">
        <v>0</v>
      </c>
      <c r="F97" s="29">
        <f t="shared" si="2"/>
        <v>0.22222222222222221</v>
      </c>
      <c r="G97" s="29">
        <f t="shared" si="3"/>
        <v>0.77777777777777779</v>
      </c>
    </row>
    <row r="98" spans="1:7" ht="17">
      <c r="A98" s="57" t="s">
        <v>643</v>
      </c>
      <c r="B98" s="61">
        <f>4*3</f>
        <v>12</v>
      </c>
      <c r="C98" s="5">
        <v>5</v>
      </c>
      <c r="D98" s="5">
        <v>7</v>
      </c>
      <c r="E98" s="5">
        <v>0</v>
      </c>
      <c r="F98" s="29">
        <f t="shared" si="2"/>
        <v>0.41666666666666669</v>
      </c>
      <c r="G98" s="29">
        <f t="shared" si="3"/>
        <v>0.58333333333333337</v>
      </c>
    </row>
    <row r="99" spans="1:7" ht="17">
      <c r="A99" s="57" t="s">
        <v>644</v>
      </c>
      <c r="B99" s="61">
        <f>4*3</f>
        <v>12</v>
      </c>
      <c r="C99" s="5">
        <v>5</v>
      </c>
      <c r="D99" s="5">
        <v>7</v>
      </c>
      <c r="E99" s="5">
        <v>0</v>
      </c>
      <c r="F99" s="29">
        <f t="shared" si="2"/>
        <v>0.41666666666666669</v>
      </c>
      <c r="G99" s="29">
        <f t="shared" si="3"/>
        <v>0.58333333333333337</v>
      </c>
    </row>
    <row r="100" spans="1:7" ht="17">
      <c r="A100" s="57" t="s">
        <v>645</v>
      </c>
      <c r="B100" s="61">
        <f>4*3</f>
        <v>12</v>
      </c>
      <c r="C100" s="5">
        <v>5</v>
      </c>
      <c r="D100" s="5">
        <v>7</v>
      </c>
      <c r="E100" s="5">
        <v>0</v>
      </c>
      <c r="F100" s="29">
        <f t="shared" si="2"/>
        <v>0.41666666666666669</v>
      </c>
      <c r="G100" s="29">
        <f t="shared" si="3"/>
        <v>0.58333333333333337</v>
      </c>
    </row>
    <row r="101" spans="1:7" ht="17">
      <c r="A101" s="57" t="s">
        <v>646</v>
      </c>
      <c r="B101" s="61">
        <f>3*3</f>
        <v>9</v>
      </c>
      <c r="C101" s="5">
        <v>4</v>
      </c>
      <c r="D101" s="5">
        <v>5</v>
      </c>
      <c r="E101" s="5">
        <v>0</v>
      </c>
      <c r="F101" s="29">
        <f t="shared" si="2"/>
        <v>0.44444444444444442</v>
      </c>
      <c r="G101" s="29">
        <f t="shared" si="3"/>
        <v>0.55555555555555558</v>
      </c>
    </row>
    <row r="102" spans="1:7" ht="17">
      <c r="A102" s="57" t="s">
        <v>647</v>
      </c>
      <c r="B102" s="61">
        <f>4*3</f>
        <v>12</v>
      </c>
      <c r="C102" s="5">
        <v>2</v>
      </c>
      <c r="D102" s="5">
        <v>9</v>
      </c>
      <c r="E102" s="5">
        <v>1</v>
      </c>
      <c r="F102" s="29">
        <f t="shared" si="2"/>
        <v>0.16666666666666666</v>
      </c>
      <c r="G102" s="29">
        <f t="shared" si="3"/>
        <v>0.75</v>
      </c>
    </row>
    <row r="103" spans="1:7" ht="17">
      <c r="B103" s="61"/>
    </row>
    <row r="104" spans="1:7" ht="17">
      <c r="B104" s="61"/>
    </row>
    <row r="105" spans="1:7" ht="17">
      <c r="B105" s="61"/>
    </row>
    <row r="106" spans="1:7" ht="17">
      <c r="B106" s="61"/>
    </row>
    <row r="107" spans="1:7">
      <c r="B107" s="62"/>
    </row>
    <row r="108" spans="1:7" ht="17">
      <c r="B108" s="61"/>
    </row>
    <row r="109" spans="1:7">
      <c r="B109" s="62"/>
    </row>
    <row r="110" spans="1:7" ht="17">
      <c r="B110" s="61"/>
    </row>
    <row r="111" spans="1:7" ht="17">
      <c r="B111" s="61"/>
    </row>
    <row r="112" spans="1:7" ht="17">
      <c r="A112" s="57"/>
    </row>
    <row r="113" spans="1:2">
      <c r="A113" s="58"/>
    </row>
    <row r="114" spans="1:2" ht="17">
      <c r="A114" s="57"/>
    </row>
    <row r="117" spans="1:2" ht="17">
      <c r="B117" s="61"/>
    </row>
    <row r="118" spans="1:2" ht="17">
      <c r="B118" s="61"/>
    </row>
    <row r="119" spans="1:2">
      <c r="B119" s="62"/>
    </row>
    <row r="120" spans="1:2" ht="17">
      <c r="B120" s="61"/>
    </row>
    <row r="121" spans="1:2" ht="17">
      <c r="B121" s="61"/>
    </row>
    <row r="122" spans="1:2">
      <c r="B122" s="62"/>
    </row>
    <row r="123" spans="1:2" ht="17">
      <c r="B123" s="61"/>
    </row>
  </sheetData>
  <phoneticPr fontId="2" type="noConversion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Dataset1</vt:lpstr>
      <vt:lpstr>Dataset2</vt:lpstr>
      <vt:lpstr>Dataset3</vt:lpstr>
      <vt:lpstr>Dataset4</vt:lpstr>
      <vt:lpstr>Results_annotations</vt:lpstr>
      <vt:lpstr>Semantic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Jawar Mehrabanian</dc:creator>
  <cp:lastModifiedBy>Jawar Mehrabanian</cp:lastModifiedBy>
  <dcterms:created xsi:type="dcterms:W3CDTF">2023-08-12T22:42:02Z</dcterms:created>
  <dcterms:modified xsi:type="dcterms:W3CDTF">2023-10-09T17:10:36Z</dcterms:modified>
</cp:coreProperties>
</file>