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hool\"/>
    </mc:Choice>
  </mc:AlternateContent>
  <xr:revisionPtr revIDLastSave="0" documentId="13_ncr:1_{233F1B75-7DF7-499D-A7A8-44D72427EC4A}" xr6:coauthVersionLast="36" xr6:coauthVersionMax="36" xr10:uidLastSave="{00000000-0000-0000-0000-000000000000}"/>
  <bookViews>
    <workbookView xWindow="0" yWindow="0" windowWidth="25200" windowHeight="11775" xr2:uid="{CD19F290-A234-42EB-8A77-BE8E1FAA8A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F6" i="1"/>
  <c r="G5" i="1"/>
  <c r="H5" i="1" s="1"/>
  <c r="F5" i="1"/>
  <c r="G4" i="1"/>
  <c r="F4" i="1"/>
  <c r="H4" i="1" s="1"/>
  <c r="G3" i="1"/>
  <c r="F3" i="1"/>
  <c r="H3" i="1" s="1"/>
  <c r="H2" i="1"/>
  <c r="D2" i="1"/>
  <c r="D3" i="1"/>
  <c r="D4" i="1"/>
  <c r="D5" i="1"/>
  <c r="D6" i="1"/>
  <c r="D7" i="1"/>
  <c r="D8" i="1"/>
  <c r="D9" i="1"/>
  <c r="D10" i="1"/>
  <c r="D11" i="1"/>
  <c r="D1" i="1"/>
  <c r="G2" i="1" l="1"/>
  <c r="F2" i="1"/>
</calcChain>
</file>

<file path=xl/sharedStrings.xml><?xml version="1.0" encoding="utf-8"?>
<sst xmlns="http://schemas.openxmlformats.org/spreadsheetml/2006/main" count="19" uniqueCount="19">
  <si>
    <t>Mitarbeiterzahl in Gronau</t>
  </si>
  <si>
    <t>Jährlicher Arbeitsstunden pro Mitarbeiter</t>
  </si>
  <si>
    <t>Produktionsmenge "Design Pro"</t>
  </si>
  <si>
    <t>Durchschnittlich eingesetztes Sachkapital (€)</t>
  </si>
  <si>
    <t>Verkaufspreis je Stück (€)</t>
  </si>
  <si>
    <t>Sonstige kosten (ohne Zinsaufwendung)(€)</t>
  </si>
  <si>
    <t>Zinsaufwendungen(€)</t>
  </si>
  <si>
    <t>Durchschnittliches Eigenkapital(€)</t>
  </si>
  <si>
    <t>Durchschnittliches Fremdkapital(€)</t>
  </si>
  <si>
    <t>Materialkosten je Stück(€)</t>
  </si>
  <si>
    <t>Lohnkosten je Stunde einschließlich der Lohnnebenkosten</t>
  </si>
  <si>
    <t>Produktivität</t>
  </si>
  <si>
    <t>Wirtschaftlichkeit</t>
  </si>
  <si>
    <t>Betrieb A</t>
  </si>
  <si>
    <t>Betrieb Gen 2</t>
  </si>
  <si>
    <t>Eigen-Rentabilität</t>
  </si>
  <si>
    <t>Gesamt-Rentabilität</t>
  </si>
  <si>
    <t>Umsatz-Rentabilität</t>
  </si>
  <si>
    <t>Änderung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</si>
</sst>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E126-77B6-4F55-A003-443455199A20}">
  <dimension ref="A1:H21"/>
  <sheetViews>
    <sheetView tabSelected="1" workbookViewId="0">
      <selection activeCell="E9" sqref="E9"/>
    </sheetView>
  </sheetViews>
  <sheetFormatPr baseColWidth="10" defaultRowHeight="15" x14ac:dyDescent="0.25"/>
  <cols>
    <col min="1" max="1" width="53.85546875" bestFit="1" customWidth="1"/>
    <col min="2" max="2" width="14.5703125" bestFit="1" customWidth="1"/>
    <col min="3" max="4" width="16.7109375" bestFit="1" customWidth="1"/>
    <col min="5" max="5" width="19" bestFit="1" customWidth="1"/>
    <col min="6" max="6" width="20.28515625" bestFit="1" customWidth="1"/>
    <col min="7" max="7" width="13" bestFit="1" customWidth="1"/>
  </cols>
  <sheetData>
    <row r="1" spans="1:8" x14ac:dyDescent="0.25">
      <c r="A1" t="s">
        <v>0</v>
      </c>
      <c r="B1" s="1">
        <v>8</v>
      </c>
      <c r="C1" s="1">
        <v>10</v>
      </c>
      <c r="D1" s="2">
        <f>C1-B1</f>
        <v>2</v>
      </c>
      <c r="F1" t="s">
        <v>13</v>
      </c>
      <c r="G1" t="s">
        <v>14</v>
      </c>
      <c r="H1" t="s">
        <v>18</v>
      </c>
    </row>
    <row r="2" spans="1:8" x14ac:dyDescent="0.25">
      <c r="A2" t="s">
        <v>1</v>
      </c>
      <c r="B2" s="1">
        <v>1650</v>
      </c>
      <c r="C2" s="1">
        <v>1700</v>
      </c>
      <c r="D2" s="2">
        <f t="shared" ref="D2:D11" si="0">C2-B2</f>
        <v>50</v>
      </c>
      <c r="E2" t="s">
        <v>11</v>
      </c>
      <c r="F2" s="2">
        <f>B3/(B2*B1)</f>
        <v>11.363636363636363</v>
      </c>
      <c r="G2" s="2">
        <f>C3/(C2*C1)</f>
        <v>14.117647058823529</v>
      </c>
      <c r="H2">
        <f>(100/F2*G2)-100</f>
        <v>24.235294117647072</v>
      </c>
    </row>
    <row r="3" spans="1:8" x14ac:dyDescent="0.25">
      <c r="A3" t="s">
        <v>2</v>
      </c>
      <c r="B3" s="1">
        <v>150000</v>
      </c>
      <c r="C3" s="1">
        <v>240000</v>
      </c>
      <c r="D3" s="2">
        <f t="shared" si="0"/>
        <v>90000</v>
      </c>
      <c r="E3" t="s">
        <v>12</v>
      </c>
      <c r="F3" s="3">
        <f>((B5*B3)/(((B3*B7+B8)+B1*B2*B6)+B9))</f>
        <v>1.0664770707429789</v>
      </c>
      <c r="G3" s="3">
        <f>((C5*C3)/(((C3*C7+C8)+C1*C2*C6)+C9))</f>
        <v>1.1076923076923078</v>
      </c>
      <c r="H3">
        <f t="shared" ref="H3:H10" si="1">(100/F3*G3)-100</f>
        <v>3.864615384615405</v>
      </c>
    </row>
    <row r="4" spans="1:8" x14ac:dyDescent="0.25">
      <c r="A4" t="s">
        <v>3</v>
      </c>
      <c r="B4" s="1">
        <v>1500000</v>
      </c>
      <c r="C4" s="1">
        <v>2000000</v>
      </c>
      <c r="D4" s="2">
        <f t="shared" si="0"/>
        <v>500000</v>
      </c>
      <c r="E4" t="s">
        <v>15</v>
      </c>
      <c r="F4" s="2">
        <f>(((B$5*B$3)-(((B$3*B$7+B$8)+B$1*B$2*B$6)+B$9)))*100/B10</f>
        <v>12.466666666666667</v>
      </c>
      <c r="G4" s="2">
        <f>(((C$5*C$3)-(((C$3*C$7+C$8)+C$1*C$2*C$6)+C$9)))*100/C10</f>
        <v>28</v>
      </c>
      <c r="H4">
        <f t="shared" si="1"/>
        <v>124.59893048128342</v>
      </c>
    </row>
    <row r="5" spans="1:8" x14ac:dyDescent="0.25">
      <c r="A5" t="s">
        <v>4</v>
      </c>
      <c r="B5" s="1">
        <v>20</v>
      </c>
      <c r="C5" s="1">
        <v>18</v>
      </c>
      <c r="D5" s="2">
        <f t="shared" si="0"/>
        <v>-2</v>
      </c>
      <c r="E5" t="s">
        <v>17</v>
      </c>
      <c r="F5" s="2">
        <f>(((B$5*B$3)-(((B$3*B$7+B$8)+B$1*B$2*B$6)+B$9)))*100/(B5*B3)</f>
        <v>6.2333333333333334</v>
      </c>
      <c r="G5" s="2">
        <f>(((C$5*C$3)-(((C$3*C$7+C$8)+C$1*C$2*C$6)+C$9)))*100/(C5*C3)</f>
        <v>9.7222222222222214</v>
      </c>
      <c r="H5">
        <f t="shared" si="1"/>
        <v>55.971479500891263</v>
      </c>
    </row>
    <row r="6" spans="1:8" x14ac:dyDescent="0.25">
      <c r="A6" t="s">
        <v>10</v>
      </c>
      <c r="B6" s="1">
        <v>48</v>
      </c>
      <c r="C6" s="1">
        <v>50</v>
      </c>
      <c r="D6" s="2">
        <f t="shared" si="0"/>
        <v>2</v>
      </c>
      <c r="E6" t="s">
        <v>16</v>
      </c>
      <c r="F6" s="2">
        <f>((((B$5*B$3)-(((B$3*B$7+B$8)+B$1*B$2*B$6)+B$9)))+B9)*100/(B10+B11)</f>
        <v>9.6750000000000007</v>
      </c>
      <c r="G6" s="2">
        <f>((((C$5*C$3)-(((C$3*C$7+C$8)+C$1*C$2*C$6)+C$9)))+C9)*100/(C10+C11)</f>
        <v>14.888888888888889</v>
      </c>
      <c r="H6">
        <f t="shared" si="1"/>
        <v>53.890324432960085</v>
      </c>
    </row>
    <row r="7" spans="1:8" x14ac:dyDescent="0.25">
      <c r="A7" t="s">
        <v>9</v>
      </c>
      <c r="B7" s="1">
        <v>10</v>
      </c>
      <c r="C7" s="1">
        <v>9</v>
      </c>
      <c r="D7" s="2">
        <f t="shared" si="0"/>
        <v>-1</v>
      </c>
    </row>
    <row r="8" spans="1:8" x14ac:dyDescent="0.25">
      <c r="A8" t="s">
        <v>5</v>
      </c>
      <c r="B8" s="1">
        <v>479400</v>
      </c>
      <c r="C8" s="1">
        <v>640000</v>
      </c>
      <c r="D8" s="2">
        <f t="shared" si="0"/>
        <v>160600</v>
      </c>
    </row>
    <row r="9" spans="1:8" x14ac:dyDescent="0.25">
      <c r="A9" t="s">
        <v>6</v>
      </c>
      <c r="B9" s="1">
        <v>200000</v>
      </c>
      <c r="C9" s="1">
        <v>250000</v>
      </c>
      <c r="D9" s="2">
        <f t="shared" si="0"/>
        <v>50000</v>
      </c>
    </row>
    <row r="10" spans="1:8" x14ac:dyDescent="0.25">
      <c r="A10" t="s">
        <v>7</v>
      </c>
      <c r="B10" s="1">
        <v>1500000</v>
      </c>
      <c r="C10" s="1">
        <v>1500000</v>
      </c>
      <c r="D10" s="2">
        <f t="shared" si="0"/>
        <v>0</v>
      </c>
    </row>
    <row r="11" spans="1:8" x14ac:dyDescent="0.25">
      <c r="A11" t="s">
        <v>8</v>
      </c>
      <c r="B11" s="1">
        <v>2500000</v>
      </c>
      <c r="C11" s="1">
        <v>3000000</v>
      </c>
      <c r="D11" s="2">
        <f t="shared" si="0"/>
        <v>500000</v>
      </c>
    </row>
    <row r="12" spans="1:8" x14ac:dyDescent="0.25">
      <c r="C12" s="1"/>
    </row>
    <row r="13" spans="1:8" x14ac:dyDescent="0.25">
      <c r="C13" s="1"/>
    </row>
    <row r="14" spans="1:8" x14ac:dyDescent="0.25">
      <c r="C14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weiss_jac</dc:creator>
  <cp:lastModifiedBy>weiss_jac</cp:lastModifiedBy>
  <dcterms:created xsi:type="dcterms:W3CDTF">2020-09-07T09:06:07Z</dcterms:created>
  <dcterms:modified xsi:type="dcterms:W3CDTF">2020-09-14T09:06:05Z</dcterms:modified>
</cp:coreProperties>
</file>