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20" yWindow="315" windowWidth="7035" windowHeight="8895" tabRatio="782" activeTab="1"/>
  </bookViews>
  <sheets>
    <sheet name="CNIP_Czones" sheetId="1" r:id="rId1"/>
    <sheet name="USNIP_Czones" sheetId="10" r:id="rId2"/>
    <sheet name="Czones_COMBINED" sheetId="11" r:id="rId3"/>
    <sheet name="Legend-SCS" sheetId="3" r:id="rId4"/>
    <sheet name="Legend-Koeppen" sheetId="2" r:id="rId5"/>
    <sheet name="RCWIP" sheetId="5" r:id="rId6"/>
    <sheet name="RELATIVE_stns" sheetId="4" r:id="rId7"/>
    <sheet name="Sheet1" sheetId="6" r:id="rId8"/>
    <sheet name="USNIP_Czones_OLD" sheetId="9" r:id="rId9"/>
    <sheet name="USNIP_Czones_OLDEST" sheetId="7" r:id="rId10"/>
    <sheet name="Sheet2" sheetId="12" r:id="rId11"/>
    <sheet name="Sheet3" sheetId="13" r:id="rId12"/>
  </sheets>
  <definedNames>
    <definedName name="_xlnm.Database" localSheetId="1">USNIP_Czones!$J$1:$P$13</definedName>
    <definedName name="_xlnm.Database" localSheetId="8">USNIP_Czones_OLD!$H$1:$M$21</definedName>
    <definedName name="_xlnm.Database" localSheetId="9">USNIP_Czones_OLDEST!$H$1:$N$37</definedName>
    <definedName name="_xlnm.Database">CNIP_Czones!$A$1:$L$37</definedName>
  </definedNames>
  <calcPr calcId="145621"/>
</workbook>
</file>

<file path=xl/calcChain.xml><?xml version="1.0" encoding="utf-8"?>
<calcChain xmlns="http://schemas.openxmlformats.org/spreadsheetml/2006/main">
  <c r="A15" i="12" l="1"/>
  <c r="A6" i="12"/>
  <c r="A1" i="12"/>
  <c r="A3" i="12" s="1"/>
  <c r="A4" i="12" s="1"/>
  <c r="K30" i="10"/>
  <c r="J30" i="10"/>
  <c r="H39" i="1"/>
  <c r="G39" i="1"/>
  <c r="A7" i="12" l="1"/>
  <c r="A9" i="12" s="1"/>
  <c r="B35" i="2"/>
  <c r="C32" i="2"/>
  <c r="C25" i="2"/>
  <c r="C14" i="2"/>
  <c r="V42" i="6"/>
  <c r="V34" i="6"/>
  <c r="V31" i="6"/>
  <c r="V21" i="6"/>
  <c r="V4" i="6"/>
  <c r="H42" i="6"/>
  <c r="H35" i="6"/>
  <c r="H22" i="6"/>
  <c r="H16" i="6"/>
  <c r="H14" i="6"/>
  <c r="D40" i="1"/>
  <c r="E40" i="1"/>
  <c r="D41" i="1"/>
  <c r="E41" i="1"/>
  <c r="C41" i="1"/>
  <c r="C40" i="1"/>
</calcChain>
</file>

<file path=xl/comments1.xml><?xml version="1.0" encoding="utf-8"?>
<comments xmlns="http://schemas.openxmlformats.org/spreadsheetml/2006/main">
  <authors>
    <author>user</author>
    <author>Carly Delavau</author>
  </authors>
  <commentList>
    <comment ref="G1" authorId="0">
      <text>
        <r>
          <rPr>
            <b/>
            <sz val="9"/>
            <color indexed="81"/>
            <rFont val="Tahoma"/>
            <family val="2"/>
          </rPr>
          <t>user:</t>
        </r>
        <r>
          <rPr>
            <sz val="9"/>
            <color indexed="81"/>
            <rFont val="Tahoma"/>
            <family val="2"/>
          </rPr>
          <t xml:space="preserve">
This is the number of total O18 measurements (NOT FILTERED FOR USE WITH NARR DATA)</t>
        </r>
      </text>
    </comment>
    <comment ref="L1" authorId="1">
      <text>
        <r>
          <rPr>
            <b/>
            <sz val="9"/>
            <color indexed="81"/>
            <rFont val="Tahoma"/>
            <family val="2"/>
          </rPr>
          <t>Carly Delavau:</t>
        </r>
        <r>
          <rPr>
            <sz val="9"/>
            <color indexed="81"/>
            <rFont val="Tahoma"/>
            <family val="2"/>
          </rPr>
          <t xml:space="preserve">
I was going to look into this classification further....</t>
        </r>
      </text>
    </comment>
  </commentList>
</comments>
</file>

<file path=xl/comments2.xml><?xml version="1.0" encoding="utf-8"?>
<comments xmlns="http://schemas.openxmlformats.org/spreadsheetml/2006/main">
  <authors>
    <author>user</author>
    <author>Carly Delavau</author>
  </authors>
  <commentList>
    <comment ref="J1" authorId="0">
      <text>
        <r>
          <rPr>
            <b/>
            <sz val="9"/>
            <color indexed="81"/>
            <rFont val="Tahoma"/>
            <family val="2"/>
          </rPr>
          <t>user:</t>
        </r>
        <r>
          <rPr>
            <sz val="9"/>
            <color indexed="81"/>
            <rFont val="Tahoma"/>
            <family val="2"/>
          </rPr>
          <t xml:space="preserve">
This is the number of total O18 measurements (NOT FILTERED FOR USE WITH NARR DATA)</t>
        </r>
      </text>
    </comment>
    <comment ref="P1" authorId="1">
      <text>
        <r>
          <rPr>
            <b/>
            <sz val="9"/>
            <color indexed="81"/>
            <rFont val="Tahoma"/>
            <family val="2"/>
          </rPr>
          <t>Carly Delavau:</t>
        </r>
        <r>
          <rPr>
            <sz val="9"/>
            <color indexed="81"/>
            <rFont val="Tahoma"/>
            <family val="2"/>
          </rPr>
          <t xml:space="preserve">
I was going to look into this classification further....</t>
        </r>
      </text>
    </comment>
  </commentList>
</comments>
</file>

<file path=xl/comments3.xml><?xml version="1.0" encoding="utf-8"?>
<comments xmlns="http://schemas.openxmlformats.org/spreadsheetml/2006/main">
  <authors>
    <author>user</author>
    <author>Carly Delavau</author>
  </authors>
  <commentList>
    <comment ref="H1" authorId="0">
      <text>
        <r>
          <rPr>
            <b/>
            <sz val="9"/>
            <color indexed="81"/>
            <rFont val="Tahoma"/>
            <family val="2"/>
          </rPr>
          <t>user:</t>
        </r>
        <r>
          <rPr>
            <sz val="9"/>
            <color indexed="81"/>
            <rFont val="Tahoma"/>
            <family val="2"/>
          </rPr>
          <t xml:space="preserve">
This is the number of total O18 measurements (NOT FILTERED FOR USE WITH NARR DATA)</t>
        </r>
      </text>
    </comment>
    <comment ref="M1" authorId="1">
      <text>
        <r>
          <rPr>
            <b/>
            <sz val="9"/>
            <color indexed="81"/>
            <rFont val="Tahoma"/>
            <family val="2"/>
          </rPr>
          <t>Carly Delavau:</t>
        </r>
        <r>
          <rPr>
            <sz val="9"/>
            <color indexed="81"/>
            <rFont val="Tahoma"/>
            <family val="2"/>
          </rPr>
          <t xml:space="preserve">
I was going to look into this classification further....</t>
        </r>
      </text>
    </comment>
  </commentList>
</comments>
</file>

<file path=xl/comments4.xml><?xml version="1.0" encoding="utf-8"?>
<comments xmlns="http://schemas.openxmlformats.org/spreadsheetml/2006/main">
  <authors>
    <author>user</author>
    <author>Carly Delavau</author>
  </authors>
  <commentList>
    <comment ref="I1" authorId="0">
      <text>
        <r>
          <rPr>
            <b/>
            <sz val="9"/>
            <color indexed="81"/>
            <rFont val="Tahoma"/>
            <family val="2"/>
          </rPr>
          <t>user:</t>
        </r>
        <r>
          <rPr>
            <sz val="9"/>
            <color indexed="81"/>
            <rFont val="Tahoma"/>
            <family val="2"/>
          </rPr>
          <t xml:space="preserve">
This is the number of total O18 measurements (NOT FILTERED FOR USE WITH NARR DATA)</t>
        </r>
      </text>
    </comment>
    <comment ref="N1" authorId="1">
      <text>
        <r>
          <rPr>
            <b/>
            <sz val="9"/>
            <color indexed="81"/>
            <rFont val="Tahoma"/>
            <family val="2"/>
          </rPr>
          <t>Carly Delavau:</t>
        </r>
        <r>
          <rPr>
            <sz val="9"/>
            <color indexed="81"/>
            <rFont val="Tahoma"/>
            <family val="2"/>
          </rPr>
          <t xml:space="preserve">
I was going to look into this classification further....</t>
        </r>
      </text>
    </comment>
    <comment ref="T1" authorId="1">
      <text>
        <r>
          <rPr>
            <b/>
            <sz val="9"/>
            <color indexed="81"/>
            <rFont val="Tahoma"/>
            <family val="2"/>
          </rPr>
          <t>Carly Delavau:</t>
        </r>
        <r>
          <rPr>
            <sz val="9"/>
            <color indexed="81"/>
            <rFont val="Tahoma"/>
            <family val="2"/>
          </rPr>
          <t xml:space="preserve">
I was going to look into this classification further....</t>
        </r>
      </text>
    </comment>
    <comment ref="Z1" authorId="1">
      <text>
        <r>
          <rPr>
            <b/>
            <sz val="9"/>
            <color indexed="81"/>
            <rFont val="Tahoma"/>
            <family val="2"/>
          </rPr>
          <t>Carly Delavau:</t>
        </r>
        <r>
          <rPr>
            <sz val="9"/>
            <color indexed="81"/>
            <rFont val="Tahoma"/>
            <family val="2"/>
          </rPr>
          <t xml:space="preserve">
I was going to look into this classification further....</t>
        </r>
      </text>
    </comment>
    <comment ref="AF1" authorId="1">
      <text>
        <r>
          <rPr>
            <b/>
            <sz val="9"/>
            <color indexed="81"/>
            <rFont val="Tahoma"/>
            <family val="2"/>
          </rPr>
          <t>Carly Delavau:</t>
        </r>
        <r>
          <rPr>
            <sz val="9"/>
            <color indexed="81"/>
            <rFont val="Tahoma"/>
            <family val="2"/>
          </rPr>
          <t xml:space="preserve">
I was going to look into this classification further....</t>
        </r>
      </text>
    </comment>
  </commentList>
</comments>
</file>

<file path=xl/sharedStrings.xml><?xml version="1.0" encoding="utf-8"?>
<sst xmlns="http://schemas.openxmlformats.org/spreadsheetml/2006/main" count="1753" uniqueCount="390">
  <si>
    <t>Name</t>
  </si>
  <si>
    <t>Latitude</t>
  </si>
  <si>
    <t>Longitude</t>
  </si>
  <si>
    <t>Alert</t>
  </si>
  <si>
    <t>Atikokan</t>
  </si>
  <si>
    <t>Bay D'Espoir</t>
  </si>
  <si>
    <t>Bonner Lake</t>
  </si>
  <si>
    <t>Calgary</t>
  </si>
  <si>
    <t>Cambridge Bay</t>
  </si>
  <si>
    <t>Chapais</t>
  </si>
  <si>
    <t>Churchill</t>
  </si>
  <si>
    <t>Edmonton</t>
  </si>
  <si>
    <t>Egbert</t>
  </si>
  <si>
    <t>ELA</t>
  </si>
  <si>
    <t>Esther</t>
  </si>
  <si>
    <t>Eureka</t>
  </si>
  <si>
    <t>Fort Smith</t>
  </si>
  <si>
    <t>Gimli</t>
  </si>
  <si>
    <t>Goose Bay</t>
  </si>
  <si>
    <t>Hall Beach</t>
  </si>
  <si>
    <t>Harcourt</t>
  </si>
  <si>
    <t>Inuvik</t>
  </si>
  <si>
    <t>Mayo</t>
  </si>
  <si>
    <t>Mould Bay</t>
  </si>
  <si>
    <t>Ottawa</t>
  </si>
  <si>
    <t>Pond Inlet</t>
  </si>
  <si>
    <t>Resolute Bay</t>
  </si>
  <si>
    <t>Saskatoon</t>
  </si>
  <si>
    <t>Saturna Island</t>
  </si>
  <si>
    <t>Simcoe</t>
  </si>
  <si>
    <t>Snare Rapids</t>
  </si>
  <si>
    <t>Ste. Agathe</t>
  </si>
  <si>
    <t>The Pas</t>
  </si>
  <si>
    <t>Truro</t>
  </si>
  <si>
    <t>Victoria</t>
  </si>
  <si>
    <t>Whitehorse</t>
  </si>
  <si>
    <t>Wynyard</t>
  </si>
  <si>
    <t>Yellowknife</t>
  </si>
  <si>
    <t>11 ... Af</t>
  </si>
  <si>
    <t>12 ... Am</t>
  </si>
  <si>
    <t>13 ... As</t>
  </si>
  <si>
    <t>14 ... Aw</t>
  </si>
  <si>
    <t>21 ... BWk</t>
  </si>
  <si>
    <t>22 ... BWh</t>
  </si>
  <si>
    <t>26 ... BSk</t>
  </si>
  <si>
    <t>27 ... BSh</t>
  </si>
  <si>
    <t>31 ... Cfa</t>
  </si>
  <si>
    <t>32 ... Cfb</t>
  </si>
  <si>
    <t>33 ... Cfc</t>
  </si>
  <si>
    <t>34 ... Csa</t>
  </si>
  <si>
    <t>35 ... Csb</t>
  </si>
  <si>
    <t>36 ... Csc</t>
  </si>
  <si>
    <t>37 ... Cwa</t>
  </si>
  <si>
    <t>38 ... Cwb</t>
  </si>
  <si>
    <t>39 ... Cwc</t>
  </si>
  <si>
    <t>41 ... Dfa</t>
  </si>
  <si>
    <t>42 ... Dfb</t>
  </si>
  <si>
    <t>43 ... Dfc</t>
  </si>
  <si>
    <t>44 ... Dfd</t>
  </si>
  <si>
    <t>45 ... Dsa</t>
  </si>
  <si>
    <t>46 ... Dsb</t>
  </si>
  <si>
    <t>47 ... Dsc</t>
  </si>
  <si>
    <t>48 ... Dsd</t>
  </si>
  <si>
    <t>49 ... Dwa</t>
  </si>
  <si>
    <t>50 ... Dwb</t>
  </si>
  <si>
    <t>51 ... Dwc</t>
  </si>
  <si>
    <t>52 ... Dwd</t>
  </si>
  <si>
    <t>61 ... EF</t>
  </si>
  <si>
    <t>62 ... ET</t>
  </si>
  <si>
    <t>KOEPPEN Climate Zone</t>
  </si>
  <si>
    <t>CNIP Station #</t>
  </si>
  <si>
    <t>Altitude (m)</t>
  </si>
  <si>
    <t>Record Length</t>
  </si>
  <si>
    <t>NARR x</t>
  </si>
  <si>
    <t>NARR y</t>
  </si>
  <si>
    <t>1989-1993</t>
  </si>
  <si>
    <t>1975-1982</t>
  </si>
  <si>
    <t>1992-2001</t>
  </si>
  <si>
    <t>1961-1966</t>
  </si>
  <si>
    <t>1997-2002</t>
  </si>
  <si>
    <t>1997-2003</t>
  </si>
  <si>
    <t>1961-1965</t>
  </si>
  <si>
    <t>1986-1989</t>
  </si>
  <si>
    <t>1985-1989</t>
  </si>
  <si>
    <t>1979-2007</t>
  </si>
  <si>
    <t>1990-1992</t>
  </si>
  <si>
    <t>1997-2001</t>
  </si>
  <si>
    <t>1975-1983</t>
  </si>
  <si>
    <t>1961-1989</t>
  </si>
  <si>
    <t>1965-1982</t>
  </si>
  <si>
    <t>n' 
(data post 1979)</t>
  </si>
  <si>
    <t>n
All data</t>
  </si>
  <si>
    <t>Marine</t>
  </si>
  <si>
    <t>16 stations</t>
  </si>
  <si>
    <t>Capital: Halfiax, NS</t>
  </si>
  <si>
    <t>This climate zone is quite similar to Zone 6, although with the stations farther south, warmer waters bring MM days more frequently, with MT occurring on occasion in summer. This climate zone also has the highest TR frequency of the lot.</t>
  </si>
  <si>
    <t>Arctic</t>
  </si>
  <si>
    <t>37 stations</t>
  </si>
  <si>
    <t>Captial: Schefferville, QC</t>
  </si>
  <si>
    <t>This zone is most directly affected by the Arctic, with an abundance of polar weather types, with DP peaking in late winter, and MP peaking at the autumn ice minimum.</t>
  </si>
  <si>
    <t>Northern Rockies</t>
  </si>
  <si>
    <t>33 stations</t>
  </si>
  <si>
    <t>Capital: Glasgow, MT</t>
  </si>
  <si>
    <t xml:space="preserve">Farther west of Zone 3a, this zone features much more limited MT-penetration. With high terrain nearby, there is some incidence of DT year-round, but also greater MP occurrence than in other temperate zones. </t>
  </si>
  <si>
    <t>Laurentian</t>
  </si>
  <si>
    <t>58 stations</t>
  </si>
  <si>
    <t>Captial: Alpena, MI</t>
  </si>
  <si>
    <t xml:space="preserve">Of the three mid-latitude subzones, this zone features the most variability, with considerable difference between winter and summer, and the presence of all weather types throughout the summer, with limited tropical influence in the winter. </t>
  </si>
  <si>
    <t>3a (labelled as 31)</t>
  </si>
  <si>
    <t>3b (labelled as 32)</t>
  </si>
  <si>
    <t>Boreal coast</t>
  </si>
  <si>
    <t>15 stations</t>
  </si>
  <si>
    <t>Capital: Yakutat, AK</t>
  </si>
  <si>
    <t xml:space="preserve">Dominated by adjacent cold ocean waters, this climate zone is dominated by the MP weather type, which makes up over half of the average calendar. Dry Polar is common in the winter months, and MM occurence varies from station to station, based on proximity to a milder oceanic fetch on occasion. </t>
  </si>
  <si>
    <r>
      <rPr>
        <b/>
        <u/>
        <sz val="12"/>
        <color theme="1"/>
        <rFont val="Times New Roman"/>
        <family val="1"/>
      </rPr>
      <t>Current Climate Zone</t>
    </r>
    <r>
      <rPr>
        <b/>
        <sz val="12"/>
        <color theme="1"/>
        <rFont val="Times New Roman"/>
        <family val="1"/>
      </rPr>
      <t xml:space="preserve"> (Spatial Synoptic Classification)</t>
    </r>
  </si>
  <si>
    <t>*Sorted by CURRENT climate classification (SCS Zone)</t>
  </si>
  <si>
    <t>*Sorted by Koeppen Climate Zone</t>
  </si>
  <si>
    <t>NOTE: I have not regressed models for this classification yet. That was somthing I was going to look into further.</t>
  </si>
  <si>
    <t>Bratt's Lake</t>
  </si>
  <si>
    <t>2003-2010</t>
  </si>
  <si>
    <t>1989-2001</t>
  </si>
  <si>
    <t>Alert*</t>
  </si>
  <si>
    <t>Bay D'Espoir*</t>
  </si>
  <si>
    <t>1997-2010</t>
  </si>
  <si>
    <t>Bonner Lake*</t>
  </si>
  <si>
    <t>Bratt's Lake*</t>
  </si>
  <si>
    <t>Cambridge Bay*</t>
  </si>
  <si>
    <t>1989-2002</t>
  </si>
  <si>
    <t>Chapais*</t>
  </si>
  <si>
    <t>Churchill*</t>
  </si>
  <si>
    <t>1989-1999</t>
  </si>
  <si>
    <t>ELA*</t>
  </si>
  <si>
    <t>*</t>
  </si>
  <si>
    <t xml:space="preserve">New data </t>
  </si>
  <si>
    <t>Eureka*</t>
  </si>
  <si>
    <t>1961-1969,
1997-2010</t>
  </si>
  <si>
    <t>Goose Bay*</t>
  </si>
  <si>
    <t>Harcourt*</t>
  </si>
  <si>
    <t>Saturna Island*</t>
  </si>
  <si>
    <t>Snare Rapids*</t>
  </si>
  <si>
    <t>1989-1997</t>
  </si>
  <si>
    <t>Yellowknife*</t>
  </si>
  <si>
    <t>Relative Stn #</t>
  </si>
  <si>
    <t>avg</t>
  </si>
  <si>
    <t>stdev</t>
  </si>
  <si>
    <t>{i}</t>
  </si>
  <si>
    <t>Current Climate Zone (Spatial Synoptic Classification)</t>
  </si>
  <si>
    <t>SUM</t>
  </si>
  <si>
    <t>RWCIP Zone</t>
  </si>
  <si>
    <t>*Sorted by RWCIP Zone</t>
  </si>
  <si>
    <t xml:space="preserve">RCWIP- </t>
  </si>
  <si>
    <t>Warm temperature, steppe, warm summer</t>
  </si>
  <si>
    <t>Snow, fully humid, warm summer</t>
  </si>
  <si>
    <t>Snow, fully humid, cool summer</t>
  </si>
  <si>
    <t>Snow, summer dry, cool summer</t>
  </si>
  <si>
    <t>Polar, tundra</t>
  </si>
  <si>
    <t>State</t>
  </si>
  <si>
    <t>ID02</t>
  </si>
  <si>
    <t>Priest River Experimental Forest</t>
  </si>
  <si>
    <t>Idaho</t>
  </si>
  <si>
    <t>ID03</t>
  </si>
  <si>
    <t>Craters of the Moon National Monument</t>
  </si>
  <si>
    <t>ID</t>
  </si>
  <si>
    <t>ID04</t>
  </si>
  <si>
    <t>Headquarters</t>
  </si>
  <si>
    <t>ID11</t>
  </si>
  <si>
    <t>Reynold's Creek</t>
  </si>
  <si>
    <t>ID15</t>
  </si>
  <si>
    <t>Smith's Ferry</t>
  </si>
  <si>
    <t>MI09</t>
  </si>
  <si>
    <t>Douglas Lake</t>
  </si>
  <si>
    <t>MI</t>
  </si>
  <si>
    <t>MI26</t>
  </si>
  <si>
    <t>Kellogg Biological Station</t>
  </si>
  <si>
    <t>Michigan</t>
  </si>
  <si>
    <t>MI29</t>
  </si>
  <si>
    <t>Peshawbestown</t>
  </si>
  <si>
    <t>MI48</t>
  </si>
  <si>
    <t>Seney National Wildlife Refuge-Headquarters</t>
  </si>
  <si>
    <t>MI51</t>
  </si>
  <si>
    <t>Unionville</t>
  </si>
  <si>
    <t>MI52</t>
  </si>
  <si>
    <t>Ann Arbor</t>
  </si>
  <si>
    <t>MI53</t>
  </si>
  <si>
    <t>Wellston</t>
  </si>
  <si>
    <t>MI97</t>
  </si>
  <si>
    <t xml:space="preserve">  Isle Royale National Park-Wallace Lake</t>
  </si>
  <si>
    <t>MI98</t>
  </si>
  <si>
    <t>Raco</t>
  </si>
  <si>
    <t>MI99</t>
  </si>
  <si>
    <t>Chassell</t>
  </si>
  <si>
    <t>MN01</t>
  </si>
  <si>
    <t>Cedar Creek</t>
  </si>
  <si>
    <t>Minnesota</t>
  </si>
  <si>
    <t>MN05</t>
  </si>
  <si>
    <t>Fond du Lac</t>
  </si>
  <si>
    <t>MN08</t>
  </si>
  <si>
    <t>Hovland</t>
  </si>
  <si>
    <t>MN16</t>
  </si>
  <si>
    <t>Morcell Experimental Forest</t>
  </si>
  <si>
    <t>MN</t>
  </si>
  <si>
    <t>MN18</t>
  </si>
  <si>
    <t>Fernberg</t>
  </si>
  <si>
    <t>MN23</t>
  </si>
  <si>
    <t>Camp Ripley</t>
  </si>
  <si>
    <t>MN27</t>
  </si>
  <si>
    <t>Lamberton</t>
  </si>
  <si>
    <t>MN28</t>
  </si>
  <si>
    <t>Grindstone Lake</t>
  </si>
  <si>
    <t>MN32</t>
  </si>
  <si>
    <t>Voyageurs National Park-Sullivan Bay</t>
  </si>
  <si>
    <t>MN99</t>
  </si>
  <si>
    <t>Wolf Ridge</t>
  </si>
  <si>
    <t>MT00</t>
  </si>
  <si>
    <t>Little Bighorn Battlefield National Monument</t>
  </si>
  <si>
    <t>MT</t>
  </si>
  <si>
    <t>MT05</t>
  </si>
  <si>
    <t>Glacier National Park - Fire Weather Station</t>
  </si>
  <si>
    <t>MT07</t>
  </si>
  <si>
    <t>Clancy</t>
  </si>
  <si>
    <t>Montana</t>
  </si>
  <si>
    <t>MT13</t>
  </si>
  <si>
    <t>Give out Morgan</t>
  </si>
  <si>
    <t>MT96</t>
  </si>
  <si>
    <t>Poplar River</t>
  </si>
  <si>
    <t>MT97</t>
  </si>
  <si>
    <t>Lost Trail Pass</t>
  </si>
  <si>
    <t>MT98</t>
  </si>
  <si>
    <t>Havre - Northern Agricultural Research Center</t>
  </si>
  <si>
    <t>MT99</t>
  </si>
  <si>
    <t>Glacier National Park-St Mary Ranger Station</t>
  </si>
  <si>
    <t>ND00</t>
  </si>
  <si>
    <t>Theodore Roosevelt National Park-Painted Canyon</t>
  </si>
  <si>
    <t>North Dakota</t>
  </si>
  <si>
    <t>ND07</t>
  </si>
  <si>
    <t>Theodore Roosevelt National Park</t>
  </si>
  <si>
    <t>ND</t>
  </si>
  <si>
    <t>ND08</t>
  </si>
  <si>
    <t>Icelandic State Park</t>
  </si>
  <si>
    <t>ND11</t>
  </si>
  <si>
    <t>Woodworth</t>
  </si>
  <si>
    <t>NY01</t>
  </si>
  <si>
    <t>Alfred</t>
  </si>
  <si>
    <t>New York</t>
  </si>
  <si>
    <t>NY08</t>
  </si>
  <si>
    <t>Aurora Research Farm</t>
  </si>
  <si>
    <t>NY</t>
  </si>
  <si>
    <t>NY10</t>
  </si>
  <si>
    <t>Chautauqua</t>
  </si>
  <si>
    <t>NY20</t>
  </si>
  <si>
    <t>Huntington Wildlife</t>
  </si>
  <si>
    <t>NY22</t>
  </si>
  <si>
    <t>Akwesasne Mohawk-Fort Covington</t>
  </si>
  <si>
    <t>NY29</t>
  </si>
  <si>
    <t>Moss Lake</t>
  </si>
  <si>
    <t>NY52</t>
  </si>
  <si>
    <t>Bennett Bridge</t>
  </si>
  <si>
    <t>NY65</t>
  </si>
  <si>
    <t>Jasper</t>
  </si>
  <si>
    <t>NY68</t>
  </si>
  <si>
    <t>Biscuit Brook</t>
  </si>
  <si>
    <t>NY96</t>
  </si>
  <si>
    <t>Cedar Beach, Southold</t>
  </si>
  <si>
    <t>NY98</t>
  </si>
  <si>
    <t>Whiteface Mountain</t>
  </si>
  <si>
    <t>NY99</t>
  </si>
  <si>
    <t>West Point</t>
  </si>
  <si>
    <t>OR02</t>
  </si>
  <si>
    <t>Alsea Guard Ranger Station</t>
  </si>
  <si>
    <t>OR</t>
  </si>
  <si>
    <t>OR09</t>
  </si>
  <si>
    <t>Silver Lake Ranger Station</t>
  </si>
  <si>
    <t>Oregon</t>
  </si>
  <si>
    <t>OR10</t>
  </si>
  <si>
    <t>H.J. Andrews Experimental Forest</t>
  </si>
  <si>
    <t>OR11</t>
  </si>
  <si>
    <t>Vines Hill</t>
  </si>
  <si>
    <t>OR18</t>
  </si>
  <si>
    <t>Starkey Experimental Forest</t>
  </si>
  <si>
    <t>OR97</t>
  </si>
  <si>
    <t>Hyslop Farm</t>
  </si>
  <si>
    <t>OR98</t>
  </si>
  <si>
    <t>Bull Run</t>
  </si>
  <si>
    <t>VT01</t>
  </si>
  <si>
    <t>Bennington</t>
  </si>
  <si>
    <t>Vermont</t>
  </si>
  <si>
    <t>VT99</t>
  </si>
  <si>
    <t>Underhill</t>
  </si>
  <si>
    <t>VT</t>
  </si>
  <si>
    <t>WA19</t>
  </si>
  <si>
    <t>North Cascades National Park-Marblemount Ranger Station</t>
  </si>
  <si>
    <t>Washington</t>
  </si>
  <si>
    <t>WA21</t>
  </si>
  <si>
    <t>La Grande</t>
  </si>
  <si>
    <t>WA24</t>
  </si>
  <si>
    <t>Palouse Conservation Farm</t>
  </si>
  <si>
    <t>WA</t>
  </si>
  <si>
    <t>WA98</t>
  </si>
  <si>
    <t>Columbia River Gorge</t>
  </si>
  <si>
    <t>WA99</t>
  </si>
  <si>
    <t>Mount Rainier National Park-Tahoma Woods</t>
  </si>
  <si>
    <t>WI09</t>
  </si>
  <si>
    <t>Popple River</t>
  </si>
  <si>
    <t>Wisconsin</t>
  </si>
  <si>
    <t>WI10</t>
  </si>
  <si>
    <t>Potawatomi</t>
  </si>
  <si>
    <t>WI25</t>
  </si>
  <si>
    <t>Suring</t>
  </si>
  <si>
    <t>WI28</t>
  </si>
  <si>
    <t>Lake Dubay</t>
  </si>
  <si>
    <t>WI32</t>
  </si>
  <si>
    <t>Middle Village</t>
  </si>
  <si>
    <t>WI35</t>
  </si>
  <si>
    <t>Perkinstown</t>
  </si>
  <si>
    <t>WI36</t>
  </si>
  <si>
    <t>Trout Lake</t>
  </si>
  <si>
    <t>WI</t>
  </si>
  <si>
    <t>WI37</t>
  </si>
  <si>
    <t>Spooner</t>
  </si>
  <si>
    <t>WI97</t>
  </si>
  <si>
    <t>Lac Courte Oreilles Reservation</t>
  </si>
  <si>
    <t>WI98</t>
  </si>
  <si>
    <t>Wildcat Mountain</t>
  </si>
  <si>
    <t>WI99</t>
  </si>
  <si>
    <t>Lake Geneva</t>
  </si>
  <si>
    <t>WY00</t>
  </si>
  <si>
    <t>Snowy Range</t>
  </si>
  <si>
    <t>Wyoming</t>
  </si>
  <si>
    <t>WY02</t>
  </si>
  <si>
    <t>Sinks Canyon</t>
  </si>
  <si>
    <t>WY06</t>
  </si>
  <si>
    <t>Pinedale</t>
  </si>
  <si>
    <t>WY</t>
  </si>
  <si>
    <t>WY08</t>
  </si>
  <si>
    <t>Yellowstone National Park Tower Falls</t>
  </si>
  <si>
    <t>WY95</t>
  </si>
  <si>
    <t>Brooklyn Lake</t>
  </si>
  <si>
    <t>WY96</t>
  </si>
  <si>
    <t>Nash Fork</t>
  </si>
  <si>
    <t>WY97</t>
  </si>
  <si>
    <t>South Pass City</t>
  </si>
  <si>
    <t>WY98</t>
  </si>
  <si>
    <t>Gypsum Creek</t>
  </si>
  <si>
    <t>WY99</t>
  </si>
  <si>
    <t>Newcastle</t>
  </si>
  <si>
    <t>USNIP Station #</t>
  </si>
  <si>
    <t>Spatial Synoptic Classification</t>
  </si>
  <si>
    <t>TOTAL Additional Stns</t>
  </si>
  <si>
    <t>Station ID</t>
  </si>
  <si>
    <t>Means station is not included in the model</t>
  </si>
  <si>
    <t>WA14</t>
  </si>
  <si>
    <t>Olympic National Park-Hoh Ranger Station</t>
  </si>
  <si>
    <t>AK01</t>
  </si>
  <si>
    <t>Polar Creek</t>
  </si>
  <si>
    <t>AK</t>
  </si>
  <si>
    <t>AK03</t>
  </si>
  <si>
    <t>Denali National Park-Mt. McKinley</t>
  </si>
  <si>
    <t>n monthly obs.</t>
  </si>
  <si>
    <t>n data post 1979</t>
  </si>
  <si>
    <t>2001-2004</t>
  </si>
  <si>
    <t>1989-2004</t>
  </si>
  <si>
    <t>1987-2004</t>
  </si>
  <si>
    <t>1990-2004</t>
  </si>
  <si>
    <t>1989-2000</t>
  </si>
  <si>
    <t>1993-2004</t>
  </si>
  <si>
    <t>OVERALL Stn #</t>
  </si>
  <si>
    <t>RCWIP</t>
  </si>
  <si>
    <t>SCS</t>
  </si>
  <si>
    <t>KPN</t>
  </si>
  <si>
    <t>Station #</t>
  </si>
  <si>
    <t>marine (west only)</t>
  </si>
  <si>
    <t>east central</t>
  </si>
  <si>
    <t>polar</t>
  </si>
  <si>
    <t>sub-polar</t>
  </si>
  <si>
    <t>boreal</t>
  </si>
  <si>
    <t>(tan coloured)_</t>
  </si>
  <si>
    <t>Combuned with Dfb</t>
  </si>
  <si>
    <t>TOTAL</t>
  </si>
  <si>
    <t>61 Stations - 3 = 58 stations</t>
  </si>
  <si>
    <t>55 Stations - 3 = 52 stations</t>
  </si>
  <si>
    <t>48 Stations - 3 = 45 stations</t>
  </si>
  <si>
    <t>arc minutes</t>
  </si>
  <si>
    <t>degrees to cover</t>
  </si>
  <si>
    <t>grids</t>
  </si>
  <si>
    <t>degree resolution</t>
  </si>
  <si>
    <t>num grids</t>
  </si>
  <si>
    <t>num raster pixels (rectangular)</t>
  </si>
  <si>
    <t>LAT</t>
  </si>
  <si>
    <t>LONG</t>
  </si>
  <si>
    <t>SSC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</si>
</sst>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family val="1"/>
    </font>
    <font>
      <b/>
      <sz val="12"/>
      <color theme="1"/>
      <name val="Times New Roman"/>
      <family val="1"/>
    </font>
    <font>
      <sz val="11"/>
      <color theme="1"/>
      <name val="Times New Roman"/>
      <family val="1"/>
    </font>
    <font>
      <b/>
      <sz val="11"/>
      <color theme="1"/>
      <name val="Times New Roman"/>
      <family val="1"/>
    </font>
    <font>
      <sz val="11"/>
      <name val="Times New Roman"/>
      <family val="1"/>
    </font>
    <font>
      <sz val="12"/>
      <color theme="1"/>
      <name val="Times New Roman"/>
      <family val="1"/>
    </font>
    <font>
      <sz val="11"/>
      <color theme="1"/>
      <name val="Cambria"/>
      <family val="1"/>
      <scheme val="major"/>
    </font>
    <font>
      <b/>
      <sz val="9"/>
      <color indexed="81"/>
      <name val="Tahoma"/>
      <family val="2"/>
    </font>
    <font>
      <sz val="9"/>
      <color indexed="81"/>
      <name val="Tahoma"/>
      <family val="2"/>
    </font>
    <font>
      <b/>
      <sz val="12"/>
      <color theme="1"/>
      <name val="Times"/>
      <family val="1"/>
    </font>
    <font>
      <b/>
      <sz val="24"/>
      <color theme="1"/>
      <name val="Calibri"/>
      <family val="2"/>
      <scheme val="minor"/>
    </font>
    <font>
      <b/>
      <sz val="13.5"/>
      <color theme="1"/>
      <name val="Calibri"/>
      <family val="2"/>
      <scheme val="minor"/>
    </font>
    <font>
      <b/>
      <u/>
      <sz val="12"/>
      <color theme="1"/>
      <name val="Times New Roman"/>
      <family val="1"/>
    </font>
    <font>
      <strike/>
      <sz val="12"/>
      <color theme="1"/>
      <name val="Times New Roman"/>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1" tint="0.34998626667073579"/>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1">
    <xf numFmtId="0" fontId="0" fillId="0" borderId="0" xfId="0"/>
    <xf numFmtId="0" fontId="0" fillId="0" borderId="0" xfId="0" applyAlignment="1">
      <alignment wrapText="1"/>
    </xf>
    <xf numFmtId="0" fontId="18" fillId="0" borderId="0" xfId="0" applyFont="1"/>
    <xf numFmtId="1" fontId="18" fillId="0" borderId="0" xfId="0" applyNumberFormat="1" applyFont="1" applyAlignment="1">
      <alignment horizontal="center"/>
    </xf>
    <xf numFmtId="0" fontId="18" fillId="0" borderId="0" xfId="0" applyFont="1" applyAlignment="1">
      <alignment horizontal="center"/>
    </xf>
    <xf numFmtId="0" fontId="20" fillId="0" borderId="0" xfId="0" applyFont="1"/>
    <xf numFmtId="0" fontId="23" fillId="0" borderId="0" xfId="0" applyFont="1" applyBorder="1" applyAlignment="1">
      <alignment horizontal="justify" vertical="top" wrapText="1"/>
    </xf>
    <xf numFmtId="0" fontId="24" fillId="0" borderId="0" xfId="0" applyFont="1" applyFill="1" applyBorder="1" applyAlignment="1">
      <alignment horizontal="justify" vertical="top" wrapText="1"/>
    </xf>
    <xf numFmtId="0" fontId="23" fillId="0" borderId="14" xfId="0" applyFont="1" applyBorder="1" applyAlignment="1">
      <alignment horizontal="justify" vertical="top" wrapText="1"/>
    </xf>
    <xf numFmtId="0" fontId="23" fillId="0" borderId="15" xfId="0" applyFont="1" applyBorder="1" applyAlignment="1">
      <alignment horizontal="justify" vertical="top" wrapText="1"/>
    </xf>
    <xf numFmtId="0" fontId="23" fillId="0" borderId="0" xfId="0" applyFont="1" applyFill="1" applyBorder="1" applyAlignment="1">
      <alignment horizontal="justify" vertical="top" wrapText="1"/>
    </xf>
    <xf numFmtId="0" fontId="23" fillId="0" borderId="15" xfId="0" applyFont="1" applyFill="1" applyBorder="1" applyAlignment="1">
      <alignment horizontal="justify" vertical="top" wrapText="1"/>
    </xf>
    <xf numFmtId="0" fontId="23" fillId="33" borderId="15" xfId="0" applyFont="1" applyFill="1" applyBorder="1" applyAlignment="1">
      <alignment horizontal="justify" vertical="top" wrapText="1"/>
    </xf>
    <xf numFmtId="0" fontId="23" fillId="0" borderId="18" xfId="0" applyFont="1" applyBorder="1" applyAlignment="1">
      <alignment horizontal="justify" vertical="top" wrapText="1"/>
    </xf>
    <xf numFmtId="0" fontId="23" fillId="0" borderId="19" xfId="0" applyFont="1" applyFill="1" applyBorder="1" applyAlignment="1">
      <alignment horizontal="justify" vertical="top" wrapText="1"/>
    </xf>
    <xf numFmtId="0" fontId="27" fillId="0" borderId="0" xfId="0" applyFont="1"/>
    <xf numFmtId="0" fontId="23" fillId="0" borderId="14" xfId="0" applyFont="1" applyFill="1" applyBorder="1" applyAlignment="1">
      <alignment horizontal="justify" vertical="top" wrapText="1"/>
    </xf>
    <xf numFmtId="0" fontId="23" fillId="33" borderId="14" xfId="0" applyFont="1" applyFill="1" applyBorder="1" applyAlignment="1">
      <alignment horizontal="justify" vertical="top" wrapText="1"/>
    </xf>
    <xf numFmtId="0" fontId="23" fillId="0" borderId="17" xfId="0" applyFont="1" applyFill="1" applyBorder="1" applyAlignment="1">
      <alignment horizontal="justify" vertical="top" wrapText="1"/>
    </xf>
    <xf numFmtId="0" fontId="19" fillId="0" borderId="11" xfId="0" applyFont="1" applyBorder="1" applyAlignment="1">
      <alignment horizontal="center" vertical="center"/>
    </xf>
    <xf numFmtId="0" fontId="19" fillId="0" borderId="11" xfId="0" applyFont="1" applyFill="1" applyBorder="1" applyAlignment="1">
      <alignment horizontal="center" vertical="center"/>
    </xf>
    <xf numFmtId="0" fontId="19" fillId="0" borderId="12" xfId="0" applyFont="1" applyBorder="1" applyAlignment="1">
      <alignment horizontal="center" vertical="center"/>
    </xf>
    <xf numFmtId="0" fontId="19" fillId="0" borderId="10" xfId="0" applyFont="1" applyBorder="1" applyAlignment="1">
      <alignment horizontal="center" vertical="center" wrapText="1"/>
    </xf>
    <xf numFmtId="0" fontId="19" fillId="0" borderId="12" xfId="0" applyFont="1" applyBorder="1" applyAlignment="1">
      <alignment horizontal="center" vertical="center" wrapText="1"/>
    </xf>
    <xf numFmtId="1" fontId="19" fillId="0" borderId="13" xfId="0" applyNumberFormat="1" applyFont="1" applyBorder="1" applyAlignment="1">
      <alignment horizontal="center" vertical="center" wrapText="1"/>
    </xf>
    <xf numFmtId="1" fontId="19" fillId="0" borderId="11" xfId="0" applyNumberFormat="1" applyFont="1" applyBorder="1" applyAlignment="1">
      <alignment horizontal="center" vertical="center"/>
    </xf>
    <xf numFmtId="164" fontId="19" fillId="0" borderId="10" xfId="0" applyNumberFormat="1" applyFont="1" applyBorder="1" applyAlignment="1">
      <alignment horizontal="center" vertical="center"/>
    </xf>
    <xf numFmtId="164" fontId="19" fillId="0" borderId="11" xfId="0" applyNumberFormat="1" applyFont="1" applyBorder="1" applyAlignment="1">
      <alignment horizontal="center" vertical="center"/>
    </xf>
    <xf numFmtId="1" fontId="19" fillId="0" borderId="12" xfId="0" applyNumberFormat="1" applyFont="1" applyBorder="1" applyAlignment="1">
      <alignment horizontal="center" vertical="center" wrapText="1"/>
    </xf>
    <xf numFmtId="1" fontId="23" fillId="0" borderId="16" xfId="0" applyNumberFormat="1" applyFont="1" applyFill="1" applyBorder="1" applyAlignment="1">
      <alignment horizontal="center"/>
    </xf>
    <xf numFmtId="1" fontId="23" fillId="0" borderId="0" xfId="0" applyNumberFormat="1" applyFont="1" applyFill="1" applyBorder="1"/>
    <xf numFmtId="2" fontId="23" fillId="0" borderId="14" xfId="0" applyNumberFormat="1" applyFont="1" applyFill="1" applyBorder="1"/>
    <xf numFmtId="2" fontId="23" fillId="0" borderId="0" xfId="0" applyNumberFormat="1" applyFont="1" applyFill="1" applyBorder="1"/>
    <xf numFmtId="1" fontId="23" fillId="0" borderId="15" xfId="0" applyNumberFormat="1" applyFont="1" applyFill="1" applyBorder="1" applyAlignment="1">
      <alignment horizontal="center"/>
    </xf>
    <xf numFmtId="1" fontId="23" fillId="0" borderId="20" xfId="0" applyNumberFormat="1" applyFont="1" applyFill="1" applyBorder="1" applyAlignment="1">
      <alignment horizontal="center"/>
    </xf>
    <xf numFmtId="1" fontId="23" fillId="0" borderId="18" xfId="0" applyNumberFormat="1" applyFont="1" applyFill="1" applyBorder="1"/>
    <xf numFmtId="2" fontId="23" fillId="0" borderId="17" xfId="0" applyNumberFormat="1" applyFont="1" applyFill="1" applyBorder="1"/>
    <xf numFmtId="2" fontId="23" fillId="0" borderId="18" xfId="0" applyNumberFormat="1" applyFont="1" applyFill="1" applyBorder="1"/>
    <xf numFmtId="1" fontId="23" fillId="0" borderId="19" xfId="0" applyNumberFormat="1" applyFont="1" applyFill="1" applyBorder="1" applyAlignment="1">
      <alignment horizontal="center"/>
    </xf>
    <xf numFmtId="0" fontId="23" fillId="0" borderId="0" xfId="0" applyFont="1" applyBorder="1"/>
    <xf numFmtId="0" fontId="23" fillId="0" borderId="14" xfId="0" applyFont="1" applyBorder="1" applyAlignment="1">
      <alignment horizontal="center"/>
    </xf>
    <xf numFmtId="0" fontId="23" fillId="0" borderId="18" xfId="0" applyFont="1" applyBorder="1"/>
    <xf numFmtId="0" fontId="23" fillId="0" borderId="17" xfId="0" applyFont="1" applyBorder="1" applyAlignment="1">
      <alignment horizontal="center"/>
    </xf>
    <xf numFmtId="0" fontId="19" fillId="0" borderId="0" xfId="0" applyFont="1" applyFill="1" applyBorder="1" applyAlignment="1">
      <alignment vertical="top" wrapText="1"/>
    </xf>
    <xf numFmtId="0" fontId="19" fillId="0" borderId="0" xfId="0" applyFont="1" applyFill="1" applyBorder="1" applyAlignment="1">
      <alignment vertical="top"/>
    </xf>
    <xf numFmtId="0" fontId="20" fillId="0" borderId="0" xfId="0" applyFont="1" applyFill="1" applyBorder="1"/>
    <xf numFmtId="0" fontId="21" fillId="0" borderId="0" xfId="0" applyFont="1" applyFill="1" applyBorder="1" applyAlignment="1">
      <alignment horizontal="center" wrapText="1"/>
    </xf>
    <xf numFmtId="0" fontId="22" fillId="0" borderId="0" xfId="0" applyFont="1" applyFill="1" applyBorder="1" applyAlignment="1">
      <alignment horizontal="center"/>
    </xf>
    <xf numFmtId="0" fontId="20"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xf numFmtId="0" fontId="28" fillId="0" borderId="21" xfId="0" applyFont="1" applyBorder="1" applyAlignment="1">
      <alignment horizontal="left" vertical="top" wrapText="1"/>
    </xf>
    <xf numFmtId="0" fontId="0" fillId="0" borderId="22" xfId="0" applyBorder="1" applyAlignment="1">
      <alignment horizontal="left" vertical="top" wrapText="1"/>
    </xf>
    <xf numFmtId="0" fontId="29" fillId="0" borderId="22" xfId="0" applyFont="1" applyBorder="1" applyAlignment="1">
      <alignment horizontal="left" vertical="top" wrapText="1"/>
    </xf>
    <xf numFmtId="0" fontId="0" fillId="0" borderId="23" xfId="0" applyBorder="1" applyAlignment="1">
      <alignment horizontal="left" vertical="top" wrapText="1"/>
    </xf>
    <xf numFmtId="0" fontId="28" fillId="0" borderId="0" xfId="0" applyFont="1"/>
    <xf numFmtId="0" fontId="29" fillId="0" borderId="0" xfId="0" applyFont="1"/>
    <xf numFmtId="0" fontId="0" fillId="0" borderId="0" xfId="0" applyAlignment="1">
      <alignment horizontal="left" wrapText="1"/>
    </xf>
    <xf numFmtId="0" fontId="28" fillId="0" borderId="0" xfId="0" applyFont="1" applyAlignment="1">
      <alignment horizontal="left"/>
    </xf>
    <xf numFmtId="1" fontId="23" fillId="33" borderId="16" xfId="0" applyNumberFormat="1" applyFont="1" applyFill="1" applyBorder="1" applyAlignment="1">
      <alignment horizontal="center"/>
    </xf>
    <xf numFmtId="1" fontId="23" fillId="33" borderId="0" xfId="0" applyNumberFormat="1" applyFont="1" applyFill="1" applyBorder="1"/>
    <xf numFmtId="0" fontId="23" fillId="33" borderId="14" xfId="0" applyFont="1" applyFill="1" applyBorder="1" applyAlignment="1">
      <alignment horizontal="center"/>
    </xf>
    <xf numFmtId="1" fontId="23" fillId="33" borderId="15" xfId="0" applyNumberFormat="1" applyFont="1" applyFill="1" applyBorder="1" applyAlignment="1">
      <alignment horizontal="center"/>
    </xf>
    <xf numFmtId="1" fontId="23" fillId="33" borderId="20" xfId="0" applyNumberFormat="1" applyFont="1" applyFill="1" applyBorder="1" applyAlignment="1">
      <alignment horizontal="center"/>
    </xf>
    <xf numFmtId="1" fontId="23" fillId="33" borderId="18" xfId="0" applyNumberFormat="1" applyFont="1" applyFill="1" applyBorder="1"/>
    <xf numFmtId="0" fontId="23" fillId="33" borderId="17" xfId="0" applyFont="1" applyFill="1" applyBorder="1" applyAlignment="1">
      <alignment horizontal="center"/>
    </xf>
    <xf numFmtId="1" fontId="23" fillId="33" borderId="19" xfId="0" applyNumberFormat="1" applyFont="1" applyFill="1" applyBorder="1" applyAlignment="1">
      <alignment horizontal="center"/>
    </xf>
    <xf numFmtId="1" fontId="23" fillId="34" borderId="16" xfId="0" applyNumberFormat="1" applyFont="1" applyFill="1" applyBorder="1" applyAlignment="1">
      <alignment horizontal="center"/>
    </xf>
    <xf numFmtId="1" fontId="23" fillId="34" borderId="0" xfId="0" applyNumberFormat="1" applyFont="1" applyFill="1" applyBorder="1"/>
    <xf numFmtId="0" fontId="23" fillId="34" borderId="14" xfId="0" applyFont="1" applyFill="1" applyBorder="1" applyAlignment="1">
      <alignment horizontal="center"/>
    </xf>
    <xf numFmtId="1" fontId="23" fillId="34" borderId="15" xfId="0" applyNumberFormat="1" applyFont="1" applyFill="1" applyBorder="1" applyAlignment="1">
      <alignment horizontal="center"/>
    </xf>
    <xf numFmtId="1" fontId="23" fillId="35" borderId="16" xfId="0" applyNumberFormat="1" applyFont="1" applyFill="1" applyBorder="1" applyAlignment="1">
      <alignment horizontal="center"/>
    </xf>
    <xf numFmtId="1" fontId="23" fillId="35" borderId="0" xfId="0" applyNumberFormat="1" applyFont="1" applyFill="1" applyBorder="1"/>
    <xf numFmtId="0" fontId="23" fillId="35" borderId="14" xfId="0" applyFont="1" applyFill="1" applyBorder="1" applyAlignment="1">
      <alignment horizontal="center"/>
    </xf>
    <xf numFmtId="1" fontId="23" fillId="35" borderId="15" xfId="0" applyNumberFormat="1" applyFont="1" applyFill="1" applyBorder="1" applyAlignment="1">
      <alignment horizontal="center"/>
    </xf>
    <xf numFmtId="1" fontId="23" fillId="36" borderId="16" xfId="0" applyNumberFormat="1" applyFont="1" applyFill="1" applyBorder="1" applyAlignment="1">
      <alignment horizontal="center"/>
    </xf>
    <xf numFmtId="1" fontId="23" fillId="36" borderId="0" xfId="0" applyNumberFormat="1" applyFont="1" applyFill="1" applyBorder="1"/>
    <xf numFmtId="0" fontId="23" fillId="36" borderId="14" xfId="0" applyFont="1" applyFill="1" applyBorder="1" applyAlignment="1">
      <alignment horizontal="center"/>
    </xf>
    <xf numFmtId="1" fontId="23" fillId="36" borderId="15" xfId="0" applyNumberFormat="1" applyFont="1" applyFill="1" applyBorder="1" applyAlignment="1">
      <alignment horizontal="center"/>
    </xf>
    <xf numFmtId="1" fontId="23" fillId="36" borderId="20" xfId="0" applyNumberFormat="1" applyFont="1" applyFill="1" applyBorder="1" applyAlignment="1">
      <alignment horizontal="center"/>
    </xf>
    <xf numFmtId="1" fontId="23" fillId="36" borderId="18" xfId="0" applyNumberFormat="1" applyFont="1" applyFill="1" applyBorder="1"/>
    <xf numFmtId="0" fontId="23" fillId="36" borderId="17" xfId="0" applyFont="1" applyFill="1" applyBorder="1" applyAlignment="1">
      <alignment horizontal="center"/>
    </xf>
    <xf numFmtId="1" fontId="23" fillId="36" borderId="19" xfId="0" applyNumberFormat="1" applyFont="1" applyFill="1" applyBorder="1" applyAlignment="1">
      <alignment horizontal="center"/>
    </xf>
    <xf numFmtId="0" fontId="0" fillId="34" borderId="0" xfId="0" applyFill="1"/>
    <xf numFmtId="1" fontId="18" fillId="0" borderId="0" xfId="0" applyNumberFormat="1" applyFont="1" applyAlignment="1">
      <alignment horizontal="left"/>
    </xf>
    <xf numFmtId="1" fontId="18" fillId="0" borderId="0" xfId="0" applyNumberFormat="1" applyFont="1" applyAlignment="1">
      <alignment horizontal="right"/>
    </xf>
    <xf numFmtId="1" fontId="23" fillId="0" borderId="16" xfId="0" applyNumberFormat="1" applyFont="1" applyFill="1" applyBorder="1" applyAlignment="1">
      <alignment horizontal="center" vertical="center"/>
    </xf>
    <xf numFmtId="1" fontId="23" fillId="0" borderId="0" xfId="0" applyNumberFormat="1" applyFont="1" applyFill="1" applyBorder="1" applyAlignment="1">
      <alignment vertical="center"/>
    </xf>
    <xf numFmtId="2" fontId="23" fillId="0" borderId="14" xfId="0" applyNumberFormat="1" applyFont="1" applyFill="1" applyBorder="1" applyAlignment="1">
      <alignment vertical="center"/>
    </xf>
    <xf numFmtId="2" fontId="23" fillId="0" borderId="0" xfId="0" applyNumberFormat="1" applyFont="1" applyFill="1" applyBorder="1" applyAlignment="1">
      <alignment vertical="center"/>
    </xf>
    <xf numFmtId="0" fontId="23" fillId="0" borderId="0" xfId="0" applyFont="1" applyBorder="1" applyAlignment="1">
      <alignment horizontal="justify" vertical="center" wrapText="1"/>
    </xf>
    <xf numFmtId="0" fontId="23" fillId="0" borderId="0" xfId="0" applyFont="1" applyBorder="1" applyAlignment="1">
      <alignment vertical="center"/>
    </xf>
    <xf numFmtId="0" fontId="23" fillId="0" borderId="14" xfId="0" applyFont="1" applyBorder="1" applyAlignment="1">
      <alignment horizontal="center" vertical="center"/>
    </xf>
    <xf numFmtId="1" fontId="23" fillId="0" borderId="15" xfId="0" applyNumberFormat="1" applyFont="1" applyFill="1" applyBorder="1" applyAlignment="1">
      <alignment horizontal="center" vertical="center"/>
    </xf>
    <xf numFmtId="0" fontId="18" fillId="0" borderId="0" xfId="0" applyFont="1" applyAlignment="1">
      <alignment vertical="center"/>
    </xf>
    <xf numFmtId="1" fontId="23" fillId="35" borderId="16" xfId="0" applyNumberFormat="1" applyFont="1" applyFill="1" applyBorder="1" applyAlignment="1">
      <alignment horizontal="center" vertical="center"/>
    </xf>
    <xf numFmtId="1" fontId="23" fillId="35" borderId="0" xfId="0" applyNumberFormat="1" applyFont="1" applyFill="1" applyBorder="1" applyAlignment="1">
      <alignment vertical="center"/>
    </xf>
    <xf numFmtId="0" fontId="23" fillId="35" borderId="14" xfId="0" applyFont="1" applyFill="1" applyBorder="1" applyAlignment="1">
      <alignment horizontal="center" vertical="center"/>
    </xf>
    <xf numFmtId="1" fontId="23" fillId="35" borderId="15" xfId="0" applyNumberFormat="1" applyFont="1" applyFill="1" applyBorder="1" applyAlignment="1">
      <alignment horizontal="center" vertical="center"/>
    </xf>
    <xf numFmtId="1" fontId="23" fillId="34" borderId="16" xfId="0" applyNumberFormat="1" applyFont="1" applyFill="1" applyBorder="1" applyAlignment="1">
      <alignment horizontal="center" vertical="center"/>
    </xf>
    <xf numFmtId="1" fontId="23" fillId="34" borderId="0" xfId="0" applyNumberFormat="1" applyFont="1" applyFill="1" applyBorder="1" applyAlignment="1">
      <alignment vertical="center"/>
    </xf>
    <xf numFmtId="0" fontId="23" fillId="34" borderId="14" xfId="0" applyFont="1" applyFill="1" applyBorder="1" applyAlignment="1">
      <alignment horizontal="center" vertical="center"/>
    </xf>
    <xf numFmtId="1" fontId="23" fillId="34" borderId="15" xfId="0" applyNumberFormat="1" applyFont="1" applyFill="1" applyBorder="1" applyAlignment="1">
      <alignment horizontal="center" vertical="center"/>
    </xf>
    <xf numFmtId="0" fontId="23" fillId="0" borderId="14" xfId="0" applyFont="1" applyFill="1" applyBorder="1" applyAlignment="1">
      <alignment horizontal="center"/>
    </xf>
    <xf numFmtId="0" fontId="23" fillId="0" borderId="0" xfId="0" applyFont="1" applyFill="1" applyBorder="1"/>
    <xf numFmtId="0" fontId="23" fillId="37" borderId="15" xfId="0" applyFont="1" applyFill="1" applyBorder="1" applyAlignment="1">
      <alignment horizontal="justify" vertical="top" wrapText="1"/>
    </xf>
    <xf numFmtId="0" fontId="23" fillId="37" borderId="14" xfId="0" applyFont="1" applyFill="1" applyBorder="1" applyAlignment="1">
      <alignment horizontal="justify" vertical="top" wrapText="1"/>
    </xf>
    <xf numFmtId="0" fontId="23" fillId="36" borderId="16" xfId="0" applyFont="1" applyFill="1" applyBorder="1" applyAlignment="1">
      <alignment horizontal="center"/>
    </xf>
    <xf numFmtId="0" fontId="23" fillId="34" borderId="16" xfId="0" applyFont="1" applyFill="1" applyBorder="1" applyAlignment="1">
      <alignment horizontal="center"/>
    </xf>
    <xf numFmtId="0" fontId="23" fillId="35" borderId="16" xfId="0" applyFont="1" applyFill="1" applyBorder="1" applyAlignment="1">
      <alignment horizontal="center"/>
    </xf>
    <xf numFmtId="0" fontId="23" fillId="33" borderId="16" xfId="0" applyFont="1" applyFill="1" applyBorder="1" applyAlignment="1">
      <alignment horizontal="center"/>
    </xf>
    <xf numFmtId="0" fontId="23" fillId="35" borderId="16" xfId="0" applyFont="1" applyFill="1" applyBorder="1" applyAlignment="1">
      <alignment horizontal="center" vertical="center"/>
    </xf>
    <xf numFmtId="0" fontId="23" fillId="0" borderId="16" xfId="0" applyFont="1" applyFill="1" applyBorder="1" applyAlignment="1">
      <alignment horizontal="center"/>
    </xf>
    <xf numFmtId="0" fontId="23" fillId="33" borderId="20" xfId="0" applyFont="1" applyFill="1" applyBorder="1" applyAlignment="1">
      <alignment horizontal="center"/>
    </xf>
    <xf numFmtId="0" fontId="23" fillId="33" borderId="15" xfId="0" applyFont="1" applyFill="1" applyBorder="1" applyAlignment="1">
      <alignment horizontal="justify" vertical="center" wrapText="1"/>
    </xf>
    <xf numFmtId="0" fontId="23" fillId="33" borderId="14" xfId="0" applyFont="1" applyFill="1" applyBorder="1" applyAlignment="1">
      <alignment horizontal="justify" vertical="center" wrapText="1"/>
    </xf>
    <xf numFmtId="165" fontId="18" fillId="0" borderId="0" xfId="0" applyNumberFormat="1" applyFont="1"/>
    <xf numFmtId="0" fontId="19" fillId="0" borderId="13" xfId="0" applyFont="1" applyBorder="1" applyAlignment="1">
      <alignment horizontal="center" vertical="center" wrapText="1"/>
    </xf>
    <xf numFmtId="0" fontId="23" fillId="0" borderId="16" xfId="0" applyFont="1" applyBorder="1" applyAlignment="1">
      <alignment horizontal="center"/>
    </xf>
    <xf numFmtId="1" fontId="0" fillId="0" borderId="0" xfId="0" applyNumberFormat="1"/>
    <xf numFmtId="164" fontId="0" fillId="0" borderId="0" xfId="0" applyNumberFormat="1"/>
    <xf numFmtId="2" fontId="0" fillId="0" borderId="0" xfId="0" applyNumberFormat="1"/>
    <xf numFmtId="0" fontId="16" fillId="0" borderId="0" xfId="0" applyFont="1"/>
    <xf numFmtId="1" fontId="23" fillId="34" borderId="20" xfId="0" applyNumberFormat="1" applyFont="1" applyFill="1" applyBorder="1" applyAlignment="1">
      <alignment horizontal="center" vertical="center"/>
    </xf>
    <xf numFmtId="1" fontId="23" fillId="34" borderId="18" xfId="0" applyNumberFormat="1" applyFont="1" applyFill="1" applyBorder="1" applyAlignment="1">
      <alignment vertical="center"/>
    </xf>
    <xf numFmtId="0" fontId="23" fillId="34" borderId="17" xfId="0" applyFont="1" applyFill="1" applyBorder="1" applyAlignment="1">
      <alignment horizontal="center" vertical="center"/>
    </xf>
    <xf numFmtId="1" fontId="23" fillId="34" borderId="19" xfId="0" applyNumberFormat="1" applyFont="1" applyFill="1" applyBorder="1" applyAlignment="1">
      <alignment horizontal="center" vertical="center"/>
    </xf>
    <xf numFmtId="0" fontId="0" fillId="0" borderId="0" xfId="0" applyFill="1"/>
    <xf numFmtId="0" fontId="20" fillId="0" borderId="0" xfId="0" applyFont="1" applyFill="1"/>
    <xf numFmtId="0" fontId="21" fillId="0" borderId="12" xfId="0" applyFont="1" applyFill="1" applyBorder="1" applyAlignment="1">
      <alignment horizontal="center" vertical="center"/>
    </xf>
    <xf numFmtId="0" fontId="21" fillId="0" borderId="10"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0" borderId="11" xfId="0" applyFont="1" applyFill="1" applyBorder="1" applyAlignment="1">
      <alignment horizontal="center" vertical="center"/>
    </xf>
    <xf numFmtId="0" fontId="21" fillId="0" borderId="0" xfId="0" applyFont="1" applyFill="1"/>
    <xf numFmtId="1" fontId="21" fillId="0" borderId="13" xfId="0" applyNumberFormat="1"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0" fillId="0" borderId="14" xfId="0" applyFont="1" applyFill="1" applyBorder="1" applyAlignment="1">
      <alignment horizontal="center"/>
    </xf>
    <xf numFmtId="1" fontId="20" fillId="0" borderId="16" xfId="0" applyNumberFormat="1" applyFont="1" applyFill="1" applyBorder="1" applyAlignment="1">
      <alignment horizontal="center"/>
    </xf>
    <xf numFmtId="0" fontId="20" fillId="0" borderId="16" xfId="0" applyFont="1" applyFill="1" applyBorder="1" applyAlignment="1">
      <alignment horizontal="center"/>
    </xf>
    <xf numFmtId="1" fontId="20" fillId="0" borderId="16" xfId="0" applyNumberFormat="1" applyFont="1" applyFill="1" applyBorder="1" applyAlignment="1">
      <alignment horizontal="center" vertical="center"/>
    </xf>
    <xf numFmtId="0" fontId="20" fillId="0" borderId="14" xfId="0" applyFont="1" applyFill="1" applyBorder="1" applyAlignment="1">
      <alignment horizontal="center" vertical="center"/>
    </xf>
    <xf numFmtId="1" fontId="20" fillId="0" borderId="15" xfId="0" applyNumberFormat="1" applyFont="1" applyFill="1" applyBorder="1" applyAlignment="1">
      <alignment horizontal="center" vertical="center"/>
    </xf>
    <xf numFmtId="0" fontId="20" fillId="0" borderId="0" xfId="0" applyFont="1" applyFill="1" applyBorder="1" applyAlignment="1">
      <alignment vertical="center"/>
    </xf>
    <xf numFmtId="0" fontId="20" fillId="0" borderId="0" xfId="0" applyFont="1" applyFill="1" applyAlignment="1">
      <alignment vertical="center"/>
    </xf>
    <xf numFmtId="0" fontId="20" fillId="0" borderId="18" xfId="0" applyFont="1" applyFill="1" applyBorder="1"/>
    <xf numFmtId="0" fontId="20" fillId="0" borderId="17" xfId="0" applyFont="1" applyFill="1" applyBorder="1" applyAlignment="1">
      <alignment horizontal="center"/>
    </xf>
    <xf numFmtId="0" fontId="20" fillId="0" borderId="20" xfId="0" applyFont="1" applyFill="1" applyBorder="1" applyAlignment="1">
      <alignment horizontal="center"/>
    </xf>
    <xf numFmtId="0" fontId="20" fillId="0" borderId="0" xfId="0" applyFont="1" applyFill="1" applyAlignment="1">
      <alignment horizontal="center"/>
    </xf>
    <xf numFmtId="1" fontId="20" fillId="0" borderId="0" xfId="0" applyNumberFormat="1" applyFont="1" applyFill="1" applyAlignment="1">
      <alignment horizontal="center"/>
    </xf>
    <xf numFmtId="1" fontId="20" fillId="0" borderId="0" xfId="0" applyNumberFormat="1" applyFont="1" applyFill="1" applyAlignment="1">
      <alignment horizontal="left"/>
    </xf>
    <xf numFmtId="1" fontId="20" fillId="0" borderId="0" xfId="0" applyNumberFormat="1" applyFont="1" applyFill="1" applyBorder="1" applyAlignment="1">
      <alignment horizontal="center"/>
    </xf>
    <xf numFmtId="0" fontId="20" fillId="0" borderId="14" xfId="0" applyFont="1" applyFill="1" applyBorder="1" applyAlignment="1">
      <alignment horizontal="center" vertical="top" wrapText="1"/>
    </xf>
    <xf numFmtId="0" fontId="20" fillId="0" borderId="15" xfId="0" applyFont="1" applyFill="1" applyBorder="1" applyAlignment="1">
      <alignment horizontal="center" vertical="top" wrapText="1"/>
    </xf>
    <xf numFmtId="0" fontId="20" fillId="0" borderId="14"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15" xfId="0" applyFont="1" applyFill="1" applyBorder="1" applyAlignment="1">
      <alignment horizontal="center"/>
    </xf>
    <xf numFmtId="0" fontId="20" fillId="0" borderId="19" xfId="0" applyFont="1" applyFill="1" applyBorder="1" applyAlignment="1">
      <alignment horizontal="center"/>
    </xf>
    <xf numFmtId="0" fontId="20" fillId="0" borderId="15" xfId="0" applyFont="1" applyFill="1" applyBorder="1"/>
    <xf numFmtId="0" fontId="20" fillId="0" borderId="15" xfId="0" applyFont="1" applyFill="1" applyBorder="1" applyAlignment="1">
      <alignment vertical="center"/>
    </xf>
    <xf numFmtId="0" fontId="20" fillId="0" borderId="19" xfId="0" applyFont="1" applyFill="1" applyBorder="1"/>
    <xf numFmtId="1" fontId="20" fillId="37" borderId="15" xfId="0" applyNumberFormat="1" applyFont="1" applyFill="1" applyBorder="1" applyAlignment="1">
      <alignment horizontal="center" vertical="center"/>
    </xf>
    <xf numFmtId="0" fontId="20" fillId="0" borderId="16" xfId="0" applyFont="1" applyFill="1" applyBorder="1" applyAlignment="1">
      <alignment horizontal="center" vertical="center"/>
    </xf>
    <xf numFmtId="1" fontId="20" fillId="0" borderId="0" xfId="0" applyNumberFormat="1" applyFont="1" applyFill="1" applyAlignment="1">
      <alignment horizontal="center" vertical="center"/>
    </xf>
    <xf numFmtId="0" fontId="20" fillId="34" borderId="14" xfId="0" applyFont="1" applyFill="1" applyBorder="1" applyAlignment="1">
      <alignment horizontal="center" vertical="center"/>
    </xf>
    <xf numFmtId="0" fontId="20" fillId="0" borderId="15" xfId="0" applyFont="1" applyFill="1" applyBorder="1" applyAlignment="1">
      <alignment horizontal="center" vertical="center"/>
    </xf>
    <xf numFmtId="0" fontId="20" fillId="33" borderId="14" xfId="0" applyFont="1" applyFill="1" applyBorder="1" applyAlignment="1">
      <alignment horizontal="center"/>
    </xf>
    <xf numFmtId="1" fontId="20" fillId="37" borderId="16" xfId="0" applyNumberFormat="1" applyFont="1" applyFill="1" applyBorder="1" applyAlignment="1">
      <alignment horizontal="center" vertical="center"/>
    </xf>
    <xf numFmtId="0" fontId="20" fillId="34" borderId="14" xfId="0" applyFont="1" applyFill="1" applyBorder="1" applyAlignment="1">
      <alignment horizontal="center"/>
    </xf>
    <xf numFmtId="0" fontId="20" fillId="33" borderId="17" xfId="0" applyFont="1" applyFill="1" applyBorder="1" applyAlignment="1">
      <alignment horizontal="center"/>
    </xf>
    <xf numFmtId="1" fontId="20" fillId="37" borderId="14" xfId="0" applyNumberFormat="1" applyFont="1" applyFill="1" applyBorder="1" applyAlignment="1">
      <alignment horizontal="center"/>
    </xf>
    <xf numFmtId="1" fontId="20" fillId="34" borderId="16" xfId="0" applyNumberFormat="1" applyFont="1" applyFill="1" applyBorder="1" applyAlignment="1">
      <alignment horizontal="center" vertical="center"/>
    </xf>
    <xf numFmtId="0" fontId="20" fillId="34" borderId="16" xfId="0" applyFont="1" applyFill="1" applyBorder="1" applyAlignment="1">
      <alignment horizontal="center" vertical="center"/>
    </xf>
    <xf numFmtId="0" fontId="20" fillId="33" borderId="16" xfId="0" applyFont="1" applyFill="1" applyBorder="1" applyAlignment="1">
      <alignment horizontal="center"/>
    </xf>
    <xf numFmtId="0" fontId="20" fillId="34" borderId="16" xfId="0" applyFont="1" applyFill="1" applyBorder="1" applyAlignment="1">
      <alignment horizontal="center"/>
    </xf>
    <xf numFmtId="1" fontId="20" fillId="37" borderId="16" xfId="0" applyNumberFormat="1" applyFont="1" applyFill="1" applyBorder="1" applyAlignment="1">
      <alignment horizontal="center"/>
    </xf>
    <xf numFmtId="1" fontId="20" fillId="34" borderId="16" xfId="0" applyNumberFormat="1" applyFont="1" applyFill="1" applyBorder="1" applyAlignment="1">
      <alignment horizontal="center"/>
    </xf>
    <xf numFmtId="1" fontId="20" fillId="33" borderId="16" xfId="0" applyNumberFormat="1" applyFont="1" applyFill="1" applyBorder="1" applyAlignment="1">
      <alignment horizontal="center"/>
    </xf>
    <xf numFmtId="1" fontId="20" fillId="38" borderId="16" xfId="0" applyNumberFormat="1" applyFont="1" applyFill="1" applyBorder="1" applyAlignment="1">
      <alignment horizontal="center"/>
    </xf>
    <xf numFmtId="1" fontId="20" fillId="37" borderId="20" xfId="0" applyNumberFormat="1" applyFont="1" applyFill="1" applyBorder="1" applyAlignment="1">
      <alignment horizontal="center"/>
    </xf>
    <xf numFmtId="1" fontId="20" fillId="37" borderId="20" xfId="0" applyNumberFormat="1" applyFont="1" applyFill="1" applyBorder="1" applyAlignment="1">
      <alignment horizontal="center" vertical="center"/>
    </xf>
    <xf numFmtId="1" fontId="20" fillId="33" borderId="20" xfId="0" applyNumberFormat="1" applyFont="1" applyFill="1" applyBorder="1" applyAlignment="1">
      <alignment horizontal="center"/>
    </xf>
    <xf numFmtId="0" fontId="20" fillId="34" borderId="20" xfId="0" applyFont="1" applyFill="1" applyBorder="1" applyAlignment="1">
      <alignment horizontal="center"/>
    </xf>
    <xf numFmtId="0" fontId="20" fillId="40" borderId="14" xfId="0" applyFont="1" applyFill="1" applyBorder="1" applyAlignment="1">
      <alignment horizontal="center" vertical="top" wrapText="1"/>
    </xf>
    <xf numFmtId="0" fontId="20" fillId="40" borderId="15" xfId="0" applyFont="1" applyFill="1" applyBorder="1" applyAlignment="1">
      <alignment horizontal="center" vertical="top" wrapText="1"/>
    </xf>
    <xf numFmtId="0" fontId="20" fillId="40" borderId="16" xfId="0" applyFont="1" applyFill="1" applyBorder="1" applyAlignment="1">
      <alignment horizontal="center"/>
    </xf>
    <xf numFmtId="1" fontId="20" fillId="40" borderId="16" xfId="0" applyNumberFormat="1" applyFont="1" applyFill="1" applyBorder="1" applyAlignment="1">
      <alignment horizontal="center"/>
    </xf>
    <xf numFmtId="0" fontId="20" fillId="40" borderId="14" xfId="0" applyFont="1" applyFill="1" applyBorder="1" applyAlignment="1">
      <alignment horizontal="center"/>
    </xf>
    <xf numFmtId="0" fontId="20" fillId="40" borderId="15" xfId="0" applyFont="1" applyFill="1" applyBorder="1" applyAlignment="1">
      <alignment horizontal="center"/>
    </xf>
    <xf numFmtId="0" fontId="20" fillId="40" borderId="16" xfId="0" applyFont="1" applyFill="1" applyBorder="1" applyAlignment="1">
      <alignment horizontal="center" vertical="center"/>
    </xf>
    <xf numFmtId="1" fontId="20" fillId="0" borderId="14" xfId="0" applyNumberFormat="1" applyFont="1" applyFill="1" applyBorder="1" applyAlignment="1">
      <alignment horizontal="center"/>
    </xf>
    <xf numFmtId="1" fontId="20" fillId="40" borderId="14" xfId="0" applyNumberFormat="1" applyFont="1" applyFill="1" applyBorder="1" applyAlignment="1">
      <alignment horizontal="center"/>
    </xf>
    <xf numFmtId="1" fontId="20" fillId="40" borderId="15" xfId="0" applyNumberFormat="1" applyFont="1" applyFill="1" applyBorder="1" applyAlignment="1">
      <alignment horizontal="center" vertical="center"/>
    </xf>
    <xf numFmtId="0" fontId="20" fillId="40" borderId="15" xfId="0" applyFont="1" applyFill="1" applyBorder="1" applyAlignment="1">
      <alignment horizontal="center" vertical="center"/>
    </xf>
    <xf numFmtId="1" fontId="20" fillId="39" borderId="14" xfId="0" applyNumberFormat="1" applyFont="1" applyFill="1" applyBorder="1" applyAlignment="1">
      <alignment horizontal="center"/>
    </xf>
    <xf numFmtId="0" fontId="20" fillId="34" borderId="0" xfId="0" applyFont="1" applyFill="1" applyBorder="1" applyAlignment="1">
      <alignment horizontal="center"/>
    </xf>
    <xf numFmtId="0" fontId="20" fillId="33" borderId="0" xfId="0" applyFont="1" applyFill="1" applyBorder="1" applyAlignment="1">
      <alignment horizontal="center"/>
    </xf>
    <xf numFmtId="0" fontId="20" fillId="37" borderId="16" xfId="0" applyFont="1" applyFill="1" applyBorder="1" applyAlignment="1">
      <alignment horizontal="center"/>
    </xf>
    <xf numFmtId="0" fontId="20" fillId="38" borderId="16" xfId="0" applyFont="1" applyFill="1" applyBorder="1" applyAlignment="1">
      <alignment horizontal="center"/>
    </xf>
    <xf numFmtId="1" fontId="20" fillId="37" borderId="0" xfId="0" applyNumberFormat="1" applyFont="1" applyFill="1" applyBorder="1" applyAlignment="1">
      <alignment horizontal="center"/>
    </xf>
    <xf numFmtId="0" fontId="20" fillId="37" borderId="0" xfId="0" applyFont="1" applyFill="1" applyAlignment="1">
      <alignment horizontal="center"/>
    </xf>
    <xf numFmtId="0" fontId="21" fillId="33" borderId="10" xfId="0" applyFont="1" applyFill="1" applyBorder="1" applyAlignment="1">
      <alignment horizontal="center" vertical="center" wrapText="1"/>
    </xf>
    <xf numFmtId="0" fontId="21" fillId="33" borderId="13" xfId="0" applyFont="1" applyFill="1" applyBorder="1" applyAlignment="1">
      <alignment horizontal="center" vertical="center" wrapText="1"/>
    </xf>
    <xf numFmtId="0" fontId="20" fillId="0" borderId="16" xfId="0" applyFont="1" applyFill="1" applyBorder="1" applyAlignment="1">
      <alignment horizontal="center" vertical="top" wrapText="1"/>
    </xf>
    <xf numFmtId="0" fontId="20" fillId="0" borderId="16" xfId="0" applyFont="1" applyFill="1" applyBorder="1" applyAlignment="1">
      <alignment horizontal="center" vertical="center" wrapText="1"/>
    </xf>
    <xf numFmtId="0" fontId="0" fillId="0" borderId="16" xfId="0" applyBorder="1"/>
    <xf numFmtId="0" fontId="0" fillId="0" borderId="20" xfId="0" applyBorder="1"/>
    <xf numFmtId="0" fontId="21" fillId="0" borderId="14" xfId="0" applyFont="1" applyFill="1" applyBorder="1" applyAlignment="1">
      <alignment horizontal="center" vertical="center" wrapText="1"/>
    </xf>
    <xf numFmtId="0" fontId="21" fillId="0" borderId="15"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15" xfId="0" applyFont="1" applyFill="1" applyBorder="1" applyAlignment="1">
      <alignment horizontal="center" vertical="center"/>
    </xf>
    <xf numFmtId="1" fontId="21" fillId="0" borderId="16" xfId="0" applyNumberFormat="1" applyFont="1" applyFill="1" applyBorder="1" applyAlignment="1">
      <alignment horizontal="center" vertical="center" wrapText="1"/>
    </xf>
    <xf numFmtId="0" fontId="21" fillId="0" borderId="14" xfId="0" applyFont="1" applyFill="1" applyBorder="1" applyAlignment="1">
      <alignment horizontal="center" vertical="top" wrapText="1"/>
    </xf>
    <xf numFmtId="0" fontId="21" fillId="0" borderId="14" xfId="0" applyFont="1" applyFill="1" applyBorder="1" applyAlignment="1">
      <alignment horizontal="center"/>
    </xf>
    <xf numFmtId="0" fontId="21" fillId="0" borderId="17" xfId="0" applyFont="1" applyFill="1" applyBorder="1" applyAlignment="1">
      <alignment horizontal="center"/>
    </xf>
    <xf numFmtId="0" fontId="21" fillId="0" borderId="15" xfId="0" applyFont="1" applyFill="1" applyBorder="1" applyAlignment="1">
      <alignment horizontal="center" vertical="top" wrapText="1"/>
    </xf>
    <xf numFmtId="0" fontId="21" fillId="0" borderId="15" xfId="0" applyFont="1" applyFill="1" applyBorder="1" applyAlignment="1">
      <alignment horizontal="center"/>
    </xf>
    <xf numFmtId="0" fontId="21" fillId="0" borderId="19" xfId="0" applyFont="1" applyFill="1" applyBorder="1" applyAlignment="1">
      <alignment horizontal="center"/>
    </xf>
    <xf numFmtId="0" fontId="21" fillId="0" borderId="0" xfId="0" applyFont="1" applyFill="1" applyAlignment="1">
      <alignment horizontal="center"/>
    </xf>
    <xf numFmtId="0" fontId="0" fillId="0" borderId="14" xfId="0" applyBorder="1"/>
    <xf numFmtId="0" fontId="0" fillId="0" borderId="15" xfId="0" applyBorder="1"/>
    <xf numFmtId="0" fontId="0" fillId="34" borderId="14" xfId="0" applyFill="1" applyBorder="1"/>
    <xf numFmtId="0" fontId="0" fillId="34" borderId="15" xfId="0" applyFill="1" applyBorder="1"/>
    <xf numFmtId="0" fontId="0" fillId="0" borderId="17" xfId="0" applyBorder="1"/>
    <xf numFmtId="0" fontId="0" fillId="0" borderId="19" xfId="0" applyBorder="1"/>
    <xf numFmtId="0" fontId="21" fillId="34" borderId="14" xfId="0" applyFont="1" applyFill="1" applyBorder="1" applyAlignment="1">
      <alignment horizontal="center" vertical="top" wrapText="1"/>
    </xf>
    <xf numFmtId="0" fontId="21" fillId="34" borderId="15" xfId="0" applyFont="1" applyFill="1" applyBorder="1" applyAlignment="1">
      <alignment horizontal="center" vertical="top" wrapText="1"/>
    </xf>
    <xf numFmtId="0" fontId="20" fillId="34" borderId="14" xfId="0" applyFont="1" applyFill="1" applyBorder="1" applyAlignment="1">
      <alignment horizontal="center" vertical="top" wrapText="1"/>
    </xf>
    <xf numFmtId="0" fontId="20" fillId="34" borderId="15" xfId="0" applyFont="1" applyFill="1" applyBorder="1" applyAlignment="1">
      <alignment horizontal="center" vertical="top" wrapText="1"/>
    </xf>
    <xf numFmtId="0" fontId="20" fillId="34" borderId="0" xfId="0" applyFont="1" applyFill="1" applyBorder="1"/>
    <xf numFmtId="0" fontId="20" fillId="34" borderId="15" xfId="0" applyFont="1" applyFill="1" applyBorder="1"/>
    <xf numFmtId="0" fontId="20" fillId="34" borderId="0" xfId="0" applyFont="1" applyFill="1"/>
    <xf numFmtId="0" fontId="21" fillId="34" borderId="14" xfId="0" applyFont="1" applyFill="1" applyBorder="1" applyAlignment="1">
      <alignment horizontal="center" vertical="center" wrapText="1"/>
    </xf>
    <xf numFmtId="0" fontId="21" fillId="34" borderId="15" xfId="0" applyFont="1" applyFill="1" applyBorder="1" applyAlignment="1">
      <alignment horizontal="center" vertical="center" wrapText="1"/>
    </xf>
    <xf numFmtId="0" fontId="20" fillId="34" borderId="14" xfId="0" applyFont="1" applyFill="1" applyBorder="1" applyAlignment="1">
      <alignment horizontal="center" vertical="center" wrapText="1"/>
    </xf>
    <xf numFmtId="0" fontId="20" fillId="34" borderId="15" xfId="0" applyFont="1" applyFill="1" applyBorder="1" applyAlignment="1">
      <alignment horizontal="center" vertical="center" wrapText="1"/>
    </xf>
    <xf numFmtId="0" fontId="20" fillId="34" borderId="0" xfId="0" applyFont="1" applyFill="1" applyBorder="1" applyAlignment="1">
      <alignment vertical="center"/>
    </xf>
    <xf numFmtId="0" fontId="20" fillId="34" borderId="15" xfId="0" applyFont="1" applyFill="1" applyBorder="1" applyAlignment="1">
      <alignment vertical="center"/>
    </xf>
    <xf numFmtId="0" fontId="20" fillId="34" borderId="0" xfId="0" applyFont="1" applyFill="1" applyAlignment="1">
      <alignment vertical="center"/>
    </xf>
    <xf numFmtId="0" fontId="21" fillId="34" borderId="14" xfId="0" applyFont="1" applyFill="1" applyBorder="1" applyAlignment="1">
      <alignment horizontal="center"/>
    </xf>
    <xf numFmtId="0" fontId="21" fillId="34" borderId="15" xfId="0" applyFont="1" applyFill="1" applyBorder="1" applyAlignment="1">
      <alignment horizontal="center"/>
    </xf>
    <xf numFmtId="0" fontId="20" fillId="34" borderId="15" xfId="0" applyFont="1" applyFill="1" applyBorder="1" applyAlignment="1">
      <alignment horizontal="center"/>
    </xf>
    <xf numFmtId="0" fontId="0" fillId="0" borderId="24" xfId="0" applyBorder="1"/>
    <xf numFmtId="1" fontId="20" fillId="0" borderId="16" xfId="0" applyNumberFormat="1" applyFont="1" applyFill="1" applyBorder="1" applyAlignment="1">
      <alignment horizontal="center" vertical="center" wrapText="1"/>
    </xf>
    <xf numFmtId="0" fontId="21" fillId="0" borderId="0" xfId="0" applyFont="1" applyFill="1" applyBorder="1" applyAlignment="1">
      <alignment horizontal="center"/>
    </xf>
    <xf numFmtId="0" fontId="21" fillId="0" borderId="0" xfId="0" applyFont="1" applyFill="1" applyBorder="1" applyAlignment="1">
      <alignment horizontal="center" vertical="top" wrapText="1"/>
    </xf>
    <xf numFmtId="0" fontId="21" fillId="0" borderId="0"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18" xfId="0" applyFont="1" applyFill="1" applyBorder="1" applyAlignment="1">
      <alignment horizontal="center"/>
    </xf>
    <xf numFmtId="0" fontId="20" fillId="0" borderId="0" xfId="0" applyFont="1" applyFill="1" applyBorder="1" applyAlignment="1">
      <alignment horizontal="center" vertical="center"/>
    </xf>
    <xf numFmtId="0" fontId="20" fillId="0" borderId="18" xfId="0" applyFont="1" applyFill="1" applyBorder="1" applyAlignment="1">
      <alignment horizontal="center"/>
    </xf>
    <xf numFmtId="1" fontId="19" fillId="0" borderId="0" xfId="0" applyNumberFormat="1" applyFont="1" applyFill="1" applyBorder="1" applyAlignment="1">
      <alignment horizontal="center" vertical="center" wrapText="1"/>
    </xf>
    <xf numFmtId="1" fontId="23" fillId="0" borderId="0" xfId="0" applyNumberFormat="1" applyFont="1" applyFill="1" applyBorder="1" applyAlignment="1">
      <alignment horizontal="center"/>
    </xf>
    <xf numFmtId="0" fontId="23" fillId="0" borderId="0" xfId="0" applyFont="1" applyFill="1" applyBorder="1" applyAlignment="1">
      <alignment horizontal="center"/>
    </xf>
    <xf numFmtId="1" fontId="19" fillId="0" borderId="0" xfId="0" applyNumberFormat="1" applyFont="1" applyFill="1" applyBorder="1" applyAlignment="1">
      <alignment horizontal="left" vertical="center" wrapText="1"/>
    </xf>
    <xf numFmtId="1" fontId="19" fillId="0" borderId="0" xfId="0" applyNumberFormat="1" applyFont="1" applyFill="1" applyBorder="1" applyAlignment="1">
      <alignment horizontal="left" vertical="center"/>
    </xf>
    <xf numFmtId="0" fontId="19" fillId="0" borderId="0" xfId="0" applyFont="1" applyFill="1" applyBorder="1" applyAlignment="1">
      <alignment horizontal="left" vertical="center" wrapText="1"/>
    </xf>
    <xf numFmtId="0" fontId="20" fillId="0" borderId="0" xfId="0" applyFont="1" applyAlignment="1">
      <alignment horizontal="left"/>
    </xf>
    <xf numFmtId="0" fontId="23" fillId="0" borderId="0" xfId="0" applyFont="1" applyAlignment="1">
      <alignment horizontal="left"/>
    </xf>
    <xf numFmtId="1" fontId="23" fillId="0" borderId="0" xfId="0" applyNumberFormat="1" applyFont="1" applyFill="1" applyAlignment="1">
      <alignment horizontal="left"/>
    </xf>
    <xf numFmtId="0" fontId="23" fillId="0" borderId="0" xfId="0" applyFont="1" applyFill="1" applyAlignment="1">
      <alignment horizontal="left"/>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1" fontId="23" fillId="0" borderId="0" xfId="0" applyNumberFormat="1" applyFont="1" applyFill="1" applyBorder="1" applyAlignment="1">
      <alignment horizontal="center" vertical="center" wrapText="1"/>
    </xf>
    <xf numFmtId="1" fontId="19" fillId="0" borderId="0" xfId="0" applyNumberFormat="1" applyFont="1" applyFill="1" applyAlignment="1">
      <alignment horizontal="center"/>
    </xf>
    <xf numFmtId="1" fontId="19" fillId="36" borderId="0" xfId="0" applyNumberFormat="1" applyFont="1" applyFill="1" applyBorder="1" applyAlignment="1">
      <alignment horizontal="center"/>
    </xf>
    <xf numFmtId="0" fontId="23" fillId="36" borderId="0" xfId="0" applyFont="1" applyFill="1" applyBorder="1" applyAlignment="1">
      <alignment horizontal="center"/>
    </xf>
    <xf numFmtId="1" fontId="23" fillId="36" borderId="0" xfId="0" applyNumberFormat="1" applyFont="1" applyFill="1" applyBorder="1" applyAlignment="1">
      <alignment horizontal="center"/>
    </xf>
    <xf numFmtId="0" fontId="19" fillId="36" borderId="0" xfId="0" applyFont="1" applyFill="1" applyBorder="1" applyAlignment="1">
      <alignment horizontal="center" vertical="center" wrapText="1"/>
    </xf>
    <xf numFmtId="0" fontId="23" fillId="36" borderId="0" xfId="0" applyFont="1" applyFill="1" applyBorder="1" applyAlignment="1">
      <alignment horizontal="left" vertical="center" wrapText="1"/>
    </xf>
    <xf numFmtId="0" fontId="23" fillId="36" borderId="0" xfId="0" applyFont="1" applyFill="1" applyBorder="1" applyAlignment="1">
      <alignment horizontal="center" vertical="center" wrapText="1"/>
    </xf>
    <xf numFmtId="1" fontId="23" fillId="36" borderId="0" xfId="0" applyNumberFormat="1" applyFont="1" applyFill="1" applyBorder="1" applyAlignment="1">
      <alignment horizontal="center" vertical="center" wrapText="1"/>
    </xf>
    <xf numFmtId="1" fontId="19" fillId="38" borderId="0" xfId="0" applyNumberFormat="1" applyFont="1" applyFill="1" applyBorder="1" applyAlignment="1">
      <alignment horizontal="center"/>
    </xf>
    <xf numFmtId="1" fontId="23" fillId="38" borderId="0" xfId="0" applyNumberFormat="1" applyFont="1" applyFill="1" applyBorder="1"/>
    <xf numFmtId="0" fontId="23" fillId="38" borderId="0" xfId="0" applyFont="1" applyFill="1" applyBorder="1" applyAlignment="1">
      <alignment horizontal="center"/>
    </xf>
    <xf numFmtId="1" fontId="23" fillId="38" borderId="0" xfId="0" applyNumberFormat="1" applyFont="1" applyFill="1" applyBorder="1" applyAlignment="1">
      <alignment horizontal="center"/>
    </xf>
    <xf numFmtId="1" fontId="19" fillId="38" borderId="0" xfId="0" applyNumberFormat="1" applyFont="1" applyFill="1" applyBorder="1" applyAlignment="1">
      <alignment horizontal="center" vertical="center"/>
    </xf>
    <xf numFmtId="1" fontId="23" fillId="38" borderId="0" xfId="0" applyNumberFormat="1" applyFont="1" applyFill="1" applyBorder="1" applyAlignment="1">
      <alignment vertical="center"/>
    </xf>
    <xf numFmtId="0" fontId="23" fillId="38" borderId="0" xfId="0" applyFont="1" applyFill="1" applyBorder="1" applyAlignment="1">
      <alignment horizontal="center" vertical="center"/>
    </xf>
    <xf numFmtId="1" fontId="23" fillId="38" borderId="0" xfId="0" applyNumberFormat="1" applyFont="1" applyFill="1" applyBorder="1" applyAlignment="1">
      <alignment horizontal="center" vertical="center"/>
    </xf>
    <xf numFmtId="0" fontId="19" fillId="38" borderId="0" xfId="0" applyFont="1" applyFill="1" applyBorder="1" applyAlignment="1">
      <alignment horizontal="center"/>
    </xf>
    <xf numFmtId="0" fontId="23" fillId="38" borderId="0" xfId="0" applyFont="1" applyFill="1" applyBorder="1" applyAlignment="1">
      <alignment horizontal="left"/>
    </xf>
    <xf numFmtId="1" fontId="19" fillId="34" borderId="0" xfId="0" applyNumberFormat="1" applyFont="1" applyFill="1" applyBorder="1" applyAlignment="1">
      <alignment horizontal="center"/>
    </xf>
    <xf numFmtId="0" fontId="23" fillId="34" borderId="0" xfId="0" applyFont="1" applyFill="1" applyBorder="1" applyAlignment="1">
      <alignment horizontal="center"/>
    </xf>
    <xf numFmtId="1" fontId="23" fillId="34" borderId="0" xfId="0" applyNumberFormat="1" applyFont="1" applyFill="1" applyBorder="1" applyAlignment="1">
      <alignment horizontal="center"/>
    </xf>
    <xf numFmtId="0" fontId="19" fillId="34" borderId="0" xfId="0" applyFont="1" applyFill="1" applyBorder="1" applyAlignment="1">
      <alignment horizontal="center" vertical="top" wrapText="1"/>
    </xf>
    <xf numFmtId="0" fontId="23" fillId="34" borderId="0" xfId="0" applyFont="1" applyFill="1" applyBorder="1" applyAlignment="1">
      <alignment horizontal="left" vertical="top" wrapText="1"/>
    </xf>
    <xf numFmtId="1" fontId="23" fillId="34" borderId="0" xfId="0" applyNumberFormat="1" applyFont="1" applyFill="1" applyBorder="1" applyAlignment="1">
      <alignment horizontal="center" vertical="center"/>
    </xf>
    <xf numFmtId="0" fontId="19" fillId="34" borderId="0" xfId="0" applyFont="1" applyFill="1" applyBorder="1" applyAlignment="1">
      <alignment horizontal="center"/>
    </xf>
    <xf numFmtId="0" fontId="23" fillId="34" borderId="0" xfId="0" applyFont="1" applyFill="1" applyBorder="1" applyAlignment="1">
      <alignment horizontal="left"/>
    </xf>
    <xf numFmtId="0" fontId="23" fillId="34" borderId="0" xfId="0" applyFont="1" applyFill="1" applyBorder="1" applyAlignment="1">
      <alignment horizontal="center" vertical="center"/>
    </xf>
    <xf numFmtId="1" fontId="19" fillId="33" borderId="0" xfId="0" applyNumberFormat="1" applyFont="1" applyFill="1" applyBorder="1" applyAlignment="1">
      <alignment horizontal="center"/>
    </xf>
    <xf numFmtId="0" fontId="23" fillId="33" borderId="0" xfId="0" applyFont="1" applyFill="1" applyBorder="1" applyAlignment="1">
      <alignment horizontal="center"/>
    </xf>
    <xf numFmtId="1" fontId="23" fillId="33" borderId="0" xfId="0" applyNumberFormat="1" applyFont="1" applyFill="1" applyBorder="1" applyAlignment="1">
      <alignment horizontal="center"/>
    </xf>
    <xf numFmtId="0" fontId="19" fillId="33" borderId="0" xfId="0" applyFont="1" applyFill="1" applyBorder="1" applyAlignment="1">
      <alignment horizontal="center" vertical="top" wrapText="1"/>
    </xf>
    <xf numFmtId="0" fontId="23" fillId="33" borderId="0" xfId="0" applyFont="1" applyFill="1" applyBorder="1" applyAlignment="1">
      <alignment horizontal="left" vertical="top" wrapText="1"/>
    </xf>
    <xf numFmtId="1" fontId="23" fillId="33" borderId="0" xfId="0" applyNumberFormat="1" applyFont="1" applyFill="1" applyBorder="1" applyAlignment="1">
      <alignment horizontal="center" vertical="center"/>
    </xf>
    <xf numFmtId="0" fontId="19" fillId="33" borderId="0" xfId="0" applyFont="1" applyFill="1" applyBorder="1" applyAlignment="1">
      <alignment horizontal="center"/>
    </xf>
    <xf numFmtId="0" fontId="23" fillId="33" borderId="0" xfId="0" applyFont="1" applyFill="1" applyBorder="1" applyAlignment="1">
      <alignment horizontal="left"/>
    </xf>
    <xf numFmtId="0" fontId="19" fillId="37" borderId="0" xfId="0" applyFont="1" applyFill="1" applyBorder="1" applyAlignment="1">
      <alignment horizontal="center"/>
    </xf>
    <xf numFmtId="0" fontId="23" fillId="37" borderId="0" xfId="0" applyFont="1" applyFill="1" applyBorder="1" applyAlignment="1">
      <alignment horizontal="left"/>
    </xf>
    <xf numFmtId="1" fontId="23" fillId="37" borderId="0" xfId="0" applyNumberFormat="1" applyFont="1" applyFill="1" applyBorder="1" applyAlignment="1">
      <alignment horizontal="center"/>
    </xf>
    <xf numFmtId="0" fontId="23" fillId="37" borderId="0" xfId="0" applyFont="1" applyFill="1" applyBorder="1" applyAlignment="1">
      <alignment horizontal="center" vertical="center"/>
    </xf>
    <xf numFmtId="1" fontId="23" fillId="37" borderId="0" xfId="0" applyNumberFormat="1" applyFont="1" applyFill="1" applyBorder="1" applyAlignment="1">
      <alignment horizontal="center" vertical="center"/>
    </xf>
    <xf numFmtId="0" fontId="19" fillId="37" borderId="0" xfId="0" applyFont="1" applyFill="1" applyBorder="1" applyAlignment="1">
      <alignment horizontal="center" vertical="top" wrapText="1"/>
    </xf>
    <xf numFmtId="0" fontId="23" fillId="37" borderId="0" xfId="0" applyFont="1" applyFill="1" applyBorder="1" applyAlignment="1">
      <alignment horizontal="left" vertical="top" wrapText="1"/>
    </xf>
    <xf numFmtId="0" fontId="23" fillId="37" borderId="0" xfId="0" applyFont="1" applyFill="1" applyBorder="1" applyAlignment="1">
      <alignment horizontal="center"/>
    </xf>
    <xf numFmtId="1" fontId="19" fillId="34" borderId="0" xfId="0" applyNumberFormat="1" applyFont="1" applyFill="1" applyBorder="1" applyAlignment="1">
      <alignment horizontal="center" vertical="center"/>
    </xf>
    <xf numFmtId="0" fontId="19" fillId="33" borderId="0" xfId="0" applyFont="1" applyFill="1" applyBorder="1" applyAlignment="1">
      <alignment horizontal="center" vertical="center" wrapText="1"/>
    </xf>
    <xf numFmtId="0" fontId="23" fillId="33" borderId="0" xfId="0" applyFont="1" applyFill="1" applyBorder="1" applyAlignment="1">
      <alignment horizontal="left" vertical="center" wrapText="1"/>
    </xf>
    <xf numFmtId="0" fontId="23" fillId="33" borderId="0" xfId="0" applyFont="1" applyFill="1" applyBorder="1" applyAlignment="1">
      <alignment horizontal="center" vertical="center" wrapText="1"/>
    </xf>
    <xf numFmtId="1" fontId="23" fillId="33" borderId="0" xfId="0" applyNumberFormat="1" applyFont="1" applyFill="1" applyBorder="1" applyAlignment="1">
      <alignment horizontal="center" vertical="center" wrapText="1"/>
    </xf>
    <xf numFmtId="1" fontId="19" fillId="0" borderId="25" xfId="0" applyNumberFormat="1" applyFont="1" applyFill="1" applyBorder="1" applyAlignment="1">
      <alignment horizontal="center"/>
    </xf>
    <xf numFmtId="1" fontId="23" fillId="0" borderId="26" xfId="0" applyNumberFormat="1" applyFont="1" applyFill="1" applyBorder="1"/>
    <xf numFmtId="0" fontId="23" fillId="0" borderId="26" xfId="0" applyFont="1" applyFill="1" applyBorder="1" applyAlignment="1">
      <alignment horizontal="center"/>
    </xf>
    <xf numFmtId="1" fontId="23" fillId="0" borderId="26" xfId="0" applyNumberFormat="1" applyFont="1" applyFill="1" applyBorder="1" applyAlignment="1">
      <alignment horizontal="center"/>
    </xf>
    <xf numFmtId="1" fontId="23" fillId="0" borderId="27" xfId="0" applyNumberFormat="1" applyFont="1" applyFill="1" applyBorder="1" applyAlignment="1">
      <alignment horizontal="center"/>
    </xf>
    <xf numFmtId="1" fontId="19" fillId="0" borderId="17" xfId="0" applyNumberFormat="1" applyFont="1" applyFill="1" applyBorder="1" applyAlignment="1">
      <alignment horizontal="center"/>
    </xf>
    <xf numFmtId="0" fontId="23" fillId="0" borderId="18" xfId="0" applyFont="1" applyFill="1" applyBorder="1" applyAlignment="1">
      <alignment horizontal="center"/>
    </xf>
    <xf numFmtId="1" fontId="23" fillId="0" borderId="18" xfId="0" applyNumberFormat="1" applyFont="1" applyFill="1" applyBorder="1" applyAlignment="1">
      <alignment horizontal="center"/>
    </xf>
    <xf numFmtId="1" fontId="19" fillId="0" borderId="10" xfId="0" applyNumberFormat="1" applyFont="1" applyFill="1" applyBorder="1" applyAlignment="1">
      <alignment horizontal="center"/>
    </xf>
    <xf numFmtId="1" fontId="23" fillId="0" borderId="11" xfId="0" applyNumberFormat="1" applyFont="1" applyFill="1" applyBorder="1"/>
    <xf numFmtId="0" fontId="23" fillId="0" borderId="11" xfId="0" applyFont="1" applyFill="1" applyBorder="1" applyAlignment="1">
      <alignment horizontal="center"/>
    </xf>
    <xf numFmtId="1" fontId="23" fillId="0" borderId="11" xfId="0" applyNumberFormat="1" applyFont="1" applyFill="1" applyBorder="1" applyAlignment="1">
      <alignment horizontal="center"/>
    </xf>
    <xf numFmtId="1" fontId="23" fillId="0" borderId="12" xfId="0" applyNumberFormat="1" applyFont="1" applyFill="1" applyBorder="1" applyAlignment="1">
      <alignment horizontal="center"/>
    </xf>
    <xf numFmtId="1" fontId="19" fillId="0" borderId="14" xfId="0" applyNumberFormat="1" applyFont="1" applyFill="1" applyBorder="1" applyAlignment="1">
      <alignment horizontal="center"/>
    </xf>
    <xf numFmtId="0" fontId="19" fillId="0" borderId="14" xfId="0" applyFont="1" applyFill="1" applyBorder="1" applyAlignment="1">
      <alignment horizontal="center" vertical="center" wrapText="1"/>
    </xf>
    <xf numFmtId="1" fontId="23" fillId="0" borderId="15" xfId="0" applyNumberFormat="1" applyFont="1" applyFill="1" applyBorder="1" applyAlignment="1">
      <alignment horizontal="center" vertical="center" wrapText="1"/>
    </xf>
    <xf numFmtId="0" fontId="19" fillId="0" borderId="17" xfId="0" applyFont="1" applyFill="1" applyBorder="1" applyAlignment="1">
      <alignment horizontal="center" vertical="center" wrapText="1"/>
    </xf>
    <xf numFmtId="0" fontId="23" fillId="0" borderId="18" xfId="0" applyFont="1" applyFill="1" applyBorder="1" applyAlignment="1">
      <alignment horizontal="left" vertical="center" wrapText="1"/>
    </xf>
    <xf numFmtId="0" fontId="23" fillId="0" borderId="18" xfId="0" applyFont="1" applyFill="1" applyBorder="1" applyAlignment="1">
      <alignment horizontal="center" vertical="center" wrapText="1"/>
    </xf>
    <xf numFmtId="1" fontId="23" fillId="0" borderId="18" xfId="0" applyNumberFormat="1" applyFont="1" applyFill="1" applyBorder="1" applyAlignment="1">
      <alignment horizontal="center" vertical="center" wrapText="1"/>
    </xf>
    <xf numFmtId="1" fontId="23" fillId="0" borderId="19" xfId="0" applyNumberFormat="1" applyFont="1" applyFill="1" applyBorder="1" applyAlignment="1">
      <alignment horizontal="center" vertical="center" wrapText="1"/>
    </xf>
    <xf numFmtId="1" fontId="31" fillId="0" borderId="0" xfId="0" applyNumberFormat="1" applyFont="1" applyFill="1" applyBorder="1"/>
    <xf numFmtId="1" fontId="31" fillId="36" borderId="0" xfId="0" applyNumberFormat="1" applyFont="1" applyFill="1" applyBorder="1"/>
    <xf numFmtId="1" fontId="31" fillId="33" borderId="0" xfId="0" applyNumberFormat="1" applyFont="1" applyFill="1" applyBorder="1"/>
    <xf numFmtId="0" fontId="0" fillId="33" borderId="0" xfId="0" applyFill="1"/>
    <xf numFmtId="0" fontId="0" fillId="33" borderId="0" xfId="0" applyFill="1"/>
    <xf numFmtId="0" fontId="0" fillId="33" borderId="0" xfId="0" applyFill="1"/>
    <xf numFmtId="0" fontId="0" fillId="0" borderId="0" xfId="0"/>
    <xf numFmtId="0" fontId="0" fillId="33" borderId="0" xfId="0" applyFill="1"/>
    <xf numFmtId="0" fontId="0" fillId="0" borderId="0" xfId="0"/>
    <xf numFmtId="0" fontId="0" fillId="33" borderId="0" xfId="0" applyFill="1"/>
    <xf numFmtId="0" fontId="0" fillId="0" borderId="0" xfId="0"/>
    <xf numFmtId="0" fontId="0" fillId="0" borderId="0" xfId="0"/>
    <xf numFmtId="0" fontId="0" fillId="0" borderId="0" xfId="0"/>
    <xf numFmtId="1" fontId="31" fillId="34" borderId="0" xfId="0" applyNumberFormat="1" applyFont="1" applyFill="1" applyBorder="1"/>
    <xf numFmtId="3" fontId="0" fillId="0" borderId="0" xfId="0" applyNumberFormat="1"/>
    <xf numFmtId="1" fontId="19" fillId="38" borderId="10" xfId="0" applyNumberFormat="1" applyFont="1" applyFill="1" applyBorder="1" applyAlignment="1">
      <alignment horizontal="center"/>
    </xf>
    <xf numFmtId="1" fontId="19" fillId="0" borderId="0" xfId="0" applyNumberFormat="1" applyFont="1" applyFill="1" applyBorder="1" applyAlignment="1">
      <alignment horizontal="center"/>
    </xf>
    <xf numFmtId="1" fontId="23" fillId="38" borderId="11" xfId="0" applyNumberFormat="1" applyFont="1" applyFill="1" applyBorder="1"/>
    <xf numFmtId="0" fontId="19" fillId="34" borderId="25" xfId="0" applyFont="1" applyFill="1" applyBorder="1" applyAlignment="1">
      <alignment horizontal="center"/>
    </xf>
    <xf numFmtId="0" fontId="23" fillId="34" borderId="26" xfId="0" applyFont="1" applyFill="1" applyBorder="1" applyAlignment="1">
      <alignment horizontal="left"/>
    </xf>
    <xf numFmtId="1" fontId="19" fillId="36" borderId="14" xfId="0" applyNumberFormat="1" applyFont="1" applyFill="1" applyBorder="1" applyAlignment="1">
      <alignment horizontal="center"/>
    </xf>
    <xf numFmtId="1" fontId="19" fillId="34" borderId="14" xfId="0" applyNumberFormat="1" applyFont="1" applyFill="1" applyBorder="1" applyAlignment="1">
      <alignment horizontal="center"/>
    </xf>
    <xf numFmtId="0" fontId="19" fillId="0" borderId="0" xfId="0" applyFont="1" applyFill="1" applyBorder="1" applyAlignment="1">
      <alignment horizontal="center" vertical="center" wrapText="1"/>
    </xf>
    <xf numFmtId="1" fontId="19" fillId="33" borderId="25" xfId="0" applyNumberFormat="1" applyFont="1" applyFill="1" applyBorder="1" applyAlignment="1">
      <alignment horizontal="center"/>
    </xf>
    <xf numFmtId="1" fontId="23" fillId="33" borderId="26" xfId="0" applyNumberFormat="1" applyFont="1" applyFill="1" applyBorder="1"/>
    <xf numFmtId="0" fontId="21" fillId="0" borderId="0" xfId="0" applyFont="1" applyAlignment="1">
      <alignment horizontal="left"/>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493058</xdr:colOff>
      <xdr:row>0</xdr:row>
      <xdr:rowOff>179294</xdr:rowOff>
    </xdr:from>
    <xdr:to>
      <xdr:col>5</xdr:col>
      <xdr:colOff>1048804</xdr:colOff>
      <xdr:row>26</xdr:row>
      <xdr:rowOff>89647</xdr:rowOff>
    </xdr:to>
    <xdr:pic>
      <xdr:nvPicPr>
        <xdr:cNvPr id="2050" name="Picture 2" descr="http://sheridan.geog.kent.edu/ssc/clusters/clusters.jpg"/>
        <xdr:cNvPicPr>
          <a:picLocks noChangeAspect="1" noChangeArrowheads="1"/>
        </xdr:cNvPicPr>
      </xdr:nvPicPr>
      <xdr:blipFill>
        <a:blip xmlns:r="http://schemas.openxmlformats.org/officeDocument/2006/relationships" r:embed="rId1" cstate="print"/>
        <a:srcRect/>
        <a:stretch>
          <a:fillRect/>
        </a:stretch>
      </xdr:blipFill>
      <xdr:spPr bwMode="auto">
        <a:xfrm>
          <a:off x="493058" y="179294"/>
          <a:ext cx="6550893" cy="5154706"/>
        </a:xfrm>
        <a:prstGeom prst="rect">
          <a:avLst/>
        </a:prstGeom>
        <a:noFill/>
      </xdr:spPr>
    </xdr:pic>
    <xdr:clientData/>
  </xdr:twoCellAnchor>
  <xdr:twoCellAnchor editAs="oneCell">
    <xdr:from>
      <xdr:col>3</xdr:col>
      <xdr:colOff>0</xdr:colOff>
      <xdr:row>29</xdr:row>
      <xdr:rowOff>0</xdr:rowOff>
    </xdr:from>
    <xdr:to>
      <xdr:col>5</xdr:col>
      <xdr:colOff>457200</xdr:colOff>
      <xdr:row>41</xdr:row>
      <xdr:rowOff>180415</xdr:rowOff>
    </xdr:to>
    <xdr:pic>
      <xdr:nvPicPr>
        <xdr:cNvPr id="2051" name="Picture 3" descr="http://sheridan.geog.kent.edu/ssc/clusters/3a.jpg"/>
        <xdr:cNvPicPr>
          <a:picLocks noChangeAspect="1" noChangeArrowheads="1"/>
        </xdr:cNvPicPr>
      </xdr:nvPicPr>
      <xdr:blipFill>
        <a:blip xmlns:r="http://schemas.openxmlformats.org/officeDocument/2006/relationships" r:embed="rId2" cstate="print"/>
        <a:srcRect/>
        <a:stretch>
          <a:fillRect/>
        </a:stretch>
      </xdr:blipFill>
      <xdr:spPr bwMode="auto">
        <a:xfrm>
          <a:off x="3600450" y="5800725"/>
          <a:ext cx="2857500" cy="3552825"/>
        </a:xfrm>
        <a:prstGeom prst="rect">
          <a:avLst/>
        </a:prstGeom>
        <a:noFill/>
      </xdr:spPr>
    </xdr:pic>
    <xdr:clientData/>
  </xdr:twoCellAnchor>
  <xdr:twoCellAnchor editAs="oneCell">
    <xdr:from>
      <xdr:col>3</xdr:col>
      <xdr:colOff>0</xdr:colOff>
      <xdr:row>49</xdr:row>
      <xdr:rowOff>0</xdr:rowOff>
    </xdr:from>
    <xdr:to>
      <xdr:col>5</xdr:col>
      <xdr:colOff>457200</xdr:colOff>
      <xdr:row>63</xdr:row>
      <xdr:rowOff>560</xdr:rowOff>
    </xdr:to>
    <xdr:pic>
      <xdr:nvPicPr>
        <xdr:cNvPr id="2052" name="Picture 4" descr="http://sheridan.geog.kent.edu/ssc/clusters/3b.jpg"/>
        <xdr:cNvPicPr>
          <a:picLocks noChangeAspect="1" noChangeArrowheads="1"/>
        </xdr:cNvPicPr>
      </xdr:nvPicPr>
      <xdr:blipFill>
        <a:blip xmlns:r="http://schemas.openxmlformats.org/officeDocument/2006/relationships" r:embed="rId3" cstate="print"/>
        <a:srcRect/>
        <a:stretch>
          <a:fillRect/>
        </a:stretch>
      </xdr:blipFill>
      <xdr:spPr bwMode="auto">
        <a:xfrm>
          <a:off x="3600450" y="9677400"/>
          <a:ext cx="2857500" cy="3552825"/>
        </a:xfrm>
        <a:prstGeom prst="rect">
          <a:avLst/>
        </a:prstGeom>
        <a:noFill/>
      </xdr:spPr>
    </xdr:pic>
    <xdr:clientData/>
  </xdr:twoCellAnchor>
  <xdr:twoCellAnchor editAs="oneCell">
    <xdr:from>
      <xdr:col>3</xdr:col>
      <xdr:colOff>0</xdr:colOff>
      <xdr:row>69</xdr:row>
      <xdr:rowOff>0</xdr:rowOff>
    </xdr:from>
    <xdr:to>
      <xdr:col>5</xdr:col>
      <xdr:colOff>457200</xdr:colOff>
      <xdr:row>83</xdr:row>
      <xdr:rowOff>157443</xdr:rowOff>
    </xdr:to>
    <xdr:pic>
      <xdr:nvPicPr>
        <xdr:cNvPr id="2053" name="Picture 5" descr="http://sheridan.geog.kent.edu/ssc/clusters/4.jpg"/>
        <xdr:cNvPicPr>
          <a:picLocks noChangeAspect="1" noChangeArrowheads="1"/>
        </xdr:cNvPicPr>
      </xdr:nvPicPr>
      <xdr:blipFill>
        <a:blip xmlns:r="http://schemas.openxmlformats.org/officeDocument/2006/relationships" r:embed="rId4" cstate="print"/>
        <a:srcRect/>
        <a:stretch>
          <a:fillRect/>
        </a:stretch>
      </xdr:blipFill>
      <xdr:spPr bwMode="auto">
        <a:xfrm>
          <a:off x="3600450" y="13487400"/>
          <a:ext cx="2857500" cy="3552825"/>
        </a:xfrm>
        <a:prstGeom prst="rect">
          <a:avLst/>
        </a:prstGeom>
        <a:noFill/>
      </xdr:spPr>
    </xdr:pic>
    <xdr:clientData/>
  </xdr:twoCellAnchor>
  <xdr:twoCellAnchor editAs="oneCell">
    <xdr:from>
      <xdr:col>3</xdr:col>
      <xdr:colOff>0</xdr:colOff>
      <xdr:row>89</xdr:row>
      <xdr:rowOff>0</xdr:rowOff>
    </xdr:from>
    <xdr:to>
      <xdr:col>5</xdr:col>
      <xdr:colOff>457200</xdr:colOff>
      <xdr:row>97</xdr:row>
      <xdr:rowOff>90207</xdr:rowOff>
    </xdr:to>
    <xdr:pic>
      <xdr:nvPicPr>
        <xdr:cNvPr id="2054" name="Picture 6" descr="http://sheridan.geog.kent.edu/ssc/clusters/8.jpg"/>
        <xdr:cNvPicPr>
          <a:picLocks noChangeAspect="1" noChangeArrowheads="1"/>
        </xdr:cNvPicPr>
      </xdr:nvPicPr>
      <xdr:blipFill>
        <a:blip xmlns:r="http://schemas.openxmlformats.org/officeDocument/2006/relationships" r:embed="rId5" cstate="print"/>
        <a:srcRect/>
        <a:stretch>
          <a:fillRect/>
        </a:stretch>
      </xdr:blipFill>
      <xdr:spPr bwMode="auto">
        <a:xfrm>
          <a:off x="3600450" y="17297400"/>
          <a:ext cx="2857500" cy="3552825"/>
        </a:xfrm>
        <a:prstGeom prst="rect">
          <a:avLst/>
        </a:prstGeom>
        <a:noFill/>
      </xdr:spPr>
    </xdr:pic>
    <xdr:clientData/>
  </xdr:twoCellAnchor>
  <xdr:twoCellAnchor editAs="oneCell">
    <xdr:from>
      <xdr:col>3</xdr:col>
      <xdr:colOff>0</xdr:colOff>
      <xdr:row>99</xdr:row>
      <xdr:rowOff>0</xdr:rowOff>
    </xdr:from>
    <xdr:to>
      <xdr:col>5</xdr:col>
      <xdr:colOff>457200</xdr:colOff>
      <xdr:row>111</xdr:row>
      <xdr:rowOff>561</xdr:rowOff>
    </xdr:to>
    <xdr:pic>
      <xdr:nvPicPr>
        <xdr:cNvPr id="2055" name="Picture 7" descr="http://sheridan.geog.kent.edu/ssc/clusters/6.jpg"/>
        <xdr:cNvPicPr>
          <a:picLocks noChangeAspect="1" noChangeArrowheads="1"/>
        </xdr:cNvPicPr>
      </xdr:nvPicPr>
      <xdr:blipFill>
        <a:blip xmlns:r="http://schemas.openxmlformats.org/officeDocument/2006/relationships" r:embed="rId6" cstate="print"/>
        <a:srcRect/>
        <a:stretch>
          <a:fillRect/>
        </a:stretch>
      </xdr:blipFill>
      <xdr:spPr bwMode="auto">
        <a:xfrm>
          <a:off x="3600450" y="23822025"/>
          <a:ext cx="2857500" cy="3552825"/>
        </a:xfrm>
        <a:prstGeom prst="rect">
          <a:avLst/>
        </a:prstGeom>
        <a:noFill/>
      </xdr:spPr>
    </xdr:pic>
    <xdr:clientData/>
  </xdr:twoCellAnchor>
  <xdr:twoCellAnchor editAs="oneCell">
    <xdr:from>
      <xdr:col>6</xdr:col>
      <xdr:colOff>156883</xdr:colOff>
      <xdr:row>0</xdr:row>
      <xdr:rowOff>134470</xdr:rowOff>
    </xdr:from>
    <xdr:to>
      <xdr:col>8</xdr:col>
      <xdr:colOff>25213</xdr:colOff>
      <xdr:row>15</xdr:row>
      <xdr:rowOff>113739</xdr:rowOff>
    </xdr:to>
    <xdr:pic>
      <xdr:nvPicPr>
        <xdr:cNvPr id="2057" name="Picture 9"/>
        <xdr:cNvPicPr>
          <a:picLocks noChangeAspect="1" noChangeArrowheads="1"/>
        </xdr:cNvPicPr>
      </xdr:nvPicPr>
      <xdr:blipFill>
        <a:blip xmlns:r="http://schemas.openxmlformats.org/officeDocument/2006/relationships" r:embed="rId7" cstate="print"/>
        <a:srcRect/>
        <a:stretch>
          <a:fillRect/>
        </a:stretch>
      </xdr:blipFill>
      <xdr:spPr bwMode="auto">
        <a:xfrm>
          <a:off x="7351059" y="134470"/>
          <a:ext cx="4765301" cy="3004857"/>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284507</xdr:colOff>
      <xdr:row>0</xdr:row>
      <xdr:rowOff>0</xdr:rowOff>
    </xdr:from>
    <xdr:to>
      <xdr:col>21</xdr:col>
      <xdr:colOff>395494</xdr:colOff>
      <xdr:row>36</xdr:row>
      <xdr:rowOff>27214</xdr:rowOff>
    </xdr:to>
    <xdr:pic>
      <xdr:nvPicPr>
        <xdr:cNvPr id="3073" name="Picture 1" descr="http://koeppen-geiger.vu-wien.ac.at/pics/map.jpg"/>
        <xdr:cNvPicPr>
          <a:picLocks noChangeAspect="1" noChangeArrowheads="1"/>
        </xdr:cNvPicPr>
      </xdr:nvPicPr>
      <xdr:blipFill>
        <a:blip xmlns:r="http://schemas.openxmlformats.org/officeDocument/2006/relationships" r:embed="rId1" cstate="print"/>
        <a:srcRect/>
        <a:stretch>
          <a:fillRect/>
        </a:stretch>
      </xdr:blipFill>
      <xdr:spPr bwMode="auto">
        <a:xfrm>
          <a:off x="2722907" y="0"/>
          <a:ext cx="10474187" cy="6885214"/>
        </a:xfrm>
        <a:prstGeom prst="rect">
          <a:avLst/>
        </a:prstGeom>
        <a:noFill/>
      </xdr:spPr>
    </xdr:pic>
    <xdr:clientData/>
  </xdr:twoCellAnchor>
  <xdr:twoCellAnchor editAs="oneCell">
    <xdr:from>
      <xdr:col>20</xdr:col>
      <xdr:colOff>404043</xdr:colOff>
      <xdr:row>8</xdr:row>
      <xdr:rowOff>156882</xdr:rowOff>
    </xdr:from>
    <xdr:to>
      <xdr:col>33</xdr:col>
      <xdr:colOff>503187</xdr:colOff>
      <xdr:row>31</xdr:row>
      <xdr:rowOff>67235</xdr:rowOff>
    </xdr:to>
    <xdr:pic>
      <xdr:nvPicPr>
        <xdr:cNvPr id="3" name="Picture 1" descr="http://koeppen-geiger.vu-wien.ac.at/pics/map.jpg"/>
        <xdr:cNvPicPr>
          <a:picLocks noChangeAspect="1" noChangeArrowheads="1"/>
        </xdr:cNvPicPr>
      </xdr:nvPicPr>
      <xdr:blipFill>
        <a:blip xmlns:r="http://schemas.openxmlformats.org/officeDocument/2006/relationships" r:embed="rId1" cstate="print"/>
        <a:srcRect l="12932" t="22623" r="62065" b="57033"/>
        <a:stretch>
          <a:fillRect/>
        </a:stretch>
      </xdr:blipFill>
      <xdr:spPr bwMode="auto">
        <a:xfrm>
          <a:off x="12506396" y="1680882"/>
          <a:ext cx="7965673" cy="429185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207818</xdr:colOff>
      <xdr:row>1</xdr:row>
      <xdr:rowOff>103909</xdr:rowOff>
    </xdr:from>
    <xdr:to>
      <xdr:col>19</xdr:col>
      <xdr:colOff>345629</xdr:colOff>
      <xdr:row>31</xdr:row>
      <xdr:rowOff>114300</xdr:rowOff>
    </xdr:to>
    <xdr:pic>
      <xdr:nvPicPr>
        <xdr:cNvPr id="2049" name="Picture 1"/>
        <xdr:cNvPicPr>
          <a:picLocks noChangeAspect="1" noChangeArrowheads="1"/>
        </xdr:cNvPicPr>
      </xdr:nvPicPr>
      <xdr:blipFill>
        <a:blip xmlns:r="http://schemas.openxmlformats.org/officeDocument/2006/relationships" r:embed="rId1" cstate="print"/>
        <a:srcRect l="25828" t="23232" r="34629" b="42424"/>
        <a:stretch>
          <a:fillRect/>
        </a:stretch>
      </xdr:blipFill>
      <xdr:spPr bwMode="auto">
        <a:xfrm>
          <a:off x="207818" y="294409"/>
          <a:ext cx="11771918" cy="5725391"/>
        </a:xfrm>
        <a:prstGeom prst="rect">
          <a:avLst/>
        </a:prstGeom>
        <a:noFill/>
        <a:ln w="1">
          <a:noFill/>
          <a:miter lim="800000"/>
          <a:headEnd/>
          <a:tailEnd type="none" w="med" len="med"/>
        </a:ln>
        <a:effectLst/>
      </xdr:spPr>
    </xdr:pic>
    <xdr:clientData/>
  </xdr:twoCellAnchor>
  <xdr:twoCellAnchor editAs="oneCell">
    <xdr:from>
      <xdr:col>20</xdr:col>
      <xdr:colOff>34637</xdr:colOff>
      <xdr:row>0</xdr:row>
      <xdr:rowOff>86590</xdr:rowOff>
    </xdr:from>
    <xdr:to>
      <xdr:col>35</xdr:col>
      <xdr:colOff>34636</xdr:colOff>
      <xdr:row>39</xdr:row>
      <xdr:rowOff>166050</xdr:rowOff>
    </xdr:to>
    <xdr:pic>
      <xdr:nvPicPr>
        <xdr:cNvPr id="2050" name="Picture 2"/>
        <xdr:cNvPicPr>
          <a:picLocks noChangeAspect="1" noChangeArrowheads="1"/>
        </xdr:cNvPicPr>
      </xdr:nvPicPr>
      <xdr:blipFill>
        <a:blip xmlns:r="http://schemas.openxmlformats.org/officeDocument/2006/relationships" r:embed="rId2" cstate="print"/>
        <a:srcRect l="16571" t="17374" r="34857" b="11717"/>
        <a:stretch>
          <a:fillRect/>
        </a:stretch>
      </xdr:blipFill>
      <xdr:spPr bwMode="auto">
        <a:xfrm>
          <a:off x="12157364" y="86590"/>
          <a:ext cx="9092045" cy="7508960"/>
        </a:xfrm>
        <a:prstGeom prst="rect">
          <a:avLst/>
        </a:prstGeom>
        <a:noFill/>
        <a:ln w="1">
          <a:noFill/>
          <a:miter lim="800000"/>
          <a:headEnd/>
          <a:tailEnd type="none" w="med" len="med"/>
        </a:ln>
        <a:effectLst/>
      </xdr:spPr>
    </xdr:pic>
    <xdr:clientData/>
  </xdr:twoCellAnchor>
  <xdr:twoCellAnchor editAs="oneCell">
    <xdr:from>
      <xdr:col>0</xdr:col>
      <xdr:colOff>400050</xdr:colOff>
      <xdr:row>32</xdr:row>
      <xdr:rowOff>47810</xdr:rowOff>
    </xdr:from>
    <xdr:to>
      <xdr:col>19</xdr:col>
      <xdr:colOff>428473</xdr:colOff>
      <xdr:row>60</xdr:row>
      <xdr:rowOff>133350</xdr:rowOff>
    </xdr:to>
    <xdr:pic>
      <xdr:nvPicPr>
        <xdr:cNvPr id="2" name="Picture 1"/>
        <xdr:cNvPicPr>
          <a:picLocks noChangeAspect="1" noChangeArrowheads="1"/>
        </xdr:cNvPicPr>
      </xdr:nvPicPr>
      <xdr:blipFill>
        <a:blip xmlns:r="http://schemas.openxmlformats.org/officeDocument/2006/relationships" r:embed="rId3" cstate="print"/>
        <a:srcRect l="26094" t="11759" r="4167" b="30371"/>
        <a:stretch>
          <a:fillRect/>
        </a:stretch>
      </xdr:blipFill>
      <xdr:spPr bwMode="auto">
        <a:xfrm>
          <a:off x="400050" y="6143810"/>
          <a:ext cx="11610823" cy="541954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www.uaa.alaska.edu/enri/usnip/stations/wi36.cfm" TargetMode="External"/><Relationship Id="rId18" Type="http://schemas.openxmlformats.org/officeDocument/2006/relationships/hyperlink" Target="http://www.uaa.alaska.edu/enri/usnip/stations/wy99.cfm" TargetMode="External"/><Relationship Id="rId26" Type="http://schemas.openxmlformats.org/officeDocument/2006/relationships/hyperlink" Target="http://www.uaa.alaska.edu/enri/usnip/stations/mt00.cfm" TargetMode="External"/><Relationship Id="rId39" Type="http://schemas.openxmlformats.org/officeDocument/2006/relationships/hyperlink" Target="http://www.uaa.alaska.edu/enri/usnip/stations/wy08.cfm" TargetMode="External"/><Relationship Id="rId21" Type="http://schemas.openxmlformats.org/officeDocument/2006/relationships/hyperlink" Target="http://www.uaa.alaska.edu/enri/usnip/stations/or18.cfm" TargetMode="External"/><Relationship Id="rId34" Type="http://schemas.openxmlformats.org/officeDocument/2006/relationships/hyperlink" Target="http://www.uaa.alaska.edu/enri/usnip/stations/vt99.cfm" TargetMode="External"/><Relationship Id="rId42" Type="http://schemas.openxmlformats.org/officeDocument/2006/relationships/hyperlink" Target="http://www.uaa.alaska.edu/enri/usnip/stations/mi09.cfm" TargetMode="External"/><Relationship Id="rId47" Type="http://schemas.openxmlformats.org/officeDocument/2006/relationships/hyperlink" Target="http://www.uaa.alaska.edu/enri/usnip/stations/mn16.cfm" TargetMode="External"/><Relationship Id="rId50" Type="http://schemas.openxmlformats.org/officeDocument/2006/relationships/hyperlink" Target="http://www.uaa.alaska.edu/enri/usnip/stations/mt05.cfm" TargetMode="External"/><Relationship Id="rId55" Type="http://schemas.openxmlformats.org/officeDocument/2006/relationships/hyperlink" Target="http://www.uaa.alaska.edu/enri/usnip/stations/nd07.cfm" TargetMode="External"/><Relationship Id="rId63" Type="http://schemas.openxmlformats.org/officeDocument/2006/relationships/hyperlink" Target="http://www.uaa.alaska.edu/enri/usnip/stations/wy95.cfm" TargetMode="External"/><Relationship Id="rId68" Type="http://schemas.openxmlformats.org/officeDocument/2006/relationships/hyperlink" Target="http://www.uaa.alaska.edu/enri/usnip/stations/id03.cfm" TargetMode="External"/><Relationship Id="rId76" Type="http://schemas.openxmlformats.org/officeDocument/2006/relationships/hyperlink" Target="http://www.uaa.alaska.edu/enri/usnip/stations/ny10.cfm" TargetMode="External"/><Relationship Id="rId84" Type="http://schemas.openxmlformats.org/officeDocument/2006/relationships/hyperlink" Target="http://www.uaa.alaska.edu/enri/usnip/stations/wy06.cfm" TargetMode="External"/><Relationship Id="rId89" Type="http://schemas.openxmlformats.org/officeDocument/2006/relationships/hyperlink" Target="http://www.uaa.alaska.edu/enri/usnip/stations/or10.cfm" TargetMode="External"/><Relationship Id="rId7" Type="http://schemas.openxmlformats.org/officeDocument/2006/relationships/hyperlink" Target="http://www.uaa.alaska.edu/enri/usnip/stations/ny10.cfm" TargetMode="External"/><Relationship Id="rId71" Type="http://schemas.openxmlformats.org/officeDocument/2006/relationships/hyperlink" Target="http://www.uaa.alaska.edu/enri/usnip/stations/mn27.cfm" TargetMode="External"/><Relationship Id="rId92" Type="http://schemas.openxmlformats.org/officeDocument/2006/relationships/hyperlink" Target="http://www.uaa.alaska.edu/enri/usnip/stations/id15.cfm" TargetMode="External"/><Relationship Id="rId2" Type="http://schemas.openxmlformats.org/officeDocument/2006/relationships/hyperlink" Target="http://www.uaa.alaska.edu/enri/usnip/stations/mn27.cfm" TargetMode="External"/><Relationship Id="rId16" Type="http://schemas.openxmlformats.org/officeDocument/2006/relationships/hyperlink" Target="http://www.uaa.alaska.edu/enri/usnip/stations/wy08.cfm" TargetMode="External"/><Relationship Id="rId29" Type="http://schemas.openxmlformats.org/officeDocument/2006/relationships/hyperlink" Target="http://www.uaa.alaska.edu/enri/usnip/stations/ny08.cfm" TargetMode="External"/><Relationship Id="rId11" Type="http://schemas.openxmlformats.org/officeDocument/2006/relationships/hyperlink" Target="http://www.uaa.alaska.edu/enri/usnip/stations/vt99.cfm" TargetMode="External"/><Relationship Id="rId24" Type="http://schemas.openxmlformats.org/officeDocument/2006/relationships/hyperlink" Target="http://www.uaa.alaska.edu/enri/usnip/stations/mn16.cfm" TargetMode="External"/><Relationship Id="rId32" Type="http://schemas.openxmlformats.org/officeDocument/2006/relationships/hyperlink" Target="http://www.uaa.alaska.edu/enri/usnip/stations/nd07.cfm" TargetMode="External"/><Relationship Id="rId37" Type="http://schemas.openxmlformats.org/officeDocument/2006/relationships/hyperlink" Target="http://www.uaa.alaska.edu/enri/usnip/stations/wi99.cfm" TargetMode="External"/><Relationship Id="rId40" Type="http://schemas.openxmlformats.org/officeDocument/2006/relationships/hyperlink" Target="http://www.uaa.alaska.edu/enri/usnip/stations/wy95.cfm" TargetMode="External"/><Relationship Id="rId45" Type="http://schemas.openxmlformats.org/officeDocument/2006/relationships/hyperlink" Target="http://www.uaa.alaska.edu/enri/usnip/stations/id03.cfm" TargetMode="External"/><Relationship Id="rId53" Type="http://schemas.openxmlformats.org/officeDocument/2006/relationships/hyperlink" Target="http://www.uaa.alaska.edu/enri/usnip/stations/ny10.cfm" TargetMode="External"/><Relationship Id="rId58" Type="http://schemas.openxmlformats.org/officeDocument/2006/relationships/hyperlink" Target="http://www.uaa.alaska.edu/enri/usnip/stations/wa24.cfm" TargetMode="External"/><Relationship Id="rId66" Type="http://schemas.openxmlformats.org/officeDocument/2006/relationships/hyperlink" Target="http://www.uaa.alaska.edu/enri/usnip/stations/or10.cfm" TargetMode="External"/><Relationship Id="rId74" Type="http://schemas.openxmlformats.org/officeDocument/2006/relationships/hyperlink" Target="http://www.uaa.alaska.edu/enri/usnip/stations/mt97.cfm" TargetMode="External"/><Relationship Id="rId79" Type="http://schemas.openxmlformats.org/officeDocument/2006/relationships/hyperlink" Target="http://www.uaa.alaska.edu/enri/usnip/stations/nd08.cfm" TargetMode="External"/><Relationship Id="rId87" Type="http://schemas.openxmlformats.org/officeDocument/2006/relationships/hyperlink" Target="http://www.uaa.alaska.edu/enri/usnip/stations/wy99.cfm" TargetMode="External"/><Relationship Id="rId5" Type="http://schemas.openxmlformats.org/officeDocument/2006/relationships/hyperlink" Target="http://www.uaa.alaska.edu/enri/usnip/stations/mt97.cfm" TargetMode="External"/><Relationship Id="rId61" Type="http://schemas.openxmlformats.org/officeDocument/2006/relationships/hyperlink" Target="http://www.uaa.alaska.edu/enri/usnip/stations/wy06.cfm" TargetMode="External"/><Relationship Id="rId82" Type="http://schemas.openxmlformats.org/officeDocument/2006/relationships/hyperlink" Target="http://www.uaa.alaska.edu/enri/usnip/stations/wi36.cfm" TargetMode="External"/><Relationship Id="rId90" Type="http://schemas.openxmlformats.org/officeDocument/2006/relationships/hyperlink" Target="http://www.uaa.alaska.edu/enri/usnip/stations/or18.cfm" TargetMode="External"/><Relationship Id="rId95" Type="http://schemas.openxmlformats.org/officeDocument/2006/relationships/comments" Target="../comments4.xml"/><Relationship Id="rId19" Type="http://schemas.openxmlformats.org/officeDocument/2006/relationships/hyperlink" Target="http://www.uaa.alaska.edu/enri/usnip/stations/mi09.cfm" TargetMode="External"/><Relationship Id="rId14" Type="http://schemas.openxmlformats.org/officeDocument/2006/relationships/hyperlink" Target="http://www.uaa.alaska.edu/enri/usnip/stations/wi99.cfm" TargetMode="External"/><Relationship Id="rId22" Type="http://schemas.openxmlformats.org/officeDocument/2006/relationships/hyperlink" Target="http://www.uaa.alaska.edu/enri/usnip/stations/id03.cfm" TargetMode="External"/><Relationship Id="rId27" Type="http://schemas.openxmlformats.org/officeDocument/2006/relationships/hyperlink" Target="http://www.uaa.alaska.edu/enri/usnip/stations/mt05.cfm" TargetMode="External"/><Relationship Id="rId30" Type="http://schemas.openxmlformats.org/officeDocument/2006/relationships/hyperlink" Target="http://www.uaa.alaska.edu/enri/usnip/stations/ny10.cfm" TargetMode="External"/><Relationship Id="rId35" Type="http://schemas.openxmlformats.org/officeDocument/2006/relationships/hyperlink" Target="http://www.uaa.alaska.edu/enri/usnip/stations/wa24.cfm" TargetMode="External"/><Relationship Id="rId43" Type="http://schemas.openxmlformats.org/officeDocument/2006/relationships/hyperlink" Target="http://www.uaa.alaska.edu/enri/usnip/stations/or10.cfm" TargetMode="External"/><Relationship Id="rId48" Type="http://schemas.openxmlformats.org/officeDocument/2006/relationships/hyperlink" Target="http://www.uaa.alaska.edu/enri/usnip/stations/mn27.cfm" TargetMode="External"/><Relationship Id="rId56" Type="http://schemas.openxmlformats.org/officeDocument/2006/relationships/hyperlink" Target="http://www.uaa.alaska.edu/enri/usnip/stations/nd08.cfm" TargetMode="External"/><Relationship Id="rId64" Type="http://schemas.openxmlformats.org/officeDocument/2006/relationships/hyperlink" Target="http://www.uaa.alaska.edu/enri/usnip/stations/wy99.cfm" TargetMode="External"/><Relationship Id="rId69" Type="http://schemas.openxmlformats.org/officeDocument/2006/relationships/hyperlink" Target="http://www.uaa.alaska.edu/enri/usnip/stations/id15.cfm" TargetMode="External"/><Relationship Id="rId77" Type="http://schemas.openxmlformats.org/officeDocument/2006/relationships/hyperlink" Target="http://www.uaa.alaska.edu/enri/usnip/stations/ny99.cfm" TargetMode="External"/><Relationship Id="rId8" Type="http://schemas.openxmlformats.org/officeDocument/2006/relationships/hyperlink" Target="http://www.uaa.alaska.edu/enri/usnip/stations/ny99.cfm" TargetMode="External"/><Relationship Id="rId51" Type="http://schemas.openxmlformats.org/officeDocument/2006/relationships/hyperlink" Target="http://www.uaa.alaska.edu/enri/usnip/stations/mt97.cfm" TargetMode="External"/><Relationship Id="rId72" Type="http://schemas.openxmlformats.org/officeDocument/2006/relationships/hyperlink" Target="http://www.uaa.alaska.edu/enri/usnip/stations/mt00.cfm" TargetMode="External"/><Relationship Id="rId80" Type="http://schemas.openxmlformats.org/officeDocument/2006/relationships/hyperlink" Target="http://www.uaa.alaska.edu/enri/usnip/stations/vt99.cfm" TargetMode="External"/><Relationship Id="rId85" Type="http://schemas.openxmlformats.org/officeDocument/2006/relationships/hyperlink" Target="http://www.uaa.alaska.edu/enri/usnip/stations/wy08.cfm" TargetMode="External"/><Relationship Id="rId93" Type="http://schemas.openxmlformats.org/officeDocument/2006/relationships/printerSettings" Target="../printerSettings/printerSettings6.bin"/><Relationship Id="rId3" Type="http://schemas.openxmlformats.org/officeDocument/2006/relationships/hyperlink" Target="http://www.uaa.alaska.edu/enri/usnip/stations/mt00.cfm" TargetMode="External"/><Relationship Id="rId12" Type="http://schemas.openxmlformats.org/officeDocument/2006/relationships/hyperlink" Target="http://www.uaa.alaska.edu/enri/usnip/stations/wa24.cfm" TargetMode="External"/><Relationship Id="rId17" Type="http://schemas.openxmlformats.org/officeDocument/2006/relationships/hyperlink" Target="http://www.uaa.alaska.edu/enri/usnip/stations/wy95.cfm" TargetMode="External"/><Relationship Id="rId25" Type="http://schemas.openxmlformats.org/officeDocument/2006/relationships/hyperlink" Target="http://www.uaa.alaska.edu/enri/usnip/stations/mn27.cfm" TargetMode="External"/><Relationship Id="rId33" Type="http://schemas.openxmlformats.org/officeDocument/2006/relationships/hyperlink" Target="http://www.uaa.alaska.edu/enri/usnip/stations/nd08.cfm" TargetMode="External"/><Relationship Id="rId38" Type="http://schemas.openxmlformats.org/officeDocument/2006/relationships/hyperlink" Target="http://www.uaa.alaska.edu/enri/usnip/stations/wy06.cfm" TargetMode="External"/><Relationship Id="rId46" Type="http://schemas.openxmlformats.org/officeDocument/2006/relationships/hyperlink" Target="http://www.uaa.alaska.edu/enri/usnip/stations/id15.cfm" TargetMode="External"/><Relationship Id="rId59" Type="http://schemas.openxmlformats.org/officeDocument/2006/relationships/hyperlink" Target="http://www.uaa.alaska.edu/enri/usnip/stations/wi36.cfm" TargetMode="External"/><Relationship Id="rId67" Type="http://schemas.openxmlformats.org/officeDocument/2006/relationships/hyperlink" Target="http://www.uaa.alaska.edu/enri/usnip/stations/or18.cfm" TargetMode="External"/><Relationship Id="rId20" Type="http://schemas.openxmlformats.org/officeDocument/2006/relationships/hyperlink" Target="http://www.uaa.alaska.edu/enri/usnip/stations/or10.cfm" TargetMode="External"/><Relationship Id="rId41" Type="http://schemas.openxmlformats.org/officeDocument/2006/relationships/hyperlink" Target="http://www.uaa.alaska.edu/enri/usnip/stations/wy99.cfm" TargetMode="External"/><Relationship Id="rId54" Type="http://schemas.openxmlformats.org/officeDocument/2006/relationships/hyperlink" Target="http://www.uaa.alaska.edu/enri/usnip/stations/ny99.cfm" TargetMode="External"/><Relationship Id="rId62" Type="http://schemas.openxmlformats.org/officeDocument/2006/relationships/hyperlink" Target="http://www.uaa.alaska.edu/enri/usnip/stations/wy08.cfm" TargetMode="External"/><Relationship Id="rId70" Type="http://schemas.openxmlformats.org/officeDocument/2006/relationships/hyperlink" Target="http://www.uaa.alaska.edu/enri/usnip/stations/mn16.cfm" TargetMode="External"/><Relationship Id="rId75" Type="http://schemas.openxmlformats.org/officeDocument/2006/relationships/hyperlink" Target="http://www.uaa.alaska.edu/enri/usnip/stations/ny08.cfm" TargetMode="External"/><Relationship Id="rId83" Type="http://schemas.openxmlformats.org/officeDocument/2006/relationships/hyperlink" Target="http://www.uaa.alaska.edu/enri/usnip/stations/wi99.cfm" TargetMode="External"/><Relationship Id="rId88" Type="http://schemas.openxmlformats.org/officeDocument/2006/relationships/hyperlink" Target="http://www.uaa.alaska.edu/enri/usnip/stations/mi09.cfm" TargetMode="External"/><Relationship Id="rId91" Type="http://schemas.openxmlformats.org/officeDocument/2006/relationships/hyperlink" Target="http://www.uaa.alaska.edu/enri/usnip/stations/id03.cfm" TargetMode="External"/><Relationship Id="rId1" Type="http://schemas.openxmlformats.org/officeDocument/2006/relationships/hyperlink" Target="http://www.uaa.alaska.edu/enri/usnip/stations/mn16.cfm" TargetMode="External"/><Relationship Id="rId6" Type="http://schemas.openxmlformats.org/officeDocument/2006/relationships/hyperlink" Target="http://www.uaa.alaska.edu/enri/usnip/stations/ny08.cfm" TargetMode="External"/><Relationship Id="rId15" Type="http://schemas.openxmlformats.org/officeDocument/2006/relationships/hyperlink" Target="http://www.uaa.alaska.edu/enri/usnip/stations/wy06.cfm" TargetMode="External"/><Relationship Id="rId23" Type="http://schemas.openxmlformats.org/officeDocument/2006/relationships/hyperlink" Target="http://www.uaa.alaska.edu/enri/usnip/stations/id15.cfm" TargetMode="External"/><Relationship Id="rId28" Type="http://schemas.openxmlformats.org/officeDocument/2006/relationships/hyperlink" Target="http://www.uaa.alaska.edu/enri/usnip/stations/mt97.cfm" TargetMode="External"/><Relationship Id="rId36" Type="http://schemas.openxmlformats.org/officeDocument/2006/relationships/hyperlink" Target="http://www.uaa.alaska.edu/enri/usnip/stations/wi36.cfm" TargetMode="External"/><Relationship Id="rId49" Type="http://schemas.openxmlformats.org/officeDocument/2006/relationships/hyperlink" Target="http://www.uaa.alaska.edu/enri/usnip/stations/mt00.cfm" TargetMode="External"/><Relationship Id="rId57" Type="http://schemas.openxmlformats.org/officeDocument/2006/relationships/hyperlink" Target="http://www.uaa.alaska.edu/enri/usnip/stations/vt99.cfm" TargetMode="External"/><Relationship Id="rId10" Type="http://schemas.openxmlformats.org/officeDocument/2006/relationships/hyperlink" Target="http://www.uaa.alaska.edu/enri/usnip/stations/nd08.cfm" TargetMode="External"/><Relationship Id="rId31" Type="http://schemas.openxmlformats.org/officeDocument/2006/relationships/hyperlink" Target="http://www.uaa.alaska.edu/enri/usnip/stations/ny99.cfm" TargetMode="External"/><Relationship Id="rId44" Type="http://schemas.openxmlformats.org/officeDocument/2006/relationships/hyperlink" Target="http://www.uaa.alaska.edu/enri/usnip/stations/or18.cfm" TargetMode="External"/><Relationship Id="rId52" Type="http://schemas.openxmlformats.org/officeDocument/2006/relationships/hyperlink" Target="http://www.uaa.alaska.edu/enri/usnip/stations/ny08.cfm" TargetMode="External"/><Relationship Id="rId60" Type="http://schemas.openxmlformats.org/officeDocument/2006/relationships/hyperlink" Target="http://www.uaa.alaska.edu/enri/usnip/stations/wi99.cfm" TargetMode="External"/><Relationship Id="rId65" Type="http://schemas.openxmlformats.org/officeDocument/2006/relationships/hyperlink" Target="http://www.uaa.alaska.edu/enri/usnip/stations/mi09.cfm" TargetMode="External"/><Relationship Id="rId73" Type="http://schemas.openxmlformats.org/officeDocument/2006/relationships/hyperlink" Target="http://www.uaa.alaska.edu/enri/usnip/stations/mt05.cfm" TargetMode="External"/><Relationship Id="rId78" Type="http://schemas.openxmlformats.org/officeDocument/2006/relationships/hyperlink" Target="http://www.uaa.alaska.edu/enri/usnip/stations/nd07.cfm" TargetMode="External"/><Relationship Id="rId81" Type="http://schemas.openxmlformats.org/officeDocument/2006/relationships/hyperlink" Target="http://www.uaa.alaska.edu/enri/usnip/stations/wa24.cfm" TargetMode="External"/><Relationship Id="rId86" Type="http://schemas.openxmlformats.org/officeDocument/2006/relationships/hyperlink" Target="http://www.uaa.alaska.edu/enri/usnip/stations/wy95.cfm" TargetMode="External"/><Relationship Id="rId94" Type="http://schemas.openxmlformats.org/officeDocument/2006/relationships/vmlDrawing" Target="../drawings/vmlDrawing4.vml"/><Relationship Id="rId4" Type="http://schemas.openxmlformats.org/officeDocument/2006/relationships/hyperlink" Target="http://www.uaa.alaska.edu/enri/usnip/stations/mt05.cfm" TargetMode="External"/><Relationship Id="rId9" Type="http://schemas.openxmlformats.org/officeDocument/2006/relationships/hyperlink" Target="http://www.uaa.alaska.edu/enri/usnip/stations/nd07.cf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www.uaa.alaska.edu/enri/usnip/stations/ny99.cfm" TargetMode="External"/><Relationship Id="rId13" Type="http://schemas.openxmlformats.org/officeDocument/2006/relationships/hyperlink" Target="http://www.uaa.alaska.edu/enri/usnip/stations/wi36.cfm" TargetMode="External"/><Relationship Id="rId18" Type="http://schemas.openxmlformats.org/officeDocument/2006/relationships/hyperlink" Target="http://www.uaa.alaska.edu/enri/usnip/stations/wy99.cfm" TargetMode="External"/><Relationship Id="rId26" Type="http://schemas.openxmlformats.org/officeDocument/2006/relationships/comments" Target="../comments2.xml"/><Relationship Id="rId3" Type="http://schemas.openxmlformats.org/officeDocument/2006/relationships/hyperlink" Target="http://www.uaa.alaska.edu/enri/usnip/stations/mt00.cfm" TargetMode="External"/><Relationship Id="rId21" Type="http://schemas.openxmlformats.org/officeDocument/2006/relationships/hyperlink" Target="http://www.uaa.alaska.edu/enri/usnip/stations/or18.cfm" TargetMode="External"/><Relationship Id="rId7" Type="http://schemas.openxmlformats.org/officeDocument/2006/relationships/hyperlink" Target="http://www.uaa.alaska.edu/enri/usnip/stations/ny10.cfm" TargetMode="External"/><Relationship Id="rId12" Type="http://schemas.openxmlformats.org/officeDocument/2006/relationships/hyperlink" Target="http://www.uaa.alaska.edu/enri/usnip/stations/wa24.cfm" TargetMode="External"/><Relationship Id="rId17" Type="http://schemas.openxmlformats.org/officeDocument/2006/relationships/hyperlink" Target="http://www.uaa.alaska.edu/enri/usnip/stations/wy95.cfm" TargetMode="External"/><Relationship Id="rId25" Type="http://schemas.openxmlformats.org/officeDocument/2006/relationships/vmlDrawing" Target="../drawings/vmlDrawing2.vml"/><Relationship Id="rId2" Type="http://schemas.openxmlformats.org/officeDocument/2006/relationships/hyperlink" Target="http://www.uaa.alaska.edu/enri/usnip/stations/mn27.cfm" TargetMode="External"/><Relationship Id="rId16" Type="http://schemas.openxmlformats.org/officeDocument/2006/relationships/hyperlink" Target="http://www.uaa.alaska.edu/enri/usnip/stations/wy08.cfm" TargetMode="External"/><Relationship Id="rId20" Type="http://schemas.openxmlformats.org/officeDocument/2006/relationships/hyperlink" Target="http://www.uaa.alaska.edu/enri/usnip/stations/or10.cfm" TargetMode="External"/><Relationship Id="rId1" Type="http://schemas.openxmlformats.org/officeDocument/2006/relationships/hyperlink" Target="http://www.uaa.alaska.edu/enri/usnip/stations/mn16.cfm" TargetMode="External"/><Relationship Id="rId6" Type="http://schemas.openxmlformats.org/officeDocument/2006/relationships/hyperlink" Target="http://www.uaa.alaska.edu/enri/usnip/stations/ny08.cfm" TargetMode="External"/><Relationship Id="rId11" Type="http://schemas.openxmlformats.org/officeDocument/2006/relationships/hyperlink" Target="http://www.uaa.alaska.edu/enri/usnip/stations/vt99.cfm" TargetMode="External"/><Relationship Id="rId24" Type="http://schemas.openxmlformats.org/officeDocument/2006/relationships/printerSettings" Target="../printerSettings/printerSettings2.bin"/><Relationship Id="rId5" Type="http://schemas.openxmlformats.org/officeDocument/2006/relationships/hyperlink" Target="http://www.uaa.alaska.edu/enri/usnip/stations/mt97.cfm" TargetMode="External"/><Relationship Id="rId15" Type="http://schemas.openxmlformats.org/officeDocument/2006/relationships/hyperlink" Target="http://www.uaa.alaska.edu/enri/usnip/stations/wy06.cfm" TargetMode="External"/><Relationship Id="rId23" Type="http://schemas.openxmlformats.org/officeDocument/2006/relationships/hyperlink" Target="http://www.uaa.alaska.edu/enri/usnip/stations/id15.cfm" TargetMode="External"/><Relationship Id="rId10" Type="http://schemas.openxmlformats.org/officeDocument/2006/relationships/hyperlink" Target="http://www.uaa.alaska.edu/enri/usnip/stations/nd08.cfm" TargetMode="External"/><Relationship Id="rId19" Type="http://schemas.openxmlformats.org/officeDocument/2006/relationships/hyperlink" Target="http://www.uaa.alaska.edu/enri/usnip/stations/mi09.cfm" TargetMode="External"/><Relationship Id="rId4" Type="http://schemas.openxmlformats.org/officeDocument/2006/relationships/hyperlink" Target="http://www.uaa.alaska.edu/enri/usnip/stations/mt05.cfm" TargetMode="External"/><Relationship Id="rId9" Type="http://schemas.openxmlformats.org/officeDocument/2006/relationships/hyperlink" Target="http://www.uaa.alaska.edu/enri/usnip/stations/nd07.cfm" TargetMode="External"/><Relationship Id="rId14" Type="http://schemas.openxmlformats.org/officeDocument/2006/relationships/hyperlink" Target="http://www.uaa.alaska.edu/enri/usnip/stations/wi99.cfm" TargetMode="External"/><Relationship Id="rId22" Type="http://schemas.openxmlformats.org/officeDocument/2006/relationships/hyperlink" Target="http://www.uaa.alaska.edu/enri/usnip/stations/id03.cf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www.uaa.alaska.edu/enri/usnip/stations/ny99.cfm" TargetMode="External"/><Relationship Id="rId13" Type="http://schemas.openxmlformats.org/officeDocument/2006/relationships/hyperlink" Target="http://www.uaa.alaska.edu/enri/usnip/stations/wi36.cfm" TargetMode="External"/><Relationship Id="rId18" Type="http://schemas.openxmlformats.org/officeDocument/2006/relationships/hyperlink" Target="http://www.uaa.alaska.edu/enri/usnip/stations/wy99.cfm" TargetMode="External"/><Relationship Id="rId26" Type="http://schemas.openxmlformats.org/officeDocument/2006/relationships/comments" Target="../comments3.xml"/><Relationship Id="rId3" Type="http://schemas.openxmlformats.org/officeDocument/2006/relationships/hyperlink" Target="http://www.uaa.alaska.edu/enri/usnip/stations/mt00.cfm" TargetMode="External"/><Relationship Id="rId21" Type="http://schemas.openxmlformats.org/officeDocument/2006/relationships/hyperlink" Target="http://www.uaa.alaska.edu/enri/usnip/stations/or18.cfm" TargetMode="External"/><Relationship Id="rId7" Type="http://schemas.openxmlformats.org/officeDocument/2006/relationships/hyperlink" Target="http://www.uaa.alaska.edu/enri/usnip/stations/ny10.cfm" TargetMode="External"/><Relationship Id="rId12" Type="http://schemas.openxmlformats.org/officeDocument/2006/relationships/hyperlink" Target="http://www.uaa.alaska.edu/enri/usnip/stations/wa24.cfm" TargetMode="External"/><Relationship Id="rId17" Type="http://schemas.openxmlformats.org/officeDocument/2006/relationships/hyperlink" Target="http://www.uaa.alaska.edu/enri/usnip/stations/wy95.cfm" TargetMode="External"/><Relationship Id="rId25" Type="http://schemas.openxmlformats.org/officeDocument/2006/relationships/vmlDrawing" Target="../drawings/vmlDrawing3.vml"/><Relationship Id="rId2" Type="http://schemas.openxmlformats.org/officeDocument/2006/relationships/hyperlink" Target="http://www.uaa.alaska.edu/enri/usnip/stations/mn27.cfm" TargetMode="External"/><Relationship Id="rId16" Type="http://schemas.openxmlformats.org/officeDocument/2006/relationships/hyperlink" Target="http://www.uaa.alaska.edu/enri/usnip/stations/wy08.cfm" TargetMode="External"/><Relationship Id="rId20" Type="http://schemas.openxmlformats.org/officeDocument/2006/relationships/hyperlink" Target="http://www.uaa.alaska.edu/enri/usnip/stations/or10.cfm" TargetMode="External"/><Relationship Id="rId1" Type="http://schemas.openxmlformats.org/officeDocument/2006/relationships/hyperlink" Target="http://www.uaa.alaska.edu/enri/usnip/stations/mn16.cfm" TargetMode="External"/><Relationship Id="rId6" Type="http://schemas.openxmlformats.org/officeDocument/2006/relationships/hyperlink" Target="http://www.uaa.alaska.edu/enri/usnip/stations/ny08.cfm" TargetMode="External"/><Relationship Id="rId11" Type="http://schemas.openxmlformats.org/officeDocument/2006/relationships/hyperlink" Target="http://www.uaa.alaska.edu/enri/usnip/stations/vt99.cfm" TargetMode="External"/><Relationship Id="rId24" Type="http://schemas.openxmlformats.org/officeDocument/2006/relationships/printerSettings" Target="../printerSettings/printerSettings5.bin"/><Relationship Id="rId5" Type="http://schemas.openxmlformats.org/officeDocument/2006/relationships/hyperlink" Target="http://www.uaa.alaska.edu/enri/usnip/stations/mt97.cfm" TargetMode="External"/><Relationship Id="rId15" Type="http://schemas.openxmlformats.org/officeDocument/2006/relationships/hyperlink" Target="http://www.uaa.alaska.edu/enri/usnip/stations/wy06.cfm" TargetMode="External"/><Relationship Id="rId23" Type="http://schemas.openxmlformats.org/officeDocument/2006/relationships/hyperlink" Target="http://www.uaa.alaska.edu/enri/usnip/stations/id15.cfm" TargetMode="External"/><Relationship Id="rId10" Type="http://schemas.openxmlformats.org/officeDocument/2006/relationships/hyperlink" Target="http://www.uaa.alaska.edu/enri/usnip/stations/nd08.cfm" TargetMode="External"/><Relationship Id="rId19" Type="http://schemas.openxmlformats.org/officeDocument/2006/relationships/hyperlink" Target="http://www.uaa.alaska.edu/enri/usnip/stations/mi09.cfm" TargetMode="External"/><Relationship Id="rId4" Type="http://schemas.openxmlformats.org/officeDocument/2006/relationships/hyperlink" Target="http://www.uaa.alaska.edu/enri/usnip/stations/mt05.cfm" TargetMode="External"/><Relationship Id="rId9" Type="http://schemas.openxmlformats.org/officeDocument/2006/relationships/hyperlink" Target="http://www.uaa.alaska.edu/enri/usnip/stations/nd07.cfm" TargetMode="External"/><Relationship Id="rId14" Type="http://schemas.openxmlformats.org/officeDocument/2006/relationships/hyperlink" Target="http://www.uaa.alaska.edu/enri/usnip/stations/wi99.cfm" TargetMode="External"/><Relationship Id="rId22" Type="http://schemas.openxmlformats.org/officeDocument/2006/relationships/hyperlink" Target="http://www.uaa.alaska.edu/enri/usnip/stations/id03.cf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5"/>
  <sheetViews>
    <sheetView zoomScale="70" zoomScaleNormal="70" workbookViewId="0">
      <selection activeCell="E1" activeCellId="1" sqref="A1:A1048576 E1:E1048576"/>
    </sheetView>
  </sheetViews>
  <sheetFormatPr defaultRowHeight="15.75" x14ac:dyDescent="0.25"/>
  <cols>
    <col min="1" max="1" width="10.5703125" style="3" customWidth="1"/>
    <col min="2" max="2" width="17" style="2" customWidth="1"/>
    <col min="3" max="3" width="9.28515625" style="2" bestFit="1" customWidth="1"/>
    <col min="4" max="4" width="11" style="2" bestFit="1" customWidth="1"/>
    <col min="5" max="5" width="12.28515625" style="5" bestFit="1" customWidth="1"/>
    <col min="6" max="6" width="15.42578125" style="5" customWidth="1"/>
    <col min="7" max="7" width="9.140625" style="5"/>
    <col min="8" max="8" width="10.85546875" style="5" customWidth="1"/>
    <col min="9" max="10" width="9.140625" style="5"/>
    <col min="11" max="11" width="21" style="4" customWidth="1"/>
    <col min="12" max="12" width="13.42578125" style="3" bestFit="1" customWidth="1"/>
    <col min="13" max="14" width="9.140625" style="2"/>
    <col min="15" max="15" width="10.5703125" style="3" customWidth="1"/>
    <col min="16" max="16" width="15.42578125" style="2" bestFit="1" customWidth="1"/>
    <col min="17" max="17" width="21" style="4" customWidth="1"/>
    <col min="18" max="18" width="13.42578125" style="3" bestFit="1" customWidth="1"/>
    <col min="19" max="19" width="13.42578125" style="3" customWidth="1"/>
    <col min="20" max="20" width="9.140625" style="2"/>
    <col min="21" max="21" width="10.5703125" style="3" customWidth="1"/>
    <col min="22" max="22" width="15.42578125" style="2" bestFit="1" customWidth="1"/>
    <col min="23" max="23" width="21" style="4" customWidth="1"/>
    <col min="24" max="24" width="13.42578125" style="3" bestFit="1" customWidth="1"/>
    <col min="25" max="26" width="9.140625" style="2"/>
    <col min="27" max="27" width="10.5703125" style="3" customWidth="1"/>
    <col min="28" max="28" width="15.42578125" style="2" bestFit="1" customWidth="1"/>
    <col min="29" max="29" width="21" style="4" customWidth="1"/>
    <col min="30" max="30" width="13.42578125" style="3" bestFit="1" customWidth="1"/>
    <col min="31" max="31" width="13.42578125" style="3" customWidth="1"/>
    <col min="32" max="16384" width="9.140625" style="2"/>
  </cols>
  <sheetData>
    <row r="1" spans="1:32" s="15" customFormat="1" ht="63.75" thickBot="1" x14ac:dyDescent="0.3">
      <c r="A1" s="24" t="s">
        <v>70</v>
      </c>
      <c r="B1" s="25" t="s">
        <v>0</v>
      </c>
      <c r="C1" s="26" t="s">
        <v>1</v>
      </c>
      <c r="D1" s="27" t="s">
        <v>2</v>
      </c>
      <c r="E1" s="19" t="s">
        <v>71</v>
      </c>
      <c r="F1" s="21" t="s">
        <v>72</v>
      </c>
      <c r="G1" s="22" t="s">
        <v>91</v>
      </c>
      <c r="H1" s="23" t="s">
        <v>90</v>
      </c>
      <c r="I1" s="20" t="s">
        <v>73</v>
      </c>
      <c r="J1" s="20" t="s">
        <v>74</v>
      </c>
      <c r="K1" s="22" t="s">
        <v>114</v>
      </c>
      <c r="L1" s="28" t="s">
        <v>69</v>
      </c>
      <c r="M1" s="28" t="s">
        <v>148</v>
      </c>
      <c r="O1" s="24" t="s">
        <v>70</v>
      </c>
      <c r="P1" s="25" t="s">
        <v>0</v>
      </c>
      <c r="Q1" s="22" t="s">
        <v>114</v>
      </c>
      <c r="R1" s="28" t="s">
        <v>69</v>
      </c>
      <c r="S1" s="117" t="s">
        <v>145</v>
      </c>
      <c r="U1" s="24" t="s">
        <v>70</v>
      </c>
      <c r="V1" s="25" t="s">
        <v>0</v>
      </c>
      <c r="W1" s="22" t="s">
        <v>114</v>
      </c>
      <c r="X1" s="28" t="s">
        <v>69</v>
      </c>
      <c r="Y1" s="28" t="s">
        <v>145</v>
      </c>
      <c r="AA1" s="24" t="s">
        <v>70</v>
      </c>
      <c r="AB1" s="25" t="s">
        <v>0</v>
      </c>
      <c r="AC1" s="22" t="s">
        <v>114</v>
      </c>
      <c r="AD1" s="28" t="s">
        <v>69</v>
      </c>
      <c r="AE1" s="28" t="s">
        <v>148</v>
      </c>
      <c r="AF1" s="28" t="s">
        <v>145</v>
      </c>
    </row>
    <row r="2" spans="1:32" x14ac:dyDescent="0.25">
      <c r="A2" s="29">
        <v>1</v>
      </c>
      <c r="B2" s="30" t="s">
        <v>121</v>
      </c>
      <c r="C2" s="31">
        <v>82.2</v>
      </c>
      <c r="D2" s="32">
        <v>-62.3</v>
      </c>
      <c r="E2" s="6">
        <v>62</v>
      </c>
      <c r="F2" s="9" t="s">
        <v>120</v>
      </c>
      <c r="G2" s="8">
        <v>149</v>
      </c>
      <c r="H2" s="9">
        <v>149</v>
      </c>
      <c r="I2" s="39">
        <v>200</v>
      </c>
      <c r="J2" s="39">
        <v>270</v>
      </c>
      <c r="K2" s="40">
        <v>4</v>
      </c>
      <c r="L2" s="33">
        <v>62</v>
      </c>
      <c r="M2" s="33">
        <v>17</v>
      </c>
      <c r="O2" s="75">
        <v>1</v>
      </c>
      <c r="P2" s="76" t="s">
        <v>3</v>
      </c>
      <c r="Q2" s="77">
        <v>4</v>
      </c>
      <c r="R2" s="78">
        <v>62</v>
      </c>
      <c r="S2" s="107">
        <v>1</v>
      </c>
      <c r="U2" s="71">
        <v>27</v>
      </c>
      <c r="V2" s="72" t="s">
        <v>28</v>
      </c>
      <c r="W2" s="73">
        <v>8</v>
      </c>
      <c r="X2" s="74">
        <v>35</v>
      </c>
      <c r="Y2" s="74">
        <v>1</v>
      </c>
      <c r="AA2" s="29">
        <v>20</v>
      </c>
      <c r="AB2" s="30" t="s">
        <v>21</v>
      </c>
      <c r="AC2" s="103">
        <v>4</v>
      </c>
      <c r="AD2" s="33">
        <v>43</v>
      </c>
      <c r="AE2" s="33">
        <v>16</v>
      </c>
      <c r="AF2" s="33">
        <v>1</v>
      </c>
    </row>
    <row r="3" spans="1:32" x14ac:dyDescent="0.25">
      <c r="A3" s="29">
        <v>2</v>
      </c>
      <c r="B3" s="30" t="s">
        <v>4</v>
      </c>
      <c r="C3" s="31">
        <v>48.75</v>
      </c>
      <c r="D3" s="32">
        <v>-91.62</v>
      </c>
      <c r="E3" s="6">
        <v>393</v>
      </c>
      <c r="F3" s="12" t="s">
        <v>76</v>
      </c>
      <c r="G3" s="17">
        <v>75</v>
      </c>
      <c r="H3" s="12">
        <v>34</v>
      </c>
      <c r="I3" s="39">
        <v>209</v>
      </c>
      <c r="J3" s="39">
        <v>142</v>
      </c>
      <c r="K3" s="40">
        <v>31</v>
      </c>
      <c r="L3" s="33">
        <v>42</v>
      </c>
      <c r="M3" s="33">
        <v>18</v>
      </c>
      <c r="O3" s="75">
        <v>7</v>
      </c>
      <c r="P3" s="76" t="s">
        <v>8</v>
      </c>
      <c r="Q3" s="77">
        <v>4</v>
      </c>
      <c r="R3" s="78">
        <v>62</v>
      </c>
      <c r="S3" s="107">
        <v>1</v>
      </c>
      <c r="U3" s="71">
        <v>33</v>
      </c>
      <c r="V3" s="72" t="s">
        <v>34</v>
      </c>
      <c r="W3" s="73">
        <v>8</v>
      </c>
      <c r="X3" s="74">
        <v>35</v>
      </c>
      <c r="Y3" s="74">
        <v>1</v>
      </c>
      <c r="AA3" s="29">
        <v>21</v>
      </c>
      <c r="AB3" s="30" t="s">
        <v>22</v>
      </c>
      <c r="AC3" s="103">
        <v>4</v>
      </c>
      <c r="AD3" s="33">
        <v>47</v>
      </c>
      <c r="AE3" s="33">
        <v>16</v>
      </c>
      <c r="AF3" s="33">
        <v>1</v>
      </c>
    </row>
    <row r="4" spans="1:32" x14ac:dyDescent="0.25">
      <c r="A4" s="29">
        <v>3</v>
      </c>
      <c r="B4" s="30" t="s">
        <v>122</v>
      </c>
      <c r="C4" s="31">
        <v>47.98</v>
      </c>
      <c r="D4" s="32">
        <v>-55.82</v>
      </c>
      <c r="E4" s="6">
        <v>190</v>
      </c>
      <c r="F4" s="9" t="s">
        <v>123</v>
      </c>
      <c r="G4" s="8">
        <v>163</v>
      </c>
      <c r="H4" s="9">
        <v>163</v>
      </c>
      <c r="I4" s="39">
        <v>283</v>
      </c>
      <c r="J4" s="39">
        <v>175</v>
      </c>
      <c r="K4" s="40">
        <v>8</v>
      </c>
      <c r="L4" s="33">
        <v>42</v>
      </c>
      <c r="M4" s="33">
        <v>23</v>
      </c>
      <c r="O4" s="75">
        <v>14</v>
      </c>
      <c r="P4" s="76" t="s">
        <v>15</v>
      </c>
      <c r="Q4" s="77">
        <v>4</v>
      </c>
      <c r="R4" s="78">
        <v>62</v>
      </c>
      <c r="S4" s="107">
        <v>1</v>
      </c>
      <c r="U4" s="67">
        <v>2</v>
      </c>
      <c r="V4" s="68" t="s">
        <v>4</v>
      </c>
      <c r="W4" s="69">
        <v>31</v>
      </c>
      <c r="X4" s="70">
        <v>42</v>
      </c>
      <c r="Y4" s="70">
        <v>2</v>
      </c>
      <c r="AA4" s="29">
        <v>29</v>
      </c>
      <c r="AB4" s="30" t="s">
        <v>30</v>
      </c>
      <c r="AC4" s="103">
        <v>4</v>
      </c>
      <c r="AD4" s="33">
        <v>43</v>
      </c>
      <c r="AE4" s="33">
        <v>16</v>
      </c>
      <c r="AF4" s="33">
        <v>1</v>
      </c>
    </row>
    <row r="5" spans="1:32" x14ac:dyDescent="0.25">
      <c r="A5" s="29">
        <v>4</v>
      </c>
      <c r="B5" s="68" t="s">
        <v>124</v>
      </c>
      <c r="C5" s="31">
        <v>49.38</v>
      </c>
      <c r="D5" s="32">
        <v>-82.12</v>
      </c>
      <c r="E5" s="6">
        <v>245</v>
      </c>
      <c r="F5" s="11" t="s">
        <v>123</v>
      </c>
      <c r="G5" s="16">
        <v>161</v>
      </c>
      <c r="H5" s="11">
        <v>161</v>
      </c>
      <c r="I5" s="39">
        <v>229</v>
      </c>
      <c r="J5" s="39">
        <v>150</v>
      </c>
      <c r="K5" s="40">
        <v>31</v>
      </c>
      <c r="L5" s="33">
        <v>42</v>
      </c>
      <c r="M5" s="33">
        <v>23</v>
      </c>
      <c r="O5" s="75">
        <v>15</v>
      </c>
      <c r="P5" s="76" t="s">
        <v>16</v>
      </c>
      <c r="Q5" s="77">
        <v>4</v>
      </c>
      <c r="R5" s="78">
        <v>43</v>
      </c>
      <c r="S5" s="107">
        <v>1</v>
      </c>
      <c r="U5" s="67">
        <v>3</v>
      </c>
      <c r="V5" s="68" t="s">
        <v>5</v>
      </c>
      <c r="W5" s="69">
        <v>8</v>
      </c>
      <c r="X5" s="70">
        <v>42</v>
      </c>
      <c r="Y5" s="70">
        <v>2</v>
      </c>
      <c r="AA5" s="29">
        <v>34</v>
      </c>
      <c r="AB5" s="30" t="s">
        <v>35</v>
      </c>
      <c r="AC5" s="103">
        <v>6</v>
      </c>
      <c r="AD5" s="33">
        <v>47</v>
      </c>
      <c r="AE5" s="33">
        <v>16</v>
      </c>
      <c r="AF5" s="33">
        <v>1</v>
      </c>
    </row>
    <row r="6" spans="1:32" x14ac:dyDescent="0.25">
      <c r="A6" s="29">
        <v>5</v>
      </c>
      <c r="B6" s="30" t="s">
        <v>125</v>
      </c>
      <c r="C6" s="31">
        <v>50.12</v>
      </c>
      <c r="D6" s="32">
        <v>104.42</v>
      </c>
      <c r="E6" s="6">
        <v>580</v>
      </c>
      <c r="F6" s="11" t="s">
        <v>119</v>
      </c>
      <c r="G6" s="16">
        <v>87</v>
      </c>
      <c r="H6" s="11">
        <v>87</v>
      </c>
      <c r="I6" s="104">
        <v>180</v>
      </c>
      <c r="J6" s="104">
        <v>144</v>
      </c>
      <c r="K6" s="103">
        <v>32</v>
      </c>
      <c r="L6" s="33">
        <v>42</v>
      </c>
      <c r="M6" s="33">
        <v>18</v>
      </c>
      <c r="O6" s="75">
        <v>18</v>
      </c>
      <c r="P6" s="76" t="s">
        <v>19</v>
      </c>
      <c r="Q6" s="77">
        <v>4</v>
      </c>
      <c r="R6" s="78">
        <v>62</v>
      </c>
      <c r="S6" s="107">
        <v>1</v>
      </c>
      <c r="U6" s="67">
        <v>4</v>
      </c>
      <c r="V6" s="68" t="s">
        <v>6</v>
      </c>
      <c r="W6" s="69">
        <v>31</v>
      </c>
      <c r="X6" s="70">
        <v>42</v>
      </c>
      <c r="Y6" s="70">
        <v>2</v>
      </c>
      <c r="AA6" s="75">
        <v>1</v>
      </c>
      <c r="AB6" s="76" t="s">
        <v>3</v>
      </c>
      <c r="AC6" s="77">
        <v>4</v>
      </c>
      <c r="AD6" s="78">
        <v>62</v>
      </c>
      <c r="AE6" s="78">
        <v>17</v>
      </c>
      <c r="AF6" s="78">
        <v>2</v>
      </c>
    </row>
    <row r="7" spans="1:32" x14ac:dyDescent="0.25">
      <c r="A7" s="29">
        <v>6</v>
      </c>
      <c r="B7" s="30" t="s">
        <v>7</v>
      </c>
      <c r="C7" s="31">
        <v>51.02</v>
      </c>
      <c r="D7" s="32">
        <v>-114.02</v>
      </c>
      <c r="E7" s="6">
        <v>1049</v>
      </c>
      <c r="F7" s="9" t="s">
        <v>77</v>
      </c>
      <c r="G7" s="8">
        <v>116</v>
      </c>
      <c r="H7" s="9">
        <v>116</v>
      </c>
      <c r="I7" s="39">
        <v>159</v>
      </c>
      <c r="J7" s="39">
        <v>147</v>
      </c>
      <c r="K7" s="40">
        <v>32</v>
      </c>
      <c r="L7" s="33">
        <v>43</v>
      </c>
      <c r="M7" s="33">
        <v>18</v>
      </c>
      <c r="O7" s="75">
        <v>20</v>
      </c>
      <c r="P7" s="76" t="s">
        <v>21</v>
      </c>
      <c r="Q7" s="77">
        <v>4</v>
      </c>
      <c r="R7" s="78">
        <v>43</v>
      </c>
      <c r="S7" s="107">
        <v>1</v>
      </c>
      <c r="U7" s="67">
        <v>5</v>
      </c>
      <c r="V7" s="68" t="s">
        <v>118</v>
      </c>
      <c r="W7" s="69">
        <v>32</v>
      </c>
      <c r="X7" s="70">
        <v>42</v>
      </c>
      <c r="Y7" s="70">
        <v>2</v>
      </c>
      <c r="AA7" s="75">
        <v>7</v>
      </c>
      <c r="AB7" s="76" t="s">
        <v>8</v>
      </c>
      <c r="AC7" s="77">
        <v>4</v>
      </c>
      <c r="AD7" s="78">
        <v>62</v>
      </c>
      <c r="AE7" s="78">
        <v>17</v>
      </c>
      <c r="AF7" s="78">
        <v>2</v>
      </c>
    </row>
    <row r="8" spans="1:32" x14ac:dyDescent="0.25">
      <c r="A8" s="29">
        <v>7</v>
      </c>
      <c r="B8" s="30" t="s">
        <v>126</v>
      </c>
      <c r="C8" s="31">
        <v>69.06</v>
      </c>
      <c r="D8" s="32">
        <v>-105.07</v>
      </c>
      <c r="E8" s="6">
        <v>23</v>
      </c>
      <c r="F8" s="9" t="s">
        <v>127</v>
      </c>
      <c r="G8" s="8">
        <v>148</v>
      </c>
      <c r="H8" s="9">
        <v>148</v>
      </c>
      <c r="I8" s="39">
        <v>177</v>
      </c>
      <c r="J8" s="39">
        <v>210</v>
      </c>
      <c r="K8" s="40">
        <v>4</v>
      </c>
      <c r="L8" s="33">
        <v>62</v>
      </c>
      <c r="M8" s="33">
        <v>17</v>
      </c>
      <c r="O8" s="75">
        <v>21</v>
      </c>
      <c r="P8" s="76" t="s">
        <v>22</v>
      </c>
      <c r="Q8" s="77">
        <v>4</v>
      </c>
      <c r="R8" s="78">
        <v>47</v>
      </c>
      <c r="S8" s="107">
        <v>1</v>
      </c>
      <c r="U8" s="67">
        <v>10</v>
      </c>
      <c r="V8" s="68" t="s">
        <v>11</v>
      </c>
      <c r="W8" s="69">
        <v>32</v>
      </c>
      <c r="X8" s="70">
        <v>42</v>
      </c>
      <c r="Y8" s="70">
        <v>2</v>
      </c>
      <c r="AA8" s="75">
        <v>14</v>
      </c>
      <c r="AB8" s="76" t="s">
        <v>15</v>
      </c>
      <c r="AC8" s="77">
        <v>4</v>
      </c>
      <c r="AD8" s="78">
        <v>62</v>
      </c>
      <c r="AE8" s="78">
        <v>17</v>
      </c>
      <c r="AF8" s="78">
        <v>2</v>
      </c>
    </row>
    <row r="9" spans="1:32" x14ac:dyDescent="0.25">
      <c r="A9" s="29">
        <v>8</v>
      </c>
      <c r="B9" s="68" t="s">
        <v>128</v>
      </c>
      <c r="C9" s="31">
        <v>49.82</v>
      </c>
      <c r="D9" s="32">
        <v>-74.95</v>
      </c>
      <c r="E9" s="6">
        <v>382</v>
      </c>
      <c r="F9" s="9" t="s">
        <v>123</v>
      </c>
      <c r="G9" s="8">
        <v>165</v>
      </c>
      <c r="H9" s="9">
        <v>165</v>
      </c>
      <c r="I9" s="39">
        <v>243</v>
      </c>
      <c r="J9" s="39">
        <v>158</v>
      </c>
      <c r="K9" s="40">
        <v>31</v>
      </c>
      <c r="L9" s="33">
        <v>43</v>
      </c>
      <c r="M9" s="33">
        <v>23</v>
      </c>
      <c r="O9" s="75">
        <v>22</v>
      </c>
      <c r="P9" s="76" t="s">
        <v>23</v>
      </c>
      <c r="Q9" s="77">
        <v>4</v>
      </c>
      <c r="R9" s="78">
        <v>62</v>
      </c>
      <c r="S9" s="107">
        <v>1</v>
      </c>
      <c r="U9" s="67">
        <v>11</v>
      </c>
      <c r="V9" s="68" t="s">
        <v>12</v>
      </c>
      <c r="W9" s="69">
        <v>31</v>
      </c>
      <c r="X9" s="70">
        <v>42</v>
      </c>
      <c r="Y9" s="70">
        <v>2</v>
      </c>
      <c r="AA9" s="75">
        <v>18</v>
      </c>
      <c r="AB9" s="76" t="s">
        <v>19</v>
      </c>
      <c r="AC9" s="77">
        <v>4</v>
      </c>
      <c r="AD9" s="78">
        <v>62</v>
      </c>
      <c r="AE9" s="78">
        <v>17</v>
      </c>
      <c r="AF9" s="78">
        <v>2</v>
      </c>
    </row>
    <row r="10" spans="1:32" x14ac:dyDescent="0.25">
      <c r="A10" s="29">
        <v>9</v>
      </c>
      <c r="B10" s="68" t="s">
        <v>129</v>
      </c>
      <c r="C10" s="31">
        <v>58.45</v>
      </c>
      <c r="D10" s="32">
        <v>-94</v>
      </c>
      <c r="E10" s="6">
        <v>28</v>
      </c>
      <c r="F10" s="9" t="s">
        <v>130</v>
      </c>
      <c r="G10" s="8">
        <v>119</v>
      </c>
      <c r="H10" s="9">
        <v>119</v>
      </c>
      <c r="I10" s="39">
        <v>198</v>
      </c>
      <c r="J10" s="39">
        <v>174</v>
      </c>
      <c r="K10" s="40">
        <v>31</v>
      </c>
      <c r="L10" s="33">
        <v>43</v>
      </c>
      <c r="M10" s="33">
        <v>18</v>
      </c>
      <c r="O10" s="75">
        <v>24</v>
      </c>
      <c r="P10" s="76" t="s">
        <v>25</v>
      </c>
      <c r="Q10" s="77">
        <v>4</v>
      </c>
      <c r="R10" s="78">
        <v>62</v>
      </c>
      <c r="S10" s="107">
        <v>1</v>
      </c>
      <c r="U10" s="67">
        <v>12</v>
      </c>
      <c r="V10" s="68" t="s">
        <v>13</v>
      </c>
      <c r="W10" s="69">
        <v>31</v>
      </c>
      <c r="X10" s="70">
        <v>42</v>
      </c>
      <c r="Y10" s="70">
        <v>2</v>
      </c>
      <c r="AA10" s="75">
        <v>22</v>
      </c>
      <c r="AB10" s="76" t="s">
        <v>23</v>
      </c>
      <c r="AC10" s="77">
        <v>4</v>
      </c>
      <c r="AD10" s="78">
        <v>62</v>
      </c>
      <c r="AE10" s="78">
        <v>17</v>
      </c>
      <c r="AF10" s="78">
        <v>2</v>
      </c>
    </row>
    <row r="11" spans="1:32" x14ac:dyDescent="0.25">
      <c r="A11" s="29">
        <v>10</v>
      </c>
      <c r="B11" s="30" t="s">
        <v>11</v>
      </c>
      <c r="C11" s="31">
        <v>53.57</v>
      </c>
      <c r="D11" s="32">
        <v>-113.52</v>
      </c>
      <c r="E11" s="6">
        <v>671</v>
      </c>
      <c r="F11" s="105" t="s">
        <v>78</v>
      </c>
      <c r="G11" s="106">
        <v>51</v>
      </c>
      <c r="H11" s="105">
        <v>0</v>
      </c>
      <c r="I11" s="39">
        <v>161</v>
      </c>
      <c r="J11" s="39">
        <v>156</v>
      </c>
      <c r="K11" s="40">
        <v>32</v>
      </c>
      <c r="L11" s="33">
        <v>42</v>
      </c>
      <c r="M11" s="33">
        <v>18</v>
      </c>
      <c r="O11" s="75">
        <v>25</v>
      </c>
      <c r="P11" s="76" t="s">
        <v>26</v>
      </c>
      <c r="Q11" s="77">
        <v>4</v>
      </c>
      <c r="R11" s="78">
        <v>62</v>
      </c>
      <c r="S11" s="107">
        <v>1</v>
      </c>
      <c r="U11" s="67">
        <v>13</v>
      </c>
      <c r="V11" s="68" t="s">
        <v>14</v>
      </c>
      <c r="W11" s="69">
        <v>32</v>
      </c>
      <c r="X11" s="70">
        <v>42</v>
      </c>
      <c r="Y11" s="70">
        <v>2</v>
      </c>
      <c r="AA11" s="75">
        <v>24</v>
      </c>
      <c r="AB11" s="76" t="s">
        <v>25</v>
      </c>
      <c r="AC11" s="77">
        <v>4</v>
      </c>
      <c r="AD11" s="78">
        <v>62</v>
      </c>
      <c r="AE11" s="78">
        <v>17</v>
      </c>
      <c r="AF11" s="78">
        <v>2</v>
      </c>
    </row>
    <row r="12" spans="1:32" x14ac:dyDescent="0.25">
      <c r="A12" s="29">
        <v>11</v>
      </c>
      <c r="B12" s="30" t="s">
        <v>12</v>
      </c>
      <c r="C12" s="31">
        <v>44.23</v>
      </c>
      <c r="D12" s="32">
        <v>-79.77</v>
      </c>
      <c r="E12" s="6">
        <v>224</v>
      </c>
      <c r="F12" s="9" t="s">
        <v>79</v>
      </c>
      <c r="G12" s="8">
        <v>60</v>
      </c>
      <c r="H12" s="9">
        <v>60</v>
      </c>
      <c r="I12" s="39">
        <v>240</v>
      </c>
      <c r="J12" s="39">
        <v>135</v>
      </c>
      <c r="K12" s="40">
        <v>31</v>
      </c>
      <c r="L12" s="33">
        <v>42</v>
      </c>
      <c r="M12" s="33">
        <v>23</v>
      </c>
      <c r="O12" s="75">
        <v>29</v>
      </c>
      <c r="P12" s="76" t="s">
        <v>30</v>
      </c>
      <c r="Q12" s="77">
        <v>4</v>
      </c>
      <c r="R12" s="78">
        <v>43</v>
      </c>
      <c r="S12" s="107">
        <v>1</v>
      </c>
      <c r="U12" s="67">
        <v>16</v>
      </c>
      <c r="V12" s="68" t="s">
        <v>17</v>
      </c>
      <c r="W12" s="69">
        <v>31</v>
      </c>
      <c r="X12" s="70">
        <v>42</v>
      </c>
      <c r="Y12" s="70">
        <v>2</v>
      </c>
      <c r="AA12" s="75">
        <v>25</v>
      </c>
      <c r="AB12" s="76" t="s">
        <v>26</v>
      </c>
      <c r="AC12" s="77">
        <v>4</v>
      </c>
      <c r="AD12" s="78">
        <v>62</v>
      </c>
      <c r="AE12" s="78">
        <v>17</v>
      </c>
      <c r="AF12" s="78">
        <v>2</v>
      </c>
    </row>
    <row r="13" spans="1:32" x14ac:dyDescent="0.25">
      <c r="A13" s="29">
        <v>12</v>
      </c>
      <c r="B13" s="68" t="s">
        <v>131</v>
      </c>
      <c r="C13" s="31">
        <v>49.67</v>
      </c>
      <c r="D13" s="32">
        <v>-93.72</v>
      </c>
      <c r="E13" s="6">
        <v>369</v>
      </c>
      <c r="F13" s="9" t="s">
        <v>123</v>
      </c>
      <c r="G13" s="8">
        <v>162</v>
      </c>
      <c r="H13" s="9">
        <v>162</v>
      </c>
      <c r="I13" s="39">
        <v>204</v>
      </c>
      <c r="J13" s="39">
        <v>145</v>
      </c>
      <c r="K13" s="40">
        <v>31</v>
      </c>
      <c r="L13" s="33">
        <v>42</v>
      </c>
      <c r="M13" s="33">
        <v>18</v>
      </c>
      <c r="O13" s="75">
        <v>36</v>
      </c>
      <c r="P13" s="76" t="s">
        <v>37</v>
      </c>
      <c r="Q13" s="77">
        <v>4</v>
      </c>
      <c r="R13" s="78">
        <v>43</v>
      </c>
      <c r="S13" s="107">
        <v>1</v>
      </c>
      <c r="U13" s="67">
        <v>19</v>
      </c>
      <c r="V13" s="68" t="s">
        <v>20</v>
      </c>
      <c r="W13" s="69">
        <v>31</v>
      </c>
      <c r="X13" s="70">
        <v>42</v>
      </c>
      <c r="Y13" s="70">
        <v>2</v>
      </c>
      <c r="AA13" s="59">
        <v>2</v>
      </c>
      <c r="AB13" s="60" t="s">
        <v>4</v>
      </c>
      <c r="AC13" s="61">
        <v>31</v>
      </c>
      <c r="AD13" s="62">
        <v>42</v>
      </c>
      <c r="AE13" s="62">
        <v>18</v>
      </c>
      <c r="AF13" s="62">
        <v>3</v>
      </c>
    </row>
    <row r="14" spans="1:32" x14ac:dyDescent="0.25">
      <c r="A14" s="29">
        <v>13</v>
      </c>
      <c r="B14" s="30" t="s">
        <v>14</v>
      </c>
      <c r="C14" s="31">
        <v>51.67</v>
      </c>
      <c r="D14" s="32">
        <v>-110.2</v>
      </c>
      <c r="E14" s="6">
        <v>707</v>
      </c>
      <c r="F14" s="9" t="s">
        <v>80</v>
      </c>
      <c r="G14" s="8">
        <v>64</v>
      </c>
      <c r="H14" s="9">
        <v>64</v>
      </c>
      <c r="I14" s="39">
        <v>168</v>
      </c>
      <c r="J14" s="39">
        <v>149</v>
      </c>
      <c r="K14" s="40">
        <v>32</v>
      </c>
      <c r="L14" s="33">
        <v>42</v>
      </c>
      <c r="M14" s="33">
        <v>18</v>
      </c>
      <c r="O14" s="29">
        <v>34</v>
      </c>
      <c r="P14" s="30" t="s">
        <v>35</v>
      </c>
      <c r="Q14" s="40">
        <v>6</v>
      </c>
      <c r="R14" s="33">
        <v>47</v>
      </c>
      <c r="S14" s="118">
        <v>2</v>
      </c>
      <c r="U14" s="67">
        <v>23</v>
      </c>
      <c r="V14" s="68" t="s">
        <v>24</v>
      </c>
      <c r="W14" s="69">
        <v>31</v>
      </c>
      <c r="X14" s="70">
        <v>42</v>
      </c>
      <c r="Y14" s="70">
        <v>2</v>
      </c>
      <c r="AA14" s="59">
        <v>5</v>
      </c>
      <c r="AB14" s="60" t="s">
        <v>118</v>
      </c>
      <c r="AC14" s="61">
        <v>32</v>
      </c>
      <c r="AD14" s="62">
        <v>42</v>
      </c>
      <c r="AE14" s="62">
        <v>18</v>
      </c>
      <c r="AF14" s="62">
        <v>3</v>
      </c>
    </row>
    <row r="15" spans="1:32" x14ac:dyDescent="0.25">
      <c r="A15" s="29">
        <v>14</v>
      </c>
      <c r="B15" s="30" t="s">
        <v>134</v>
      </c>
      <c r="C15" s="31">
        <v>80</v>
      </c>
      <c r="D15" s="32">
        <v>-85.56</v>
      </c>
      <c r="E15" s="6">
        <v>10</v>
      </c>
      <c r="F15" s="9" t="s">
        <v>120</v>
      </c>
      <c r="G15" s="8">
        <v>146</v>
      </c>
      <c r="H15" s="9">
        <v>146</v>
      </c>
      <c r="I15" s="39">
        <v>190</v>
      </c>
      <c r="J15" s="39">
        <v>255</v>
      </c>
      <c r="K15" s="40">
        <v>4</v>
      </c>
      <c r="L15" s="33">
        <v>62</v>
      </c>
      <c r="M15" s="33">
        <v>17</v>
      </c>
      <c r="O15" s="71">
        <v>3</v>
      </c>
      <c r="P15" s="72" t="s">
        <v>5</v>
      </c>
      <c r="Q15" s="73">
        <v>8</v>
      </c>
      <c r="R15" s="74">
        <v>42</v>
      </c>
      <c r="S15" s="109">
        <v>3</v>
      </c>
      <c r="U15" s="67">
        <v>26</v>
      </c>
      <c r="V15" s="68" t="s">
        <v>27</v>
      </c>
      <c r="W15" s="69">
        <v>32</v>
      </c>
      <c r="X15" s="70">
        <v>42</v>
      </c>
      <c r="Y15" s="70">
        <v>2</v>
      </c>
      <c r="AA15" s="59">
        <v>6</v>
      </c>
      <c r="AB15" s="60" t="s">
        <v>7</v>
      </c>
      <c r="AC15" s="61">
        <v>32</v>
      </c>
      <c r="AD15" s="62">
        <v>43</v>
      </c>
      <c r="AE15" s="62">
        <v>18</v>
      </c>
      <c r="AF15" s="62">
        <v>3</v>
      </c>
    </row>
    <row r="16" spans="1:32" x14ac:dyDescent="0.25">
      <c r="A16" s="29">
        <v>15</v>
      </c>
      <c r="B16" s="30" t="s">
        <v>16</v>
      </c>
      <c r="C16" s="31">
        <v>60.02</v>
      </c>
      <c r="D16" s="32">
        <v>-111.97</v>
      </c>
      <c r="E16" s="6">
        <v>203</v>
      </c>
      <c r="F16" s="105" t="s">
        <v>81</v>
      </c>
      <c r="G16" s="106">
        <v>40</v>
      </c>
      <c r="H16" s="105">
        <v>0</v>
      </c>
      <c r="I16" s="39">
        <v>166</v>
      </c>
      <c r="J16" s="39">
        <v>178</v>
      </c>
      <c r="K16" s="40">
        <v>4</v>
      </c>
      <c r="L16" s="33">
        <v>43</v>
      </c>
      <c r="M16" s="33">
        <v>18</v>
      </c>
      <c r="O16" s="71">
        <v>17</v>
      </c>
      <c r="P16" s="72" t="s">
        <v>18</v>
      </c>
      <c r="Q16" s="73">
        <v>8</v>
      </c>
      <c r="R16" s="74">
        <v>43</v>
      </c>
      <c r="S16" s="109">
        <v>3</v>
      </c>
      <c r="U16" s="67">
        <v>28</v>
      </c>
      <c r="V16" s="68" t="s">
        <v>29</v>
      </c>
      <c r="W16" s="69">
        <v>31</v>
      </c>
      <c r="X16" s="70">
        <v>42</v>
      </c>
      <c r="Y16" s="70">
        <v>2</v>
      </c>
      <c r="AA16" s="59">
        <v>9</v>
      </c>
      <c r="AB16" s="60" t="s">
        <v>10</v>
      </c>
      <c r="AC16" s="61">
        <v>31</v>
      </c>
      <c r="AD16" s="62">
        <v>43</v>
      </c>
      <c r="AE16" s="62">
        <v>18</v>
      </c>
      <c r="AF16" s="62">
        <v>3</v>
      </c>
    </row>
    <row r="17" spans="1:32" x14ac:dyDescent="0.25">
      <c r="A17" s="29">
        <v>16</v>
      </c>
      <c r="B17" s="30" t="s">
        <v>17</v>
      </c>
      <c r="C17" s="31">
        <v>50.62</v>
      </c>
      <c r="D17" s="32">
        <v>-96.98</v>
      </c>
      <c r="E17" s="6">
        <v>223</v>
      </c>
      <c r="F17" s="12" t="s">
        <v>76</v>
      </c>
      <c r="G17" s="17">
        <v>72</v>
      </c>
      <c r="H17" s="12">
        <v>34</v>
      </c>
      <c r="I17" s="39">
        <v>196</v>
      </c>
      <c r="J17" s="39">
        <v>147</v>
      </c>
      <c r="K17" s="40">
        <v>31</v>
      </c>
      <c r="L17" s="33">
        <v>42</v>
      </c>
      <c r="M17" s="33">
        <v>18</v>
      </c>
      <c r="O17" s="95">
        <v>27</v>
      </c>
      <c r="P17" s="96" t="s">
        <v>28</v>
      </c>
      <c r="Q17" s="97">
        <v>8</v>
      </c>
      <c r="R17" s="98">
        <v>35</v>
      </c>
      <c r="S17" s="109">
        <v>3</v>
      </c>
      <c r="U17" s="67">
        <v>30</v>
      </c>
      <c r="V17" s="68" t="s">
        <v>31</v>
      </c>
      <c r="W17" s="69">
        <v>31</v>
      </c>
      <c r="X17" s="70">
        <v>42</v>
      </c>
      <c r="Y17" s="70">
        <v>2</v>
      </c>
      <c r="AA17" s="59">
        <v>10</v>
      </c>
      <c r="AB17" s="60" t="s">
        <v>11</v>
      </c>
      <c r="AC17" s="61">
        <v>32</v>
      </c>
      <c r="AD17" s="62">
        <v>42</v>
      </c>
      <c r="AE17" s="62">
        <v>18</v>
      </c>
      <c r="AF17" s="62">
        <v>3</v>
      </c>
    </row>
    <row r="18" spans="1:32" s="94" customFormat="1" ht="31.5" x14ac:dyDescent="0.25">
      <c r="A18" s="86">
        <v>17</v>
      </c>
      <c r="B18" s="87" t="s">
        <v>136</v>
      </c>
      <c r="C18" s="88">
        <v>53.32</v>
      </c>
      <c r="D18" s="89">
        <v>-60.42</v>
      </c>
      <c r="E18" s="90">
        <v>46</v>
      </c>
      <c r="F18" s="114" t="s">
        <v>135</v>
      </c>
      <c r="G18" s="115">
        <v>216</v>
      </c>
      <c r="H18" s="114">
        <v>162</v>
      </c>
      <c r="I18" s="91">
        <v>264</v>
      </c>
      <c r="J18" s="91">
        <v>183</v>
      </c>
      <c r="K18" s="92">
        <v>8</v>
      </c>
      <c r="L18" s="93">
        <v>43</v>
      </c>
      <c r="M18" s="93">
        <v>23</v>
      </c>
      <c r="O18" s="71">
        <v>32</v>
      </c>
      <c r="P18" s="72" t="s">
        <v>33</v>
      </c>
      <c r="Q18" s="73">
        <v>8</v>
      </c>
      <c r="R18" s="74">
        <v>42</v>
      </c>
      <c r="S18" s="109">
        <v>3</v>
      </c>
      <c r="U18" s="99">
        <v>32</v>
      </c>
      <c r="V18" s="100" t="s">
        <v>33</v>
      </c>
      <c r="W18" s="101">
        <v>8</v>
      </c>
      <c r="X18" s="102">
        <v>42</v>
      </c>
      <c r="Y18" s="102">
        <v>2</v>
      </c>
      <c r="AA18" s="59">
        <v>12</v>
      </c>
      <c r="AB18" s="60" t="s">
        <v>13</v>
      </c>
      <c r="AC18" s="61">
        <v>31</v>
      </c>
      <c r="AD18" s="62">
        <v>42</v>
      </c>
      <c r="AE18" s="62">
        <v>18</v>
      </c>
      <c r="AF18" s="62">
        <v>3</v>
      </c>
    </row>
    <row r="19" spans="1:32" x14ac:dyDescent="0.25">
      <c r="A19" s="29">
        <v>18</v>
      </c>
      <c r="B19" s="30" t="s">
        <v>19</v>
      </c>
      <c r="C19" s="31">
        <v>68.47</v>
      </c>
      <c r="D19" s="32">
        <v>-81.150000000000006</v>
      </c>
      <c r="E19" s="6">
        <v>8</v>
      </c>
      <c r="F19" s="9" t="s">
        <v>75</v>
      </c>
      <c r="G19" s="8">
        <v>55</v>
      </c>
      <c r="H19" s="9">
        <v>55</v>
      </c>
      <c r="I19" s="39">
        <v>208</v>
      </c>
      <c r="J19" s="39">
        <v>214</v>
      </c>
      <c r="K19" s="40">
        <v>4</v>
      </c>
      <c r="L19" s="33">
        <v>62</v>
      </c>
      <c r="M19" s="33">
        <v>17</v>
      </c>
      <c r="O19" s="71">
        <v>33</v>
      </c>
      <c r="P19" s="72" t="s">
        <v>34</v>
      </c>
      <c r="Q19" s="73">
        <v>8</v>
      </c>
      <c r="R19" s="74">
        <v>35</v>
      </c>
      <c r="S19" s="109">
        <v>3</v>
      </c>
      <c r="U19" s="67">
        <v>35</v>
      </c>
      <c r="V19" s="68" t="s">
        <v>36</v>
      </c>
      <c r="W19" s="69">
        <v>32</v>
      </c>
      <c r="X19" s="70">
        <v>42</v>
      </c>
      <c r="Y19" s="70">
        <v>2</v>
      </c>
      <c r="AA19" s="59">
        <v>13</v>
      </c>
      <c r="AB19" s="60" t="s">
        <v>14</v>
      </c>
      <c r="AC19" s="61">
        <v>32</v>
      </c>
      <c r="AD19" s="62">
        <v>42</v>
      </c>
      <c r="AE19" s="62">
        <v>18</v>
      </c>
      <c r="AF19" s="62">
        <v>3</v>
      </c>
    </row>
    <row r="20" spans="1:32" x14ac:dyDescent="0.25">
      <c r="A20" s="29">
        <v>19</v>
      </c>
      <c r="B20" s="68" t="s">
        <v>137</v>
      </c>
      <c r="C20" s="31">
        <v>46.5</v>
      </c>
      <c r="D20" s="32">
        <v>-65.27</v>
      </c>
      <c r="E20" s="6">
        <v>40</v>
      </c>
      <c r="F20" s="9" t="s">
        <v>123</v>
      </c>
      <c r="G20" s="8">
        <v>162</v>
      </c>
      <c r="H20" s="9">
        <v>162</v>
      </c>
      <c r="I20" s="39">
        <v>268</v>
      </c>
      <c r="J20" s="39">
        <v>158</v>
      </c>
      <c r="K20" s="40">
        <v>31</v>
      </c>
      <c r="L20" s="33">
        <v>42</v>
      </c>
      <c r="M20" s="33">
        <v>23</v>
      </c>
      <c r="O20" s="67">
        <v>2</v>
      </c>
      <c r="P20" s="68" t="s">
        <v>4</v>
      </c>
      <c r="Q20" s="69">
        <v>31</v>
      </c>
      <c r="R20" s="70">
        <v>42</v>
      </c>
      <c r="S20" s="108">
        <v>4</v>
      </c>
      <c r="U20" s="59">
        <v>6</v>
      </c>
      <c r="V20" s="60" t="s">
        <v>7</v>
      </c>
      <c r="W20" s="61">
        <v>32</v>
      </c>
      <c r="X20" s="62">
        <v>43</v>
      </c>
      <c r="Y20" s="62">
        <v>3</v>
      </c>
      <c r="AA20" s="59">
        <v>15</v>
      </c>
      <c r="AB20" s="60" t="s">
        <v>16</v>
      </c>
      <c r="AC20" s="61">
        <v>4</v>
      </c>
      <c r="AD20" s="62">
        <v>43</v>
      </c>
      <c r="AE20" s="62">
        <v>18</v>
      </c>
      <c r="AF20" s="62">
        <v>3</v>
      </c>
    </row>
    <row r="21" spans="1:32" x14ac:dyDescent="0.25">
      <c r="A21" s="29">
        <v>20</v>
      </c>
      <c r="B21" s="30" t="s">
        <v>21</v>
      </c>
      <c r="C21" s="31">
        <v>68.180000000000007</v>
      </c>
      <c r="D21" s="32">
        <v>-133.29</v>
      </c>
      <c r="E21" s="6">
        <v>59</v>
      </c>
      <c r="F21" s="9" t="s">
        <v>82</v>
      </c>
      <c r="G21" s="8">
        <v>14</v>
      </c>
      <c r="H21" s="9">
        <v>14</v>
      </c>
      <c r="I21" s="39">
        <v>140</v>
      </c>
      <c r="J21" s="39">
        <v>213</v>
      </c>
      <c r="K21" s="40">
        <v>4</v>
      </c>
      <c r="L21" s="33">
        <v>43</v>
      </c>
      <c r="M21" s="33">
        <v>16</v>
      </c>
      <c r="O21" s="67">
        <v>4</v>
      </c>
      <c r="P21" s="68" t="s">
        <v>6</v>
      </c>
      <c r="Q21" s="69">
        <v>31</v>
      </c>
      <c r="R21" s="70">
        <v>42</v>
      </c>
      <c r="S21" s="108">
        <v>4</v>
      </c>
      <c r="U21" s="59">
        <v>8</v>
      </c>
      <c r="V21" s="60" t="s">
        <v>9</v>
      </c>
      <c r="W21" s="61">
        <v>31</v>
      </c>
      <c r="X21" s="62">
        <v>43</v>
      </c>
      <c r="Y21" s="62">
        <v>3</v>
      </c>
      <c r="AA21" s="59">
        <v>16</v>
      </c>
      <c r="AB21" s="60" t="s">
        <v>17</v>
      </c>
      <c r="AC21" s="61">
        <v>31</v>
      </c>
      <c r="AD21" s="62">
        <v>42</v>
      </c>
      <c r="AE21" s="62">
        <v>18</v>
      </c>
      <c r="AF21" s="62">
        <v>3</v>
      </c>
    </row>
    <row r="22" spans="1:32" x14ac:dyDescent="0.25">
      <c r="A22" s="29">
        <v>21</v>
      </c>
      <c r="B22" s="30" t="s">
        <v>22</v>
      </c>
      <c r="C22" s="31">
        <v>63.62</v>
      </c>
      <c r="D22" s="32">
        <v>-134.13</v>
      </c>
      <c r="E22" s="6">
        <v>504</v>
      </c>
      <c r="F22" s="9" t="s">
        <v>83</v>
      </c>
      <c r="G22" s="8">
        <v>37</v>
      </c>
      <c r="H22" s="9">
        <v>37</v>
      </c>
      <c r="I22" s="39">
        <v>133</v>
      </c>
      <c r="J22" s="39">
        <v>198</v>
      </c>
      <c r="K22" s="40">
        <v>4</v>
      </c>
      <c r="L22" s="33">
        <v>47</v>
      </c>
      <c r="M22" s="33">
        <v>16</v>
      </c>
      <c r="O22" s="67">
        <v>8</v>
      </c>
      <c r="P22" s="68" t="s">
        <v>9</v>
      </c>
      <c r="Q22" s="69">
        <v>31</v>
      </c>
      <c r="R22" s="70">
        <v>43</v>
      </c>
      <c r="S22" s="108">
        <v>4</v>
      </c>
      <c r="U22" s="59">
        <v>9</v>
      </c>
      <c r="V22" s="60" t="s">
        <v>10</v>
      </c>
      <c r="W22" s="61">
        <v>31</v>
      </c>
      <c r="X22" s="62">
        <v>43</v>
      </c>
      <c r="Y22" s="62">
        <v>3</v>
      </c>
      <c r="AA22" s="59">
        <v>26</v>
      </c>
      <c r="AB22" s="60" t="s">
        <v>27</v>
      </c>
      <c r="AC22" s="61">
        <v>32</v>
      </c>
      <c r="AD22" s="62">
        <v>42</v>
      </c>
      <c r="AE22" s="62">
        <v>18</v>
      </c>
      <c r="AF22" s="62">
        <v>3</v>
      </c>
    </row>
    <row r="23" spans="1:32" x14ac:dyDescent="0.25">
      <c r="A23" s="29">
        <v>22</v>
      </c>
      <c r="B23" s="30" t="s">
        <v>23</v>
      </c>
      <c r="C23" s="31">
        <v>76.14</v>
      </c>
      <c r="D23" s="32">
        <v>-119.2</v>
      </c>
      <c r="E23" s="6">
        <v>15</v>
      </c>
      <c r="F23" s="9" t="s">
        <v>75</v>
      </c>
      <c r="G23" s="8">
        <v>58</v>
      </c>
      <c r="H23" s="9">
        <v>58</v>
      </c>
      <c r="I23" s="39">
        <v>163</v>
      </c>
      <c r="J23" s="39">
        <v>238</v>
      </c>
      <c r="K23" s="40">
        <v>4</v>
      </c>
      <c r="L23" s="33">
        <v>62</v>
      </c>
      <c r="M23" s="33">
        <v>17</v>
      </c>
      <c r="O23" s="67">
        <v>9</v>
      </c>
      <c r="P23" s="68" t="s">
        <v>10</v>
      </c>
      <c r="Q23" s="69">
        <v>31</v>
      </c>
      <c r="R23" s="70">
        <v>43</v>
      </c>
      <c r="S23" s="108">
        <v>4</v>
      </c>
      <c r="U23" s="59">
        <v>15</v>
      </c>
      <c r="V23" s="60" t="s">
        <v>16</v>
      </c>
      <c r="W23" s="61">
        <v>4</v>
      </c>
      <c r="X23" s="62">
        <v>43</v>
      </c>
      <c r="Y23" s="62">
        <v>3</v>
      </c>
      <c r="AA23" s="59">
        <v>31</v>
      </c>
      <c r="AB23" s="60" t="s">
        <v>32</v>
      </c>
      <c r="AC23" s="61">
        <v>31</v>
      </c>
      <c r="AD23" s="62">
        <v>43</v>
      </c>
      <c r="AE23" s="62">
        <v>18</v>
      </c>
      <c r="AF23" s="62">
        <v>3</v>
      </c>
    </row>
    <row r="24" spans="1:32" x14ac:dyDescent="0.25">
      <c r="A24" s="29">
        <v>23</v>
      </c>
      <c r="B24" s="30" t="s">
        <v>24</v>
      </c>
      <c r="C24" s="31">
        <v>45.32</v>
      </c>
      <c r="D24" s="32">
        <v>-75.67</v>
      </c>
      <c r="E24" s="6">
        <v>114</v>
      </c>
      <c r="F24" s="9" t="s">
        <v>84</v>
      </c>
      <c r="G24" s="8">
        <v>331</v>
      </c>
      <c r="H24" s="9">
        <v>331</v>
      </c>
      <c r="I24" s="39">
        <v>248</v>
      </c>
      <c r="J24" s="39">
        <v>143</v>
      </c>
      <c r="K24" s="40">
        <v>31</v>
      </c>
      <c r="L24" s="33">
        <v>42</v>
      </c>
      <c r="M24" s="33">
        <v>23</v>
      </c>
      <c r="O24" s="67">
        <v>11</v>
      </c>
      <c r="P24" s="68" t="s">
        <v>12</v>
      </c>
      <c r="Q24" s="69">
        <v>31</v>
      </c>
      <c r="R24" s="70">
        <v>42</v>
      </c>
      <c r="S24" s="108">
        <v>4</v>
      </c>
      <c r="U24" s="59">
        <v>17</v>
      </c>
      <c r="V24" s="60" t="s">
        <v>18</v>
      </c>
      <c r="W24" s="61">
        <v>8</v>
      </c>
      <c r="X24" s="62">
        <v>43</v>
      </c>
      <c r="Y24" s="62">
        <v>3</v>
      </c>
      <c r="AA24" s="59">
        <v>35</v>
      </c>
      <c r="AB24" s="60" t="s">
        <v>36</v>
      </c>
      <c r="AC24" s="61">
        <v>32</v>
      </c>
      <c r="AD24" s="62">
        <v>42</v>
      </c>
      <c r="AE24" s="62">
        <v>18</v>
      </c>
      <c r="AF24" s="62">
        <v>3</v>
      </c>
    </row>
    <row r="25" spans="1:32" x14ac:dyDescent="0.25">
      <c r="A25" s="29">
        <v>24</v>
      </c>
      <c r="B25" s="30" t="s">
        <v>25</v>
      </c>
      <c r="C25" s="31">
        <v>72.400000000000006</v>
      </c>
      <c r="D25" s="32">
        <v>-78</v>
      </c>
      <c r="E25" s="6">
        <v>55.2</v>
      </c>
      <c r="F25" s="9" t="s">
        <v>85</v>
      </c>
      <c r="G25" s="8">
        <v>20</v>
      </c>
      <c r="H25" s="9">
        <v>20</v>
      </c>
      <c r="I25" s="39">
        <v>207</v>
      </c>
      <c r="J25" s="39">
        <v>228</v>
      </c>
      <c r="K25" s="40">
        <v>4</v>
      </c>
      <c r="L25" s="33">
        <v>62</v>
      </c>
      <c r="M25" s="33">
        <v>17</v>
      </c>
      <c r="O25" s="67">
        <v>12</v>
      </c>
      <c r="P25" s="68" t="s">
        <v>13</v>
      </c>
      <c r="Q25" s="69">
        <v>31</v>
      </c>
      <c r="R25" s="70">
        <v>42</v>
      </c>
      <c r="S25" s="108">
        <v>4</v>
      </c>
      <c r="U25" s="59">
        <v>20</v>
      </c>
      <c r="V25" s="60" t="s">
        <v>21</v>
      </c>
      <c r="W25" s="61">
        <v>4</v>
      </c>
      <c r="X25" s="62">
        <v>43</v>
      </c>
      <c r="Y25" s="62">
        <v>3</v>
      </c>
      <c r="AA25" s="59">
        <v>36</v>
      </c>
      <c r="AB25" s="60" t="s">
        <v>37</v>
      </c>
      <c r="AC25" s="61">
        <v>4</v>
      </c>
      <c r="AD25" s="62">
        <v>43</v>
      </c>
      <c r="AE25" s="62">
        <v>18</v>
      </c>
      <c r="AF25" s="62">
        <v>3</v>
      </c>
    </row>
    <row r="26" spans="1:32" x14ac:dyDescent="0.25">
      <c r="A26" s="29">
        <v>25</v>
      </c>
      <c r="B26" s="30" t="s">
        <v>26</v>
      </c>
      <c r="C26" s="31">
        <v>74.72</v>
      </c>
      <c r="D26" s="32">
        <v>-94.98</v>
      </c>
      <c r="E26" s="6">
        <v>67</v>
      </c>
      <c r="F26" s="9" t="s">
        <v>75</v>
      </c>
      <c r="G26" s="8">
        <v>59</v>
      </c>
      <c r="H26" s="9">
        <v>59</v>
      </c>
      <c r="I26" s="39">
        <v>187</v>
      </c>
      <c r="J26" s="39">
        <v>232</v>
      </c>
      <c r="K26" s="40">
        <v>4</v>
      </c>
      <c r="L26" s="33">
        <v>62</v>
      </c>
      <c r="M26" s="33">
        <v>17</v>
      </c>
      <c r="O26" s="67">
        <v>16</v>
      </c>
      <c r="P26" s="68" t="s">
        <v>17</v>
      </c>
      <c r="Q26" s="69">
        <v>31</v>
      </c>
      <c r="R26" s="70">
        <v>42</v>
      </c>
      <c r="S26" s="108">
        <v>4</v>
      </c>
      <c r="U26" s="59">
        <v>29</v>
      </c>
      <c r="V26" s="60" t="s">
        <v>30</v>
      </c>
      <c r="W26" s="61">
        <v>4</v>
      </c>
      <c r="X26" s="62">
        <v>43</v>
      </c>
      <c r="Y26" s="62">
        <v>3</v>
      </c>
      <c r="AA26" s="71">
        <v>27</v>
      </c>
      <c r="AB26" s="72" t="s">
        <v>28</v>
      </c>
      <c r="AC26" s="73">
        <v>8</v>
      </c>
      <c r="AD26" s="74">
        <v>35</v>
      </c>
      <c r="AE26" s="74">
        <v>19</v>
      </c>
      <c r="AF26" s="74">
        <v>4</v>
      </c>
    </row>
    <row r="27" spans="1:32" x14ac:dyDescent="0.25">
      <c r="A27" s="29">
        <v>26</v>
      </c>
      <c r="B27" s="30" t="s">
        <v>27</v>
      </c>
      <c r="C27" s="31">
        <v>52.1</v>
      </c>
      <c r="D27" s="32">
        <v>-106.43</v>
      </c>
      <c r="E27" s="6">
        <v>504</v>
      </c>
      <c r="F27" s="9" t="s">
        <v>86</v>
      </c>
      <c r="G27" s="8">
        <v>35</v>
      </c>
      <c r="H27" s="9">
        <v>32</v>
      </c>
      <c r="I27" s="39">
        <v>176</v>
      </c>
      <c r="J27" s="39">
        <v>150</v>
      </c>
      <c r="K27" s="40">
        <v>32</v>
      </c>
      <c r="L27" s="33">
        <v>42</v>
      </c>
      <c r="M27" s="33">
        <v>18</v>
      </c>
      <c r="O27" s="67">
        <v>19</v>
      </c>
      <c r="P27" s="68" t="s">
        <v>20</v>
      </c>
      <c r="Q27" s="69">
        <v>31</v>
      </c>
      <c r="R27" s="70">
        <v>42</v>
      </c>
      <c r="S27" s="108">
        <v>4</v>
      </c>
      <c r="U27" s="59">
        <v>31</v>
      </c>
      <c r="V27" s="60" t="s">
        <v>32</v>
      </c>
      <c r="W27" s="61">
        <v>31</v>
      </c>
      <c r="X27" s="62">
        <v>43</v>
      </c>
      <c r="Y27" s="62">
        <v>3</v>
      </c>
      <c r="AA27" s="71">
        <v>33</v>
      </c>
      <c r="AB27" s="72" t="s">
        <v>34</v>
      </c>
      <c r="AC27" s="73">
        <v>8</v>
      </c>
      <c r="AD27" s="74">
        <v>35</v>
      </c>
      <c r="AE27" s="74">
        <v>19</v>
      </c>
      <c r="AF27" s="74">
        <v>4</v>
      </c>
    </row>
    <row r="28" spans="1:32" x14ac:dyDescent="0.25">
      <c r="A28" s="29">
        <v>27</v>
      </c>
      <c r="B28" s="30" t="s">
        <v>138</v>
      </c>
      <c r="C28" s="31">
        <v>48.78</v>
      </c>
      <c r="D28" s="32">
        <v>-123.13</v>
      </c>
      <c r="E28" s="6">
        <v>178</v>
      </c>
      <c r="F28" s="9" t="s">
        <v>123</v>
      </c>
      <c r="G28" s="8">
        <v>165</v>
      </c>
      <c r="H28" s="9">
        <v>165</v>
      </c>
      <c r="I28" s="39">
        <v>138</v>
      </c>
      <c r="J28" s="39">
        <v>143</v>
      </c>
      <c r="K28" s="40">
        <v>8</v>
      </c>
      <c r="L28" s="33">
        <v>35</v>
      </c>
      <c r="M28" s="33">
        <v>19</v>
      </c>
      <c r="O28" s="67">
        <v>23</v>
      </c>
      <c r="P28" s="68" t="s">
        <v>24</v>
      </c>
      <c r="Q28" s="69">
        <v>31</v>
      </c>
      <c r="R28" s="70">
        <v>42</v>
      </c>
      <c r="S28" s="108">
        <v>4</v>
      </c>
      <c r="U28" s="59">
        <v>36</v>
      </c>
      <c r="V28" s="60" t="s">
        <v>37</v>
      </c>
      <c r="W28" s="61">
        <v>4</v>
      </c>
      <c r="X28" s="62">
        <v>43</v>
      </c>
      <c r="Y28" s="62">
        <v>3</v>
      </c>
      <c r="AA28" s="67">
        <v>3</v>
      </c>
      <c r="AB28" s="68" t="s">
        <v>5</v>
      </c>
      <c r="AC28" s="69">
        <v>8</v>
      </c>
      <c r="AD28" s="70">
        <v>42</v>
      </c>
      <c r="AE28" s="70">
        <v>23</v>
      </c>
      <c r="AF28" s="70">
        <v>5</v>
      </c>
    </row>
    <row r="29" spans="1:32" x14ac:dyDescent="0.25">
      <c r="A29" s="29">
        <v>28</v>
      </c>
      <c r="B29" s="30" t="s">
        <v>29</v>
      </c>
      <c r="C29" s="31">
        <v>42.85</v>
      </c>
      <c r="D29" s="32">
        <v>-80.27</v>
      </c>
      <c r="E29" s="6">
        <v>240</v>
      </c>
      <c r="F29" s="12" t="s">
        <v>76</v>
      </c>
      <c r="G29" s="17">
        <v>79</v>
      </c>
      <c r="H29" s="12">
        <v>38</v>
      </c>
      <c r="I29" s="39">
        <v>241</v>
      </c>
      <c r="J29" s="39">
        <v>130</v>
      </c>
      <c r="K29" s="40">
        <v>31</v>
      </c>
      <c r="L29" s="33">
        <v>42</v>
      </c>
      <c r="M29" s="33">
        <v>23</v>
      </c>
      <c r="O29" s="67">
        <v>28</v>
      </c>
      <c r="P29" s="68" t="s">
        <v>29</v>
      </c>
      <c r="Q29" s="69">
        <v>31</v>
      </c>
      <c r="R29" s="70">
        <v>42</v>
      </c>
      <c r="S29" s="108">
        <v>4</v>
      </c>
      <c r="U29" s="29">
        <v>21</v>
      </c>
      <c r="V29" s="30" t="s">
        <v>22</v>
      </c>
      <c r="W29" s="40">
        <v>4</v>
      </c>
      <c r="X29" s="33">
        <v>47</v>
      </c>
      <c r="Y29" s="33">
        <v>4</v>
      </c>
      <c r="AA29" s="67">
        <v>4</v>
      </c>
      <c r="AB29" s="68" t="s">
        <v>6</v>
      </c>
      <c r="AC29" s="69">
        <v>31</v>
      </c>
      <c r="AD29" s="70">
        <v>42</v>
      </c>
      <c r="AE29" s="70">
        <v>23</v>
      </c>
      <c r="AF29" s="70">
        <v>5</v>
      </c>
    </row>
    <row r="30" spans="1:32" x14ac:dyDescent="0.25">
      <c r="A30" s="29">
        <v>29</v>
      </c>
      <c r="B30" s="30" t="s">
        <v>139</v>
      </c>
      <c r="C30" s="31">
        <v>63.52</v>
      </c>
      <c r="D30" s="32">
        <v>-116</v>
      </c>
      <c r="E30" s="6">
        <v>241</v>
      </c>
      <c r="F30" s="9" t="s">
        <v>123</v>
      </c>
      <c r="G30" s="8">
        <v>148</v>
      </c>
      <c r="H30" s="9">
        <v>148</v>
      </c>
      <c r="I30" s="39">
        <v>160</v>
      </c>
      <c r="J30" s="39">
        <v>191</v>
      </c>
      <c r="K30" s="40">
        <v>4</v>
      </c>
      <c r="L30" s="33">
        <v>43</v>
      </c>
      <c r="M30" s="33">
        <v>16</v>
      </c>
      <c r="O30" s="67">
        <v>30</v>
      </c>
      <c r="P30" s="68" t="s">
        <v>31</v>
      </c>
      <c r="Q30" s="69">
        <v>31</v>
      </c>
      <c r="R30" s="70">
        <v>42</v>
      </c>
      <c r="S30" s="108">
        <v>4</v>
      </c>
      <c r="U30" s="29">
        <v>34</v>
      </c>
      <c r="V30" s="30" t="s">
        <v>35</v>
      </c>
      <c r="W30" s="40">
        <v>6</v>
      </c>
      <c r="X30" s="33">
        <v>47</v>
      </c>
      <c r="Y30" s="33">
        <v>4</v>
      </c>
      <c r="AA30" s="67">
        <v>8</v>
      </c>
      <c r="AB30" s="68" t="s">
        <v>9</v>
      </c>
      <c r="AC30" s="69">
        <v>31</v>
      </c>
      <c r="AD30" s="70">
        <v>43</v>
      </c>
      <c r="AE30" s="70">
        <v>23</v>
      </c>
      <c r="AF30" s="70">
        <v>5</v>
      </c>
    </row>
    <row r="31" spans="1:32" x14ac:dyDescent="0.25">
      <c r="A31" s="29">
        <v>30</v>
      </c>
      <c r="B31" s="30" t="s">
        <v>31</v>
      </c>
      <c r="C31" s="31">
        <v>46.05</v>
      </c>
      <c r="D31" s="32">
        <v>-74.28</v>
      </c>
      <c r="E31" s="6">
        <v>395</v>
      </c>
      <c r="F31" s="12" t="s">
        <v>76</v>
      </c>
      <c r="G31" s="17">
        <v>76</v>
      </c>
      <c r="H31" s="12">
        <v>39</v>
      </c>
      <c r="I31" s="39">
        <v>250</v>
      </c>
      <c r="J31" s="39">
        <v>146</v>
      </c>
      <c r="K31" s="40">
        <v>31</v>
      </c>
      <c r="L31" s="33">
        <v>42</v>
      </c>
      <c r="M31" s="33">
        <v>23</v>
      </c>
      <c r="O31" s="67">
        <v>31</v>
      </c>
      <c r="P31" s="68" t="s">
        <v>32</v>
      </c>
      <c r="Q31" s="69">
        <v>31</v>
      </c>
      <c r="R31" s="70">
        <v>43</v>
      </c>
      <c r="S31" s="108">
        <v>4</v>
      </c>
      <c r="U31" s="75">
        <v>1</v>
      </c>
      <c r="V31" s="76" t="s">
        <v>3</v>
      </c>
      <c r="W31" s="77">
        <v>4</v>
      </c>
      <c r="X31" s="78">
        <v>62</v>
      </c>
      <c r="Y31" s="78">
        <v>5</v>
      </c>
      <c r="AA31" s="67">
        <v>11</v>
      </c>
      <c r="AB31" s="68" t="s">
        <v>12</v>
      </c>
      <c r="AC31" s="69">
        <v>31</v>
      </c>
      <c r="AD31" s="70">
        <v>42</v>
      </c>
      <c r="AE31" s="70">
        <v>23</v>
      </c>
      <c r="AF31" s="70">
        <v>5</v>
      </c>
    </row>
    <row r="32" spans="1:32" x14ac:dyDescent="0.25">
      <c r="A32" s="29">
        <v>31</v>
      </c>
      <c r="B32" s="30" t="s">
        <v>32</v>
      </c>
      <c r="C32" s="31">
        <v>53.97</v>
      </c>
      <c r="D32" s="32">
        <v>-101.1</v>
      </c>
      <c r="E32" s="6">
        <v>272</v>
      </c>
      <c r="F32" s="12" t="s">
        <v>76</v>
      </c>
      <c r="G32" s="17">
        <v>70</v>
      </c>
      <c r="H32" s="12">
        <v>33</v>
      </c>
      <c r="I32" s="39">
        <v>186</v>
      </c>
      <c r="J32" s="39">
        <v>157</v>
      </c>
      <c r="K32" s="40">
        <v>31</v>
      </c>
      <c r="L32" s="33">
        <v>43</v>
      </c>
      <c r="M32" s="33">
        <v>18</v>
      </c>
      <c r="O32" s="59">
        <v>5</v>
      </c>
      <c r="P32" s="60" t="s">
        <v>118</v>
      </c>
      <c r="Q32" s="61">
        <v>32</v>
      </c>
      <c r="R32" s="62">
        <v>42</v>
      </c>
      <c r="S32" s="110">
        <v>5</v>
      </c>
      <c r="U32" s="75">
        <v>7</v>
      </c>
      <c r="V32" s="76" t="s">
        <v>8</v>
      </c>
      <c r="W32" s="77">
        <v>4</v>
      </c>
      <c r="X32" s="78">
        <v>62</v>
      </c>
      <c r="Y32" s="78">
        <v>5</v>
      </c>
      <c r="AA32" s="67">
        <v>17</v>
      </c>
      <c r="AB32" s="68" t="s">
        <v>18</v>
      </c>
      <c r="AC32" s="69">
        <v>8</v>
      </c>
      <c r="AD32" s="70">
        <v>43</v>
      </c>
      <c r="AE32" s="70">
        <v>23</v>
      </c>
      <c r="AF32" s="70">
        <v>5</v>
      </c>
    </row>
    <row r="33" spans="1:32" x14ac:dyDescent="0.25">
      <c r="A33" s="29">
        <v>32</v>
      </c>
      <c r="B33" s="30" t="s">
        <v>33</v>
      </c>
      <c r="C33" s="31">
        <v>45.37</v>
      </c>
      <c r="D33" s="32">
        <v>-63.27</v>
      </c>
      <c r="E33" s="6">
        <v>40</v>
      </c>
      <c r="F33" s="12" t="s">
        <v>87</v>
      </c>
      <c r="G33" s="17">
        <v>91</v>
      </c>
      <c r="H33" s="12">
        <v>51</v>
      </c>
      <c r="I33" s="39">
        <v>274</v>
      </c>
      <c r="J33" s="39">
        <v>157</v>
      </c>
      <c r="K33" s="40">
        <v>8</v>
      </c>
      <c r="L33" s="33">
        <v>42</v>
      </c>
      <c r="M33" s="33">
        <v>23</v>
      </c>
      <c r="O33" s="59">
        <v>6</v>
      </c>
      <c r="P33" s="60" t="s">
        <v>7</v>
      </c>
      <c r="Q33" s="61">
        <v>32</v>
      </c>
      <c r="R33" s="62">
        <v>43</v>
      </c>
      <c r="S33" s="110">
        <v>5</v>
      </c>
      <c r="U33" s="75">
        <v>14</v>
      </c>
      <c r="V33" s="76" t="s">
        <v>15</v>
      </c>
      <c r="W33" s="77">
        <v>4</v>
      </c>
      <c r="X33" s="78">
        <v>62</v>
      </c>
      <c r="Y33" s="78">
        <v>5</v>
      </c>
      <c r="AA33" s="67">
        <v>19</v>
      </c>
      <c r="AB33" s="68" t="s">
        <v>20</v>
      </c>
      <c r="AC33" s="69">
        <v>31</v>
      </c>
      <c r="AD33" s="70">
        <v>42</v>
      </c>
      <c r="AE33" s="70">
        <v>23</v>
      </c>
      <c r="AF33" s="70">
        <v>5</v>
      </c>
    </row>
    <row r="34" spans="1:32" x14ac:dyDescent="0.25">
      <c r="A34" s="29">
        <v>33</v>
      </c>
      <c r="B34" s="30" t="s">
        <v>34</v>
      </c>
      <c r="C34" s="31">
        <v>48.65</v>
      </c>
      <c r="D34" s="32">
        <v>-123.43</v>
      </c>
      <c r="E34" s="6">
        <v>20</v>
      </c>
      <c r="F34" s="12" t="s">
        <v>76</v>
      </c>
      <c r="G34" s="17">
        <v>70</v>
      </c>
      <c r="H34" s="12">
        <v>31</v>
      </c>
      <c r="I34" s="39">
        <v>138</v>
      </c>
      <c r="J34" s="39">
        <v>143</v>
      </c>
      <c r="K34" s="40">
        <v>8</v>
      </c>
      <c r="L34" s="33">
        <v>35</v>
      </c>
      <c r="M34" s="33">
        <v>19</v>
      </c>
      <c r="O34" s="59">
        <v>10</v>
      </c>
      <c r="P34" s="60" t="s">
        <v>11</v>
      </c>
      <c r="Q34" s="61">
        <v>32</v>
      </c>
      <c r="R34" s="62">
        <v>42</v>
      </c>
      <c r="S34" s="110">
        <v>5</v>
      </c>
      <c r="U34" s="75">
        <v>22</v>
      </c>
      <c r="V34" s="76" t="s">
        <v>23</v>
      </c>
      <c r="W34" s="77">
        <v>4</v>
      </c>
      <c r="X34" s="78">
        <v>62</v>
      </c>
      <c r="Y34" s="78">
        <v>5</v>
      </c>
      <c r="AA34" s="67">
        <v>23</v>
      </c>
      <c r="AB34" s="68" t="s">
        <v>24</v>
      </c>
      <c r="AC34" s="69">
        <v>31</v>
      </c>
      <c r="AD34" s="70">
        <v>42</v>
      </c>
      <c r="AE34" s="70">
        <v>23</v>
      </c>
      <c r="AF34" s="70">
        <v>5</v>
      </c>
    </row>
    <row r="35" spans="1:32" x14ac:dyDescent="0.25">
      <c r="A35" s="29">
        <v>34</v>
      </c>
      <c r="B35" s="30" t="s">
        <v>35</v>
      </c>
      <c r="C35" s="31">
        <v>60.72</v>
      </c>
      <c r="D35" s="32">
        <v>-135.07</v>
      </c>
      <c r="E35" s="6">
        <v>702</v>
      </c>
      <c r="F35" s="12" t="s">
        <v>88</v>
      </c>
      <c r="G35" s="17">
        <v>91</v>
      </c>
      <c r="H35" s="12">
        <v>37</v>
      </c>
      <c r="I35" s="39">
        <v>128</v>
      </c>
      <c r="J35" s="39">
        <v>189</v>
      </c>
      <c r="K35" s="40">
        <v>6</v>
      </c>
      <c r="L35" s="33">
        <v>47</v>
      </c>
      <c r="M35" s="33">
        <v>16</v>
      </c>
      <c r="O35" s="59">
        <v>13</v>
      </c>
      <c r="P35" s="60" t="s">
        <v>14</v>
      </c>
      <c r="Q35" s="61">
        <v>32</v>
      </c>
      <c r="R35" s="62">
        <v>42</v>
      </c>
      <c r="S35" s="110">
        <v>5</v>
      </c>
      <c r="U35" s="75">
        <v>24</v>
      </c>
      <c r="V35" s="76" t="s">
        <v>25</v>
      </c>
      <c r="W35" s="77">
        <v>4</v>
      </c>
      <c r="X35" s="78">
        <v>62</v>
      </c>
      <c r="Y35" s="78">
        <v>5</v>
      </c>
      <c r="AA35" s="67">
        <v>28</v>
      </c>
      <c r="AB35" s="68" t="s">
        <v>29</v>
      </c>
      <c r="AC35" s="69">
        <v>31</v>
      </c>
      <c r="AD35" s="70">
        <v>42</v>
      </c>
      <c r="AE35" s="70">
        <v>23</v>
      </c>
      <c r="AF35" s="70">
        <v>5</v>
      </c>
    </row>
    <row r="36" spans="1:32" x14ac:dyDescent="0.25">
      <c r="A36" s="29">
        <v>35</v>
      </c>
      <c r="B36" s="30" t="s">
        <v>36</v>
      </c>
      <c r="C36" s="31">
        <v>51.77</v>
      </c>
      <c r="D36" s="32">
        <v>-104.2</v>
      </c>
      <c r="E36" s="6">
        <v>561</v>
      </c>
      <c r="F36" s="12" t="s">
        <v>89</v>
      </c>
      <c r="G36" s="17">
        <v>72</v>
      </c>
      <c r="H36" s="12">
        <v>37</v>
      </c>
      <c r="I36" s="39">
        <v>180</v>
      </c>
      <c r="J36" s="39">
        <v>149</v>
      </c>
      <c r="K36" s="40">
        <v>32</v>
      </c>
      <c r="L36" s="33">
        <v>42</v>
      </c>
      <c r="M36" s="33">
        <v>18</v>
      </c>
      <c r="O36" s="59">
        <v>26</v>
      </c>
      <c r="P36" s="60" t="s">
        <v>27</v>
      </c>
      <c r="Q36" s="61">
        <v>32</v>
      </c>
      <c r="R36" s="62">
        <v>42</v>
      </c>
      <c r="S36" s="110">
        <v>5</v>
      </c>
      <c r="U36" s="75">
        <v>25</v>
      </c>
      <c r="V36" s="76" t="s">
        <v>26</v>
      </c>
      <c r="W36" s="77">
        <v>4</v>
      </c>
      <c r="X36" s="78">
        <v>62</v>
      </c>
      <c r="Y36" s="78">
        <v>5</v>
      </c>
      <c r="AA36" s="67">
        <v>30</v>
      </c>
      <c r="AB36" s="68" t="s">
        <v>31</v>
      </c>
      <c r="AC36" s="69">
        <v>31</v>
      </c>
      <c r="AD36" s="70">
        <v>42</v>
      </c>
      <c r="AE36" s="70">
        <v>23</v>
      </c>
      <c r="AF36" s="70">
        <v>5</v>
      </c>
    </row>
    <row r="37" spans="1:32" ht="16.5" thickBot="1" x14ac:dyDescent="0.3">
      <c r="A37" s="34">
        <v>36</v>
      </c>
      <c r="B37" s="35" t="s">
        <v>141</v>
      </c>
      <c r="C37" s="36">
        <v>62.28</v>
      </c>
      <c r="D37" s="37">
        <v>-114.27</v>
      </c>
      <c r="E37" s="13">
        <v>205</v>
      </c>
      <c r="F37" s="14" t="s">
        <v>140</v>
      </c>
      <c r="G37" s="18">
        <v>97</v>
      </c>
      <c r="H37" s="14">
        <v>97</v>
      </c>
      <c r="I37" s="41">
        <v>163</v>
      </c>
      <c r="J37" s="41">
        <v>186</v>
      </c>
      <c r="K37" s="42">
        <v>4</v>
      </c>
      <c r="L37" s="38">
        <v>43</v>
      </c>
      <c r="M37" s="38">
        <v>18</v>
      </c>
      <c r="O37" s="63">
        <v>35</v>
      </c>
      <c r="P37" s="64" t="s">
        <v>36</v>
      </c>
      <c r="Q37" s="65">
        <v>32</v>
      </c>
      <c r="R37" s="66">
        <v>42</v>
      </c>
      <c r="S37" s="113">
        <v>5</v>
      </c>
      <c r="U37" s="79">
        <v>18</v>
      </c>
      <c r="V37" s="80" t="s">
        <v>19</v>
      </c>
      <c r="W37" s="81">
        <v>4</v>
      </c>
      <c r="X37" s="82">
        <v>62</v>
      </c>
      <c r="Y37" s="82">
        <v>5</v>
      </c>
      <c r="AA37" s="123">
        <v>32</v>
      </c>
      <c r="AB37" s="124" t="s">
        <v>33</v>
      </c>
      <c r="AC37" s="125">
        <v>8</v>
      </c>
      <c r="AD37" s="126">
        <v>42</v>
      </c>
      <c r="AE37" s="126">
        <v>23</v>
      </c>
      <c r="AF37" s="126">
        <v>5</v>
      </c>
    </row>
    <row r="39" spans="1:32" x14ac:dyDescent="0.25">
      <c r="A39" s="85" t="s">
        <v>132</v>
      </c>
      <c r="B39" s="2" t="s">
        <v>133</v>
      </c>
      <c r="F39" s="5" t="s">
        <v>143</v>
      </c>
      <c r="G39" s="5">
        <f>AVERAGE(G2:G37)</f>
        <v>103.44444444444444</v>
      </c>
      <c r="H39" s="5">
        <f>AVERAGE(H2:H37)</f>
        <v>89.277777777777771</v>
      </c>
      <c r="O39" s="84" t="s">
        <v>115</v>
      </c>
      <c r="U39" s="84" t="s">
        <v>116</v>
      </c>
      <c r="AA39" s="84" t="s">
        <v>149</v>
      </c>
    </row>
    <row r="40" spans="1:32" x14ac:dyDescent="0.25">
      <c r="B40" s="2" t="s">
        <v>143</v>
      </c>
      <c r="C40" s="116">
        <f>AVERAGE(C2:C37)</f>
        <v>56.702499999999993</v>
      </c>
      <c r="D40" s="116">
        <f>AVERAGE(D2:D37)</f>
        <v>-90.298888888888882</v>
      </c>
      <c r="E40" s="116">
        <f>AVERAGE(E2:E37)</f>
        <v>267.36666666666667</v>
      </c>
      <c r="U40" s="84"/>
      <c r="AA40" s="84"/>
    </row>
    <row r="41" spans="1:32" x14ac:dyDescent="0.25">
      <c r="B41" s="2" t="s">
        <v>144</v>
      </c>
      <c r="C41" s="116">
        <f>STDEV(C2:C37)</f>
        <v>10.91901235067925</v>
      </c>
      <c r="D41" s="116">
        <f>STDEV(D2:D37)</f>
        <v>40.088946376617422</v>
      </c>
      <c r="E41" s="116">
        <f>STDEV(E2:E37)</f>
        <v>253.96498071303338</v>
      </c>
    </row>
    <row r="45" spans="1:32" x14ac:dyDescent="0.25">
      <c r="B45"/>
    </row>
  </sheetData>
  <sortState ref="A2:M37">
    <sortCondition ref="A2:A37"/>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86"/>
  <sheetViews>
    <sheetView topLeftCell="C1" zoomScale="70" zoomScaleNormal="70" workbookViewId="0">
      <selection activeCell="G26" sqref="G26"/>
    </sheetView>
  </sheetViews>
  <sheetFormatPr defaultRowHeight="15" x14ac:dyDescent="0.25"/>
  <cols>
    <col min="1" max="1" width="9.140625" style="147"/>
    <col min="2" max="2" width="12" style="147" customWidth="1"/>
    <col min="3" max="3" width="58.85546875" style="148" bestFit="1" customWidth="1"/>
    <col min="4" max="4" width="15.42578125" style="147" bestFit="1" customWidth="1"/>
    <col min="5" max="5" width="21" style="147" customWidth="1"/>
    <col min="6" max="6" width="13.42578125" style="148" bestFit="1" customWidth="1"/>
    <col min="7" max="7" width="13.42578125" style="148" customWidth="1"/>
    <col min="8" max="8" width="10" style="128" bestFit="1" customWidth="1"/>
    <col min="9" max="10" width="9.140625" style="128"/>
    <col min="11" max="11" width="10.5703125" style="148" customWidth="1"/>
    <col min="12" max="12" width="15.42578125" style="128" bestFit="1" customWidth="1"/>
    <col min="13" max="13" width="16.85546875" style="147" customWidth="1"/>
    <col min="14" max="14" width="13.42578125" style="148" bestFit="1" customWidth="1"/>
    <col min="15" max="15" width="13.42578125" style="162" customWidth="1"/>
    <col min="16" max="16" width="9.140625" style="128"/>
    <col min="17" max="17" width="9.140625" style="147"/>
    <col min="18" max="18" width="12" style="147" customWidth="1"/>
    <col min="19" max="19" width="21" style="147" customWidth="1"/>
    <col min="20" max="20" width="13.42578125" style="148" bestFit="1" customWidth="1"/>
    <col min="21" max="21" width="13.42578125" style="162" customWidth="1"/>
    <col min="22" max="22" width="9.140625" style="128"/>
    <col min="23" max="23" width="9.140625" style="147"/>
    <col min="24" max="24" width="12" style="147" customWidth="1"/>
    <col min="25" max="25" width="21" style="147" customWidth="1"/>
    <col min="26" max="26" width="13.42578125" style="148" bestFit="1" customWidth="1"/>
    <col min="27" max="27" width="13.42578125" style="162" customWidth="1"/>
    <col min="28" max="28" width="9.140625" style="128"/>
    <col min="29" max="29" width="9.140625" style="147"/>
    <col min="30" max="30" width="12" style="147" customWidth="1"/>
    <col min="31" max="31" width="21" style="147" customWidth="1"/>
    <col min="32" max="32" width="13.42578125" style="148" bestFit="1" customWidth="1"/>
    <col min="33" max="33" width="13.42578125" style="162" customWidth="1"/>
    <col min="34" max="16384" width="9.140625" style="128"/>
  </cols>
  <sheetData>
    <row r="1" spans="1:33" s="133" customFormat="1" ht="57.75" thickBot="1" x14ac:dyDescent="0.25">
      <c r="A1" s="130" t="s">
        <v>345</v>
      </c>
      <c r="B1" s="131" t="s">
        <v>348</v>
      </c>
      <c r="C1" s="130" t="s">
        <v>0</v>
      </c>
      <c r="D1" s="131" t="s">
        <v>156</v>
      </c>
      <c r="E1" s="130" t="s">
        <v>1</v>
      </c>
      <c r="F1" s="131" t="s">
        <v>2</v>
      </c>
      <c r="G1" s="130" t="s">
        <v>71</v>
      </c>
      <c r="H1" s="200" t="s">
        <v>72</v>
      </c>
      <c r="I1" s="200" t="s">
        <v>91</v>
      </c>
      <c r="J1" s="201" t="s">
        <v>90</v>
      </c>
      <c r="K1" s="132" t="s">
        <v>73</v>
      </c>
      <c r="L1" s="129" t="s">
        <v>74</v>
      </c>
      <c r="M1" s="130" t="s">
        <v>346</v>
      </c>
      <c r="N1" s="134" t="s">
        <v>69</v>
      </c>
      <c r="O1" s="134" t="s">
        <v>148</v>
      </c>
      <c r="Q1" s="130" t="s">
        <v>345</v>
      </c>
      <c r="R1" s="131" t="s">
        <v>348</v>
      </c>
      <c r="S1" s="130" t="s">
        <v>346</v>
      </c>
      <c r="T1" s="134" t="s">
        <v>69</v>
      </c>
      <c r="U1" s="134" t="s">
        <v>148</v>
      </c>
      <c r="W1" s="130" t="s">
        <v>345</v>
      </c>
      <c r="X1" s="131" t="s">
        <v>348</v>
      </c>
      <c r="Y1" s="130" t="s">
        <v>346</v>
      </c>
      <c r="Z1" s="134" t="s">
        <v>69</v>
      </c>
      <c r="AA1" s="134" t="s">
        <v>148</v>
      </c>
      <c r="AC1" s="130" t="s">
        <v>345</v>
      </c>
      <c r="AD1" s="131" t="s">
        <v>348</v>
      </c>
      <c r="AE1" s="135" t="s">
        <v>346</v>
      </c>
      <c r="AF1" s="135" t="s">
        <v>69</v>
      </c>
      <c r="AG1" s="135" t="s">
        <v>148</v>
      </c>
    </row>
    <row r="2" spans="1:33" x14ac:dyDescent="0.25">
      <c r="A2" s="151">
        <v>1</v>
      </c>
      <c r="B2" s="152" t="s">
        <v>157</v>
      </c>
      <c r="C2" s="151" t="s">
        <v>158</v>
      </c>
      <c r="D2" s="152" t="s">
        <v>159</v>
      </c>
      <c r="E2" s="151">
        <v>48.351799999999997</v>
      </c>
      <c r="F2" s="152">
        <v>-116.83969999999999</v>
      </c>
      <c r="G2" s="151">
        <v>726</v>
      </c>
      <c r="H2" s="151"/>
      <c r="I2" s="151"/>
      <c r="J2" s="202"/>
      <c r="K2" s="45">
        <v>152</v>
      </c>
      <c r="L2" s="157">
        <v>139</v>
      </c>
      <c r="M2" s="136">
        <v>32</v>
      </c>
      <c r="N2" s="174">
        <v>-9999</v>
      </c>
      <c r="O2" s="166">
        <v>-9999</v>
      </c>
      <c r="Q2" s="186">
        <v>51</v>
      </c>
      <c r="R2" s="187" t="s">
        <v>270</v>
      </c>
      <c r="S2" s="190">
        <v>-9999</v>
      </c>
      <c r="T2" s="185">
        <v>35</v>
      </c>
      <c r="U2" s="191">
        <v>-9999</v>
      </c>
      <c r="W2" s="182">
        <v>1</v>
      </c>
      <c r="X2" s="183" t="s">
        <v>157</v>
      </c>
      <c r="Y2" s="186">
        <v>32</v>
      </c>
      <c r="Z2" s="185">
        <v>-9999</v>
      </c>
      <c r="AA2" s="185">
        <v>-9999</v>
      </c>
      <c r="AC2" s="182">
        <v>1</v>
      </c>
      <c r="AD2" s="183" t="s">
        <v>157</v>
      </c>
      <c r="AE2" s="184">
        <v>32</v>
      </c>
      <c r="AF2" s="184">
        <v>-9999</v>
      </c>
      <c r="AG2" s="184">
        <v>-9999</v>
      </c>
    </row>
    <row r="3" spans="1:33" x14ac:dyDescent="0.25">
      <c r="A3" s="151">
        <v>2</v>
      </c>
      <c r="B3" s="152" t="s">
        <v>160</v>
      </c>
      <c r="C3" s="151" t="s">
        <v>161</v>
      </c>
      <c r="D3" s="152" t="s">
        <v>162</v>
      </c>
      <c r="E3" s="151">
        <v>43.456829999999997</v>
      </c>
      <c r="F3" s="152">
        <v>-113.55283</v>
      </c>
      <c r="G3" s="151">
        <v>1807</v>
      </c>
      <c r="H3" s="151"/>
      <c r="I3" s="151"/>
      <c r="J3" s="202"/>
      <c r="K3" s="45">
        <v>158</v>
      </c>
      <c r="L3" s="157">
        <v>121</v>
      </c>
      <c r="M3" s="136">
        <v>32</v>
      </c>
      <c r="N3" s="174">
        <v>-9999</v>
      </c>
      <c r="O3" s="166">
        <v>-9999</v>
      </c>
      <c r="Q3" s="186">
        <v>52</v>
      </c>
      <c r="R3" s="187" t="s">
        <v>273</v>
      </c>
      <c r="S3" s="190">
        <v>-9999</v>
      </c>
      <c r="T3" s="185">
        <v>35</v>
      </c>
      <c r="U3" s="192">
        <v>19</v>
      </c>
      <c r="W3" s="182">
        <v>2</v>
      </c>
      <c r="X3" s="183" t="s">
        <v>160</v>
      </c>
      <c r="Y3" s="186">
        <v>32</v>
      </c>
      <c r="Z3" s="185">
        <v>-9999</v>
      </c>
      <c r="AA3" s="185">
        <v>-9999</v>
      </c>
      <c r="AC3" s="182">
        <v>2</v>
      </c>
      <c r="AD3" s="183" t="s">
        <v>160</v>
      </c>
      <c r="AE3" s="184">
        <v>32</v>
      </c>
      <c r="AF3" s="184">
        <v>-9999</v>
      </c>
      <c r="AG3" s="184">
        <v>-9999</v>
      </c>
    </row>
    <row r="4" spans="1:33" x14ac:dyDescent="0.25">
      <c r="A4" s="151">
        <v>3</v>
      </c>
      <c r="B4" s="152" t="s">
        <v>163</v>
      </c>
      <c r="C4" s="151" t="s">
        <v>164</v>
      </c>
      <c r="D4" s="152" t="s">
        <v>159</v>
      </c>
      <c r="E4" s="151">
        <v>46.627800000000001</v>
      </c>
      <c r="F4" s="152">
        <v>-115.8194</v>
      </c>
      <c r="G4" s="151">
        <v>969</v>
      </c>
      <c r="H4" s="151"/>
      <c r="I4" s="151"/>
      <c r="J4" s="202"/>
      <c r="K4" s="45">
        <v>154</v>
      </c>
      <c r="L4" s="157">
        <v>133</v>
      </c>
      <c r="M4" s="136">
        <v>32</v>
      </c>
      <c r="N4" s="174">
        <v>-9999</v>
      </c>
      <c r="O4" s="166">
        <v>-9999</v>
      </c>
      <c r="Q4" s="186">
        <v>55</v>
      </c>
      <c r="R4" s="187" t="s">
        <v>279</v>
      </c>
      <c r="S4" s="190">
        <v>-9999</v>
      </c>
      <c r="T4" s="185">
        <v>35</v>
      </c>
      <c r="U4" s="192">
        <v>19</v>
      </c>
      <c r="W4" s="182">
        <v>3</v>
      </c>
      <c r="X4" s="183" t="s">
        <v>163</v>
      </c>
      <c r="Y4" s="186">
        <v>32</v>
      </c>
      <c r="Z4" s="185">
        <v>-9999</v>
      </c>
      <c r="AA4" s="185">
        <v>-9999</v>
      </c>
      <c r="AC4" s="182">
        <v>3</v>
      </c>
      <c r="AD4" s="183" t="s">
        <v>163</v>
      </c>
      <c r="AE4" s="184">
        <v>32</v>
      </c>
      <c r="AF4" s="184">
        <v>-9999</v>
      </c>
      <c r="AG4" s="184">
        <v>-9999</v>
      </c>
    </row>
    <row r="5" spans="1:33" x14ac:dyDescent="0.25">
      <c r="A5" s="151">
        <v>4</v>
      </c>
      <c r="B5" s="152" t="s">
        <v>165</v>
      </c>
      <c r="C5" s="151" t="s">
        <v>166</v>
      </c>
      <c r="D5" s="152" t="s">
        <v>159</v>
      </c>
      <c r="E5" s="151">
        <v>43.204900000000002</v>
      </c>
      <c r="F5" s="152">
        <v>-116.75</v>
      </c>
      <c r="G5" s="151">
        <v>1200</v>
      </c>
      <c r="H5" s="151"/>
      <c r="I5" s="151"/>
      <c r="J5" s="202"/>
      <c r="K5" s="45">
        <v>150</v>
      </c>
      <c r="L5" s="157">
        <v>121</v>
      </c>
      <c r="M5" s="136">
        <v>32</v>
      </c>
      <c r="N5" s="174">
        <v>-9999</v>
      </c>
      <c r="O5" s="166">
        <v>-9999</v>
      </c>
      <c r="Q5" s="186">
        <v>59</v>
      </c>
      <c r="R5" s="187" t="s">
        <v>289</v>
      </c>
      <c r="S5" s="190">
        <v>-9999</v>
      </c>
      <c r="T5" s="185">
        <v>43</v>
      </c>
      <c r="U5" s="191">
        <v>-9999</v>
      </c>
      <c r="W5" s="182">
        <v>4</v>
      </c>
      <c r="X5" s="183" t="s">
        <v>165</v>
      </c>
      <c r="Y5" s="186">
        <v>32</v>
      </c>
      <c r="Z5" s="185">
        <v>-9999</v>
      </c>
      <c r="AA5" s="185">
        <v>-9999</v>
      </c>
      <c r="AC5" s="182">
        <v>4</v>
      </c>
      <c r="AD5" s="183" t="s">
        <v>165</v>
      </c>
      <c r="AE5" s="184">
        <v>32</v>
      </c>
      <c r="AF5" s="184">
        <v>-9999</v>
      </c>
      <c r="AG5" s="184">
        <v>-9999</v>
      </c>
    </row>
    <row r="6" spans="1:33" x14ac:dyDescent="0.25">
      <c r="A6" s="151">
        <v>5</v>
      </c>
      <c r="B6" s="152" t="s">
        <v>167</v>
      </c>
      <c r="C6" s="151" t="s">
        <v>168</v>
      </c>
      <c r="D6" s="152" t="s">
        <v>162</v>
      </c>
      <c r="E6" s="151">
        <v>44.292000000000002</v>
      </c>
      <c r="F6" s="152">
        <v>-116.05817</v>
      </c>
      <c r="G6" s="151">
        <v>1442</v>
      </c>
      <c r="H6" s="151"/>
      <c r="I6" s="151"/>
      <c r="J6" s="202"/>
      <c r="K6" s="45">
        <v>152</v>
      </c>
      <c r="L6" s="157">
        <v>125</v>
      </c>
      <c r="M6" s="136">
        <v>32</v>
      </c>
      <c r="N6" s="174">
        <v>-9999</v>
      </c>
      <c r="O6" s="166">
        <v>-9999</v>
      </c>
      <c r="Q6" s="186">
        <v>61</v>
      </c>
      <c r="R6" s="187" t="s">
        <v>294</v>
      </c>
      <c r="S6" s="190">
        <v>-9999</v>
      </c>
      <c r="T6" s="185">
        <v>35</v>
      </c>
      <c r="U6" s="191">
        <v>-9999</v>
      </c>
      <c r="W6" s="182">
        <v>5</v>
      </c>
      <c r="X6" s="183" t="s">
        <v>167</v>
      </c>
      <c r="Y6" s="186">
        <v>32</v>
      </c>
      <c r="Z6" s="185">
        <v>-9999</v>
      </c>
      <c r="AA6" s="185">
        <v>-9999</v>
      </c>
      <c r="AC6" s="182">
        <v>5</v>
      </c>
      <c r="AD6" s="183" t="s">
        <v>167</v>
      </c>
      <c r="AE6" s="184">
        <v>32</v>
      </c>
      <c r="AF6" s="184">
        <v>-9999</v>
      </c>
      <c r="AG6" s="184">
        <v>-9999</v>
      </c>
    </row>
    <row r="7" spans="1:33" x14ac:dyDescent="0.25">
      <c r="A7" s="151">
        <v>6</v>
      </c>
      <c r="B7" s="152" t="s">
        <v>169</v>
      </c>
      <c r="C7" s="151" t="s">
        <v>170</v>
      </c>
      <c r="D7" s="152" t="s">
        <v>171</v>
      </c>
      <c r="E7" s="151">
        <v>45.5565</v>
      </c>
      <c r="F7" s="152">
        <v>-84.673670000000001</v>
      </c>
      <c r="G7" s="151">
        <v>238</v>
      </c>
      <c r="H7" s="151"/>
      <c r="I7" s="151"/>
      <c r="J7" s="202"/>
      <c r="K7" s="45">
        <v>227</v>
      </c>
      <c r="L7" s="157">
        <v>136</v>
      </c>
      <c r="M7" s="136">
        <v>31</v>
      </c>
      <c r="N7" s="137">
        <v>42</v>
      </c>
      <c r="O7" s="139">
        <v>23</v>
      </c>
      <c r="Q7" s="186">
        <v>63</v>
      </c>
      <c r="R7" s="187" t="s">
        <v>299</v>
      </c>
      <c r="S7" s="190">
        <v>-9999</v>
      </c>
      <c r="T7" s="185">
        <v>35</v>
      </c>
      <c r="U7" s="188">
        <v>19</v>
      </c>
      <c r="W7" s="182">
        <v>7</v>
      </c>
      <c r="X7" s="183" t="s">
        <v>172</v>
      </c>
      <c r="Y7" s="186">
        <v>31</v>
      </c>
      <c r="Z7" s="185">
        <v>-9999</v>
      </c>
      <c r="AA7" s="185">
        <v>-9999</v>
      </c>
      <c r="AC7" s="182">
        <v>7</v>
      </c>
      <c r="AD7" s="183" t="s">
        <v>172</v>
      </c>
      <c r="AE7" s="184">
        <v>31</v>
      </c>
      <c r="AF7" s="184">
        <v>-9999</v>
      </c>
      <c r="AG7" s="184">
        <v>-9999</v>
      </c>
    </row>
    <row r="8" spans="1:33" x14ac:dyDescent="0.25">
      <c r="A8" s="151">
        <v>7</v>
      </c>
      <c r="B8" s="152" t="s">
        <v>172</v>
      </c>
      <c r="C8" s="151" t="s">
        <v>173</v>
      </c>
      <c r="D8" s="152" t="s">
        <v>174</v>
      </c>
      <c r="E8" s="151">
        <v>42.410299999999999</v>
      </c>
      <c r="F8" s="152">
        <v>-85.392799999999994</v>
      </c>
      <c r="G8" s="151">
        <v>288</v>
      </c>
      <c r="H8" s="151"/>
      <c r="I8" s="151"/>
      <c r="J8" s="202"/>
      <c r="K8" s="45">
        <v>229</v>
      </c>
      <c r="L8" s="157">
        <v>125</v>
      </c>
      <c r="M8" s="136">
        <v>31</v>
      </c>
      <c r="N8" s="174">
        <v>-9999</v>
      </c>
      <c r="O8" s="166">
        <v>-9999</v>
      </c>
      <c r="Q8" s="136">
        <v>50</v>
      </c>
      <c r="R8" s="155" t="s">
        <v>267</v>
      </c>
      <c r="S8" s="193">
        <v>8</v>
      </c>
      <c r="T8" s="137">
        <v>35</v>
      </c>
      <c r="U8" s="164">
        <v>19</v>
      </c>
      <c r="W8" s="182">
        <v>11</v>
      </c>
      <c r="X8" s="183" t="s">
        <v>181</v>
      </c>
      <c r="Y8" s="186">
        <v>31</v>
      </c>
      <c r="Z8" s="185">
        <v>-9999</v>
      </c>
      <c r="AA8" s="185">
        <v>-9999</v>
      </c>
      <c r="AC8" s="182">
        <v>10</v>
      </c>
      <c r="AD8" s="183" t="s">
        <v>179</v>
      </c>
      <c r="AE8" s="184">
        <v>31</v>
      </c>
      <c r="AF8" s="184">
        <v>42</v>
      </c>
      <c r="AG8" s="184">
        <v>-9999</v>
      </c>
    </row>
    <row r="9" spans="1:33" x14ac:dyDescent="0.25">
      <c r="A9" s="151">
        <v>8</v>
      </c>
      <c r="B9" s="152" t="s">
        <v>175</v>
      </c>
      <c r="C9" s="151" t="s">
        <v>176</v>
      </c>
      <c r="D9" s="152" t="s">
        <v>174</v>
      </c>
      <c r="E9" s="151">
        <v>45.0289</v>
      </c>
      <c r="F9" s="152">
        <v>-85.629199999999997</v>
      </c>
      <c r="G9" s="151">
        <v>209</v>
      </c>
      <c r="H9" s="151"/>
      <c r="I9" s="151"/>
      <c r="J9" s="202"/>
      <c r="K9" s="45">
        <v>226</v>
      </c>
      <c r="L9" s="157">
        <v>133</v>
      </c>
      <c r="M9" s="136">
        <v>31</v>
      </c>
      <c r="N9" s="137">
        <v>42</v>
      </c>
      <c r="O9" s="139">
        <v>23</v>
      </c>
      <c r="Q9" s="136">
        <v>60</v>
      </c>
      <c r="R9" s="155" t="s">
        <v>292</v>
      </c>
      <c r="S9" s="193">
        <v>8</v>
      </c>
      <c r="T9" s="137">
        <v>35</v>
      </c>
      <c r="U9" s="161">
        <v>19</v>
      </c>
      <c r="W9" s="182">
        <v>22</v>
      </c>
      <c r="X9" s="183" t="s">
        <v>205</v>
      </c>
      <c r="Y9" s="186">
        <v>31</v>
      </c>
      <c r="Z9" s="185">
        <v>-9999</v>
      </c>
      <c r="AA9" s="185">
        <v>-9999</v>
      </c>
      <c r="AC9" s="182">
        <v>11</v>
      </c>
      <c r="AD9" s="183" t="s">
        <v>181</v>
      </c>
      <c r="AE9" s="184">
        <v>31</v>
      </c>
      <c r="AF9" s="184">
        <v>-9999</v>
      </c>
      <c r="AG9" s="184">
        <v>-9999</v>
      </c>
    </row>
    <row r="10" spans="1:33" x14ac:dyDescent="0.25">
      <c r="A10" s="151">
        <v>9</v>
      </c>
      <c r="B10" s="152" t="s">
        <v>177</v>
      </c>
      <c r="C10" s="151" t="s">
        <v>178</v>
      </c>
      <c r="D10" s="152" t="s">
        <v>174</v>
      </c>
      <c r="E10" s="151">
        <v>46.288899999999998</v>
      </c>
      <c r="F10" s="152">
        <v>-85.950400000000002</v>
      </c>
      <c r="G10" s="151">
        <v>220</v>
      </c>
      <c r="H10" s="151"/>
      <c r="I10" s="151"/>
      <c r="J10" s="202"/>
      <c r="K10" s="45">
        <v>224</v>
      </c>
      <c r="L10" s="157">
        <v>137</v>
      </c>
      <c r="M10" s="136">
        <v>31</v>
      </c>
      <c r="N10" s="137">
        <v>42</v>
      </c>
      <c r="O10" s="139">
        <v>23</v>
      </c>
      <c r="Q10" s="151">
        <v>6</v>
      </c>
      <c r="R10" s="152" t="s">
        <v>169</v>
      </c>
      <c r="S10" s="167">
        <v>31</v>
      </c>
      <c r="T10" s="137">
        <v>42</v>
      </c>
      <c r="U10" s="139">
        <v>23</v>
      </c>
      <c r="W10" s="182">
        <v>26</v>
      </c>
      <c r="X10" s="183" t="s">
        <v>213</v>
      </c>
      <c r="Y10" s="186">
        <v>32</v>
      </c>
      <c r="Z10" s="185">
        <v>-9999</v>
      </c>
      <c r="AA10" s="185">
        <v>-9999</v>
      </c>
      <c r="AC10" s="182">
        <v>12</v>
      </c>
      <c r="AD10" s="183" t="s">
        <v>183</v>
      </c>
      <c r="AE10" s="184">
        <v>31</v>
      </c>
      <c r="AF10" s="184">
        <v>42</v>
      </c>
      <c r="AG10" s="184">
        <v>-9999</v>
      </c>
    </row>
    <row r="11" spans="1:33" x14ac:dyDescent="0.25">
      <c r="A11" s="151">
        <v>10</v>
      </c>
      <c r="B11" s="152" t="s">
        <v>179</v>
      </c>
      <c r="C11" s="151" t="s">
        <v>180</v>
      </c>
      <c r="D11" s="152" t="s">
        <v>174</v>
      </c>
      <c r="E11" s="151">
        <v>43.613500000000002</v>
      </c>
      <c r="F11" s="152">
        <v>-83.359899999999996</v>
      </c>
      <c r="G11" s="151">
        <v>201</v>
      </c>
      <c r="H11" s="151"/>
      <c r="I11" s="151"/>
      <c r="J11" s="202"/>
      <c r="K11" s="45">
        <v>233</v>
      </c>
      <c r="L11" s="157">
        <v>130</v>
      </c>
      <c r="M11" s="136">
        <v>31</v>
      </c>
      <c r="N11" s="137">
        <v>42</v>
      </c>
      <c r="O11" s="166">
        <v>-9999</v>
      </c>
      <c r="Q11" s="151">
        <v>7</v>
      </c>
      <c r="R11" s="152" t="s">
        <v>172</v>
      </c>
      <c r="S11" s="167">
        <v>31</v>
      </c>
      <c r="T11" s="174">
        <v>-9999</v>
      </c>
      <c r="U11" s="160">
        <v>-9999</v>
      </c>
      <c r="W11" s="182">
        <v>28</v>
      </c>
      <c r="X11" s="183" t="s">
        <v>218</v>
      </c>
      <c r="Y11" s="186">
        <v>32</v>
      </c>
      <c r="Z11" s="185">
        <v>-9999</v>
      </c>
      <c r="AA11" s="185">
        <v>-9999</v>
      </c>
      <c r="AC11" s="182">
        <v>14</v>
      </c>
      <c r="AD11" s="183" t="s">
        <v>187</v>
      </c>
      <c r="AE11" s="184">
        <v>31</v>
      </c>
      <c r="AF11" s="184">
        <v>42</v>
      </c>
      <c r="AG11" s="184">
        <v>-9999</v>
      </c>
    </row>
    <row r="12" spans="1:33" x14ac:dyDescent="0.25">
      <c r="A12" s="151">
        <v>11</v>
      </c>
      <c r="B12" s="152" t="s">
        <v>181</v>
      </c>
      <c r="C12" s="151" t="s">
        <v>182</v>
      </c>
      <c r="D12" s="152" t="s">
        <v>174</v>
      </c>
      <c r="E12" s="151">
        <v>42.416400000000003</v>
      </c>
      <c r="F12" s="152">
        <v>-83.901899999999998</v>
      </c>
      <c r="G12" s="151">
        <v>267</v>
      </c>
      <c r="H12" s="151"/>
      <c r="I12" s="151"/>
      <c r="J12" s="202"/>
      <c r="K12" s="45">
        <v>232</v>
      </c>
      <c r="L12" s="157">
        <v>126</v>
      </c>
      <c r="M12" s="136">
        <v>31</v>
      </c>
      <c r="N12" s="174">
        <v>-9999</v>
      </c>
      <c r="O12" s="166">
        <v>-9999</v>
      </c>
      <c r="Q12" s="151">
        <v>8</v>
      </c>
      <c r="R12" s="152" t="s">
        <v>175</v>
      </c>
      <c r="S12" s="167">
        <v>31</v>
      </c>
      <c r="T12" s="137">
        <v>42</v>
      </c>
      <c r="U12" s="141">
        <v>23</v>
      </c>
      <c r="W12" s="182">
        <v>29</v>
      </c>
      <c r="X12" s="183" t="s">
        <v>221</v>
      </c>
      <c r="Y12" s="186">
        <v>32</v>
      </c>
      <c r="Z12" s="185">
        <v>-9999</v>
      </c>
      <c r="AA12" s="185">
        <v>18</v>
      </c>
      <c r="AC12" s="182">
        <v>16</v>
      </c>
      <c r="AD12" s="183" t="s">
        <v>191</v>
      </c>
      <c r="AE12" s="184">
        <v>31</v>
      </c>
      <c r="AF12" s="184">
        <v>42</v>
      </c>
      <c r="AG12" s="184">
        <v>-9999</v>
      </c>
    </row>
    <row r="13" spans="1:33" x14ac:dyDescent="0.25">
      <c r="A13" s="151">
        <v>12</v>
      </c>
      <c r="B13" s="152" t="s">
        <v>183</v>
      </c>
      <c r="C13" s="151" t="s">
        <v>184</v>
      </c>
      <c r="D13" s="152" t="s">
        <v>174</v>
      </c>
      <c r="E13" s="151">
        <v>44.224200000000003</v>
      </c>
      <c r="F13" s="152">
        <v>-85.818600000000004</v>
      </c>
      <c r="G13" s="151">
        <v>292</v>
      </c>
      <c r="H13" s="151"/>
      <c r="I13" s="151"/>
      <c r="J13" s="202"/>
      <c r="K13" s="45">
        <v>226</v>
      </c>
      <c r="L13" s="157">
        <v>131</v>
      </c>
      <c r="M13" s="136">
        <v>31</v>
      </c>
      <c r="N13" s="137">
        <v>42</v>
      </c>
      <c r="O13" s="166">
        <v>-9999</v>
      </c>
      <c r="Q13" s="151">
        <v>9</v>
      </c>
      <c r="R13" s="152" t="s">
        <v>177</v>
      </c>
      <c r="S13" s="167">
        <v>31</v>
      </c>
      <c r="T13" s="137">
        <v>42</v>
      </c>
      <c r="U13" s="141">
        <v>23</v>
      </c>
      <c r="W13" s="182">
        <v>30</v>
      </c>
      <c r="X13" s="183" t="s">
        <v>223</v>
      </c>
      <c r="Y13" s="186">
        <v>32</v>
      </c>
      <c r="Z13" s="185">
        <v>-9999</v>
      </c>
      <c r="AA13" s="185">
        <v>18</v>
      </c>
      <c r="AC13" s="182">
        <v>21</v>
      </c>
      <c r="AD13" s="183" t="s">
        <v>203</v>
      </c>
      <c r="AE13" s="184">
        <v>31</v>
      </c>
      <c r="AF13" s="184">
        <v>42</v>
      </c>
      <c r="AG13" s="184">
        <v>-9999</v>
      </c>
    </row>
    <row r="14" spans="1:33" x14ac:dyDescent="0.25">
      <c r="A14" s="151">
        <v>13</v>
      </c>
      <c r="B14" s="152" t="s">
        <v>185</v>
      </c>
      <c r="C14" s="151" t="s">
        <v>186</v>
      </c>
      <c r="D14" s="152" t="s">
        <v>174</v>
      </c>
      <c r="E14" s="151">
        <v>48.057499999999997</v>
      </c>
      <c r="F14" s="152">
        <v>-88.634200000000007</v>
      </c>
      <c r="G14" s="151">
        <v>201</v>
      </c>
      <c r="H14" s="151"/>
      <c r="I14" s="151"/>
      <c r="J14" s="202"/>
      <c r="K14" s="45">
        <v>216</v>
      </c>
      <c r="L14" s="157">
        <v>142</v>
      </c>
      <c r="M14" s="136">
        <v>31</v>
      </c>
      <c r="N14" s="137">
        <v>42</v>
      </c>
      <c r="O14" s="139">
        <v>23</v>
      </c>
      <c r="Q14" s="151">
        <v>10</v>
      </c>
      <c r="R14" s="152" t="s">
        <v>179</v>
      </c>
      <c r="S14" s="167">
        <v>31</v>
      </c>
      <c r="T14" s="137">
        <v>42</v>
      </c>
      <c r="U14" s="166">
        <v>-9999</v>
      </c>
      <c r="W14" s="182">
        <v>32</v>
      </c>
      <c r="X14" s="183" t="s">
        <v>227</v>
      </c>
      <c r="Y14" s="186">
        <v>32</v>
      </c>
      <c r="Z14" s="185">
        <v>-9999</v>
      </c>
      <c r="AA14" s="185">
        <v>-9999</v>
      </c>
      <c r="AC14" s="182">
        <v>22</v>
      </c>
      <c r="AD14" s="183" t="s">
        <v>205</v>
      </c>
      <c r="AE14" s="184">
        <v>31</v>
      </c>
      <c r="AF14" s="184">
        <v>-9999</v>
      </c>
      <c r="AG14" s="184">
        <v>-9999</v>
      </c>
    </row>
    <row r="15" spans="1:33" x14ac:dyDescent="0.25">
      <c r="A15" s="151">
        <v>14</v>
      </c>
      <c r="B15" s="152" t="s">
        <v>187</v>
      </c>
      <c r="C15" s="151" t="s">
        <v>188</v>
      </c>
      <c r="D15" s="152" t="s">
        <v>174</v>
      </c>
      <c r="E15" s="151">
        <v>46.372300000000003</v>
      </c>
      <c r="F15" s="152">
        <v>-84.743399999999994</v>
      </c>
      <c r="G15" s="151">
        <v>272</v>
      </c>
      <c r="H15" s="151"/>
      <c r="I15" s="151"/>
      <c r="J15" s="202"/>
      <c r="K15" s="45">
        <v>226</v>
      </c>
      <c r="L15" s="157">
        <v>139</v>
      </c>
      <c r="M15" s="136">
        <v>31</v>
      </c>
      <c r="N15" s="137">
        <v>42</v>
      </c>
      <c r="O15" s="166">
        <v>-9999</v>
      </c>
      <c r="Q15" s="151">
        <v>11</v>
      </c>
      <c r="R15" s="152" t="s">
        <v>181</v>
      </c>
      <c r="S15" s="167">
        <v>31</v>
      </c>
      <c r="T15" s="174">
        <v>-9999</v>
      </c>
      <c r="U15" s="160">
        <v>-9999</v>
      </c>
      <c r="W15" s="186">
        <v>47</v>
      </c>
      <c r="X15" s="187" t="s">
        <v>261</v>
      </c>
      <c r="Y15" s="186">
        <v>31</v>
      </c>
      <c r="Z15" s="185">
        <v>-9999</v>
      </c>
      <c r="AA15" s="185">
        <v>-9999</v>
      </c>
      <c r="AC15" s="182">
        <v>23</v>
      </c>
      <c r="AD15" s="183" t="s">
        <v>207</v>
      </c>
      <c r="AE15" s="184">
        <v>31</v>
      </c>
      <c r="AF15" s="184">
        <v>42</v>
      </c>
      <c r="AG15" s="184">
        <v>-9999</v>
      </c>
    </row>
    <row r="16" spans="1:33" x14ac:dyDescent="0.25">
      <c r="A16" s="151">
        <v>15</v>
      </c>
      <c r="B16" s="152" t="s">
        <v>189</v>
      </c>
      <c r="C16" s="151" t="s">
        <v>190</v>
      </c>
      <c r="D16" s="152" t="s">
        <v>174</v>
      </c>
      <c r="E16" s="151">
        <v>47.104599999999998</v>
      </c>
      <c r="F16" s="152">
        <v>-88.551599999999993</v>
      </c>
      <c r="G16" s="151">
        <v>296</v>
      </c>
      <c r="H16" s="151"/>
      <c r="I16" s="151"/>
      <c r="J16" s="202"/>
      <c r="K16" s="45">
        <v>217</v>
      </c>
      <c r="L16" s="157">
        <v>138</v>
      </c>
      <c r="M16" s="136">
        <v>31</v>
      </c>
      <c r="N16" s="137">
        <v>42</v>
      </c>
      <c r="O16" s="139">
        <v>23</v>
      </c>
      <c r="Q16" s="151">
        <v>12</v>
      </c>
      <c r="R16" s="152" t="s">
        <v>183</v>
      </c>
      <c r="S16" s="167">
        <v>31</v>
      </c>
      <c r="T16" s="137">
        <v>42</v>
      </c>
      <c r="U16" s="166">
        <v>-9999</v>
      </c>
      <c r="W16" s="186">
        <v>49</v>
      </c>
      <c r="X16" s="187" t="s">
        <v>265</v>
      </c>
      <c r="Y16" s="186">
        <v>31</v>
      </c>
      <c r="Z16" s="185">
        <v>-9999</v>
      </c>
      <c r="AA16" s="185">
        <v>-9999</v>
      </c>
      <c r="AC16" s="182">
        <v>26</v>
      </c>
      <c r="AD16" s="183" t="s">
        <v>213</v>
      </c>
      <c r="AE16" s="184">
        <v>32</v>
      </c>
      <c r="AF16" s="184">
        <v>-9999</v>
      </c>
      <c r="AG16" s="184">
        <v>-9999</v>
      </c>
    </row>
    <row r="17" spans="1:33" x14ac:dyDescent="0.25">
      <c r="A17" s="151">
        <v>16</v>
      </c>
      <c r="B17" s="152" t="s">
        <v>191</v>
      </c>
      <c r="C17" s="151" t="s">
        <v>192</v>
      </c>
      <c r="D17" s="152" t="s">
        <v>193</v>
      </c>
      <c r="E17" s="151">
        <v>45.401699999999998</v>
      </c>
      <c r="F17" s="152">
        <v>-93.203100000000006</v>
      </c>
      <c r="G17" s="151">
        <v>280</v>
      </c>
      <c r="H17" s="151"/>
      <c r="I17" s="151"/>
      <c r="J17" s="202"/>
      <c r="K17" s="45">
        <v>208</v>
      </c>
      <c r="L17" s="157">
        <v>130</v>
      </c>
      <c r="M17" s="136">
        <v>31</v>
      </c>
      <c r="N17" s="137">
        <v>42</v>
      </c>
      <c r="O17" s="166">
        <v>-9999</v>
      </c>
      <c r="Q17" s="151">
        <v>13</v>
      </c>
      <c r="R17" s="152" t="s">
        <v>185</v>
      </c>
      <c r="S17" s="167">
        <v>31</v>
      </c>
      <c r="T17" s="137">
        <v>42</v>
      </c>
      <c r="U17" s="141">
        <v>23</v>
      </c>
      <c r="W17" s="186">
        <v>53</v>
      </c>
      <c r="X17" s="187" t="s">
        <v>275</v>
      </c>
      <c r="Y17" s="186">
        <v>32</v>
      </c>
      <c r="Z17" s="185">
        <v>-9999</v>
      </c>
      <c r="AA17" s="185">
        <v>-9999</v>
      </c>
      <c r="AC17" s="182">
        <v>27</v>
      </c>
      <c r="AD17" s="183" t="s">
        <v>216</v>
      </c>
      <c r="AE17" s="184">
        <v>32</v>
      </c>
      <c r="AF17" s="184">
        <v>43</v>
      </c>
      <c r="AG17" s="184">
        <v>-9999</v>
      </c>
    </row>
    <row r="18" spans="1:33" s="143" customFormat="1" x14ac:dyDescent="0.25">
      <c r="A18" s="153">
        <v>17</v>
      </c>
      <c r="B18" s="154" t="s">
        <v>194</v>
      </c>
      <c r="C18" s="153" t="s">
        <v>195</v>
      </c>
      <c r="D18" s="154" t="s">
        <v>193</v>
      </c>
      <c r="E18" s="153">
        <v>46.713099999999997</v>
      </c>
      <c r="F18" s="154">
        <v>-92.510800000000003</v>
      </c>
      <c r="G18" s="153">
        <v>390</v>
      </c>
      <c r="H18" s="153"/>
      <c r="I18" s="153"/>
      <c r="J18" s="203"/>
      <c r="K18" s="142">
        <v>208</v>
      </c>
      <c r="L18" s="158">
        <v>135</v>
      </c>
      <c r="M18" s="140">
        <v>31</v>
      </c>
      <c r="N18" s="139">
        <v>42</v>
      </c>
      <c r="O18" s="139">
        <v>23</v>
      </c>
      <c r="Q18" s="151">
        <v>14</v>
      </c>
      <c r="R18" s="152" t="s">
        <v>187</v>
      </c>
      <c r="S18" s="167">
        <v>31</v>
      </c>
      <c r="T18" s="137">
        <v>42</v>
      </c>
      <c r="U18" s="166">
        <v>-9999</v>
      </c>
      <c r="W18" s="186">
        <v>74</v>
      </c>
      <c r="X18" s="187" t="s">
        <v>323</v>
      </c>
      <c r="Y18" s="186">
        <v>31</v>
      </c>
      <c r="Z18" s="185">
        <v>-9999</v>
      </c>
      <c r="AA18" s="185">
        <v>-9999</v>
      </c>
      <c r="AC18" s="182">
        <v>28</v>
      </c>
      <c r="AD18" s="183" t="s">
        <v>218</v>
      </c>
      <c r="AE18" s="184">
        <v>32</v>
      </c>
      <c r="AF18" s="184">
        <v>-9999</v>
      </c>
      <c r="AG18" s="184">
        <v>-9999</v>
      </c>
    </row>
    <row r="19" spans="1:33" x14ac:dyDescent="0.25">
      <c r="A19" s="151">
        <v>18</v>
      </c>
      <c r="B19" s="152" t="s">
        <v>196</v>
      </c>
      <c r="C19" s="151" t="s">
        <v>197</v>
      </c>
      <c r="D19" s="152" t="s">
        <v>193</v>
      </c>
      <c r="E19" s="151">
        <v>47.847099999999998</v>
      </c>
      <c r="F19" s="152">
        <v>-89.965000000000003</v>
      </c>
      <c r="G19" s="151">
        <v>224</v>
      </c>
      <c r="H19" s="151"/>
      <c r="I19" s="151"/>
      <c r="J19" s="202"/>
      <c r="K19" s="45">
        <v>213</v>
      </c>
      <c r="L19" s="157">
        <v>140</v>
      </c>
      <c r="M19" s="136">
        <v>31</v>
      </c>
      <c r="N19" s="137">
        <v>42</v>
      </c>
      <c r="O19" s="139">
        <v>23</v>
      </c>
      <c r="Q19" s="151">
        <v>15</v>
      </c>
      <c r="R19" s="152" t="s">
        <v>189</v>
      </c>
      <c r="S19" s="167">
        <v>31</v>
      </c>
      <c r="T19" s="137">
        <v>42</v>
      </c>
      <c r="U19" s="139">
        <v>23</v>
      </c>
      <c r="W19" s="186">
        <v>76</v>
      </c>
      <c r="X19" s="187" t="s">
        <v>328</v>
      </c>
      <c r="Y19" s="186">
        <v>32</v>
      </c>
      <c r="Z19" s="185">
        <v>-9999</v>
      </c>
      <c r="AA19" s="185">
        <v>-9999</v>
      </c>
      <c r="AC19" s="182">
        <v>31</v>
      </c>
      <c r="AD19" s="183" t="s">
        <v>225</v>
      </c>
      <c r="AE19" s="184">
        <v>32</v>
      </c>
      <c r="AF19" s="184">
        <v>42</v>
      </c>
      <c r="AG19" s="184">
        <v>-9999</v>
      </c>
    </row>
    <row r="20" spans="1:33" x14ac:dyDescent="0.25">
      <c r="A20" s="151">
        <v>19</v>
      </c>
      <c r="B20" s="152" t="s">
        <v>198</v>
      </c>
      <c r="C20" s="151" t="s">
        <v>199</v>
      </c>
      <c r="D20" s="152" t="s">
        <v>200</v>
      </c>
      <c r="E20" s="151">
        <v>47.525329999999997</v>
      </c>
      <c r="F20" s="152">
        <v>-93.467830000000006</v>
      </c>
      <c r="G20" s="151">
        <v>431</v>
      </c>
      <c r="H20" s="151"/>
      <c r="I20" s="151"/>
      <c r="J20" s="202"/>
      <c r="K20" s="45">
        <v>206</v>
      </c>
      <c r="L20" s="157">
        <v>137</v>
      </c>
      <c r="M20" s="136">
        <v>31</v>
      </c>
      <c r="N20" s="137">
        <v>42</v>
      </c>
      <c r="O20" s="139">
        <v>18</v>
      </c>
      <c r="Q20" s="151">
        <v>16</v>
      </c>
      <c r="R20" s="152" t="s">
        <v>191</v>
      </c>
      <c r="S20" s="167">
        <v>31</v>
      </c>
      <c r="T20" s="137">
        <v>42</v>
      </c>
      <c r="U20" s="166">
        <v>-9999</v>
      </c>
      <c r="W20" s="186">
        <v>83</v>
      </c>
      <c r="X20" s="187" t="s">
        <v>343</v>
      </c>
      <c r="Y20" s="186">
        <v>32</v>
      </c>
      <c r="Z20" s="185">
        <v>-9999</v>
      </c>
      <c r="AA20" s="185">
        <v>-9999</v>
      </c>
      <c r="AC20" s="182">
        <v>32</v>
      </c>
      <c r="AD20" s="183" t="s">
        <v>227</v>
      </c>
      <c r="AE20" s="184">
        <v>32</v>
      </c>
      <c r="AF20" s="184">
        <v>-9999</v>
      </c>
      <c r="AG20" s="184">
        <v>-9999</v>
      </c>
    </row>
    <row r="21" spans="1:33" x14ac:dyDescent="0.25">
      <c r="A21" s="151">
        <v>20</v>
      </c>
      <c r="B21" s="152" t="s">
        <v>201</v>
      </c>
      <c r="C21" s="151" t="s">
        <v>202</v>
      </c>
      <c r="D21" s="152" t="s">
        <v>193</v>
      </c>
      <c r="E21" s="151">
        <v>47.946399999999997</v>
      </c>
      <c r="F21" s="152">
        <v>-91.496099999999998</v>
      </c>
      <c r="G21" s="151">
        <v>524</v>
      </c>
      <c r="H21" s="151"/>
      <c r="I21" s="151"/>
      <c r="J21" s="202"/>
      <c r="K21" s="45">
        <v>210</v>
      </c>
      <c r="L21" s="157">
        <v>140</v>
      </c>
      <c r="M21" s="136">
        <v>31</v>
      </c>
      <c r="N21" s="137">
        <v>42</v>
      </c>
      <c r="O21" s="139">
        <v>18</v>
      </c>
      <c r="Q21" s="153">
        <v>17</v>
      </c>
      <c r="R21" s="154" t="s">
        <v>194</v>
      </c>
      <c r="S21" s="163">
        <v>31</v>
      </c>
      <c r="T21" s="139">
        <v>42</v>
      </c>
      <c r="U21" s="139">
        <v>23</v>
      </c>
      <c r="W21" s="136">
        <v>50</v>
      </c>
      <c r="X21" s="155" t="s">
        <v>267</v>
      </c>
      <c r="Y21" s="189">
        <v>8</v>
      </c>
      <c r="Z21" s="177">
        <v>35</v>
      </c>
      <c r="AA21" s="137">
        <v>19</v>
      </c>
      <c r="AC21" s="182">
        <v>33</v>
      </c>
      <c r="AD21" s="183" t="s">
        <v>229</v>
      </c>
      <c r="AE21" s="184">
        <v>32</v>
      </c>
      <c r="AF21" s="184">
        <v>42</v>
      </c>
      <c r="AG21" s="184">
        <v>-9999</v>
      </c>
    </row>
    <row r="22" spans="1:33" x14ac:dyDescent="0.25">
      <c r="A22" s="151">
        <v>21</v>
      </c>
      <c r="B22" s="152" t="s">
        <v>203</v>
      </c>
      <c r="C22" s="151" t="s">
        <v>204</v>
      </c>
      <c r="D22" s="152" t="s">
        <v>193</v>
      </c>
      <c r="E22" s="151">
        <v>46.249400000000001</v>
      </c>
      <c r="F22" s="152">
        <v>-94.497200000000007</v>
      </c>
      <c r="G22" s="151">
        <v>410</v>
      </c>
      <c r="H22" s="151"/>
      <c r="I22" s="151"/>
      <c r="J22" s="202"/>
      <c r="K22" s="45">
        <v>204</v>
      </c>
      <c r="L22" s="157">
        <v>133</v>
      </c>
      <c r="M22" s="136">
        <v>31</v>
      </c>
      <c r="N22" s="137">
        <v>42</v>
      </c>
      <c r="O22" s="166">
        <v>-9999</v>
      </c>
      <c r="Q22" s="151">
        <v>18</v>
      </c>
      <c r="R22" s="152" t="s">
        <v>196</v>
      </c>
      <c r="S22" s="167">
        <v>31</v>
      </c>
      <c r="T22" s="137">
        <v>42</v>
      </c>
      <c r="U22" s="141">
        <v>23</v>
      </c>
      <c r="W22" s="136">
        <v>51</v>
      </c>
      <c r="X22" s="155" t="s">
        <v>270</v>
      </c>
      <c r="Y22" s="169">
        <v>-9999</v>
      </c>
      <c r="Z22" s="177">
        <v>35</v>
      </c>
      <c r="AA22" s="174">
        <v>-9999</v>
      </c>
      <c r="AC22" s="186">
        <v>40</v>
      </c>
      <c r="AD22" s="187" t="s">
        <v>247</v>
      </c>
      <c r="AE22" s="184">
        <v>31</v>
      </c>
      <c r="AF22" s="184">
        <v>42</v>
      </c>
      <c r="AG22" s="184">
        <v>-9999</v>
      </c>
    </row>
    <row r="23" spans="1:33" x14ac:dyDescent="0.25">
      <c r="A23" s="151">
        <v>22</v>
      </c>
      <c r="B23" s="152" t="s">
        <v>205</v>
      </c>
      <c r="C23" s="151" t="s">
        <v>206</v>
      </c>
      <c r="D23" s="152" t="s">
        <v>200</v>
      </c>
      <c r="E23" s="151">
        <v>44.235669999999999</v>
      </c>
      <c r="F23" s="152">
        <v>-95.300330000000002</v>
      </c>
      <c r="G23" s="151">
        <v>343</v>
      </c>
      <c r="H23" s="151"/>
      <c r="I23" s="151"/>
      <c r="J23" s="202"/>
      <c r="K23" s="45">
        <v>203</v>
      </c>
      <c r="L23" s="157">
        <v>126</v>
      </c>
      <c r="M23" s="136">
        <v>31</v>
      </c>
      <c r="N23" s="174">
        <v>-9999</v>
      </c>
      <c r="O23" s="166">
        <v>-9999</v>
      </c>
      <c r="Q23" s="151">
        <v>19</v>
      </c>
      <c r="R23" s="152" t="s">
        <v>198</v>
      </c>
      <c r="S23" s="167">
        <v>31</v>
      </c>
      <c r="T23" s="137">
        <v>42</v>
      </c>
      <c r="U23" s="141">
        <v>18</v>
      </c>
      <c r="W23" s="136">
        <v>52</v>
      </c>
      <c r="X23" s="155" t="s">
        <v>273</v>
      </c>
      <c r="Y23" s="169">
        <v>-9999</v>
      </c>
      <c r="Z23" s="177">
        <v>35</v>
      </c>
      <c r="AA23" s="137">
        <v>19</v>
      </c>
      <c r="AC23" s="186">
        <v>46</v>
      </c>
      <c r="AD23" s="187" t="s">
        <v>259</v>
      </c>
      <c r="AE23" s="184">
        <v>31</v>
      </c>
      <c r="AF23" s="184">
        <v>42</v>
      </c>
      <c r="AG23" s="184">
        <v>-9999</v>
      </c>
    </row>
    <row r="24" spans="1:33" x14ac:dyDescent="0.25">
      <c r="A24" s="151">
        <v>23</v>
      </c>
      <c r="B24" s="152" t="s">
        <v>207</v>
      </c>
      <c r="C24" s="151" t="s">
        <v>208</v>
      </c>
      <c r="D24" s="152" t="s">
        <v>193</v>
      </c>
      <c r="E24" s="151">
        <v>46.121699999999997</v>
      </c>
      <c r="F24" s="152">
        <v>-93.001000000000005</v>
      </c>
      <c r="G24" s="151">
        <v>350</v>
      </c>
      <c r="H24" s="151"/>
      <c r="I24" s="151"/>
      <c r="J24" s="202"/>
      <c r="K24" s="45">
        <v>208</v>
      </c>
      <c r="L24" s="157">
        <v>133</v>
      </c>
      <c r="M24" s="136">
        <v>31</v>
      </c>
      <c r="N24" s="137">
        <v>42</v>
      </c>
      <c r="O24" s="166">
        <v>-9999</v>
      </c>
      <c r="Q24" s="151">
        <v>20</v>
      </c>
      <c r="R24" s="152" t="s">
        <v>201</v>
      </c>
      <c r="S24" s="167">
        <v>31</v>
      </c>
      <c r="T24" s="137">
        <v>42</v>
      </c>
      <c r="U24" s="141">
        <v>18</v>
      </c>
      <c r="W24" s="136">
        <v>54</v>
      </c>
      <c r="X24" s="155" t="s">
        <v>277</v>
      </c>
      <c r="Y24" s="136">
        <v>32</v>
      </c>
      <c r="Z24" s="177">
        <v>35</v>
      </c>
      <c r="AA24" s="174">
        <v>-9999</v>
      </c>
      <c r="AC24" s="186">
        <v>47</v>
      </c>
      <c r="AD24" s="187" t="s">
        <v>261</v>
      </c>
      <c r="AE24" s="184">
        <v>31</v>
      </c>
      <c r="AF24" s="184">
        <v>-9999</v>
      </c>
      <c r="AG24" s="184">
        <v>-9999</v>
      </c>
    </row>
    <row r="25" spans="1:33" x14ac:dyDescent="0.25">
      <c r="A25" s="151">
        <v>24</v>
      </c>
      <c r="B25" s="152" t="s">
        <v>209</v>
      </c>
      <c r="C25" s="151" t="s">
        <v>210</v>
      </c>
      <c r="D25" s="152" t="s">
        <v>193</v>
      </c>
      <c r="E25" s="151">
        <v>48.413200000000003</v>
      </c>
      <c r="F25" s="152">
        <v>-92.830500000000001</v>
      </c>
      <c r="G25" s="151">
        <v>421</v>
      </c>
      <c r="H25" s="151"/>
      <c r="I25" s="151"/>
      <c r="J25" s="202"/>
      <c r="K25" s="45">
        <v>207</v>
      </c>
      <c r="L25" s="157">
        <v>141</v>
      </c>
      <c r="M25" s="136">
        <v>31</v>
      </c>
      <c r="N25" s="137">
        <v>42</v>
      </c>
      <c r="O25" s="139">
        <v>18</v>
      </c>
      <c r="Q25" s="151">
        <v>21</v>
      </c>
      <c r="R25" s="152" t="s">
        <v>203</v>
      </c>
      <c r="S25" s="167">
        <v>31</v>
      </c>
      <c r="T25" s="137">
        <v>42</v>
      </c>
      <c r="U25" s="166">
        <v>-9999</v>
      </c>
      <c r="W25" s="136">
        <v>55</v>
      </c>
      <c r="X25" s="155" t="s">
        <v>279</v>
      </c>
      <c r="Y25" s="169">
        <v>-9999</v>
      </c>
      <c r="Z25" s="177">
        <v>35</v>
      </c>
      <c r="AA25" s="137">
        <v>19</v>
      </c>
      <c r="AC25" s="186">
        <v>49</v>
      </c>
      <c r="AD25" s="187" t="s">
        <v>265</v>
      </c>
      <c r="AE25" s="184">
        <v>31</v>
      </c>
      <c r="AF25" s="184">
        <v>-9999</v>
      </c>
      <c r="AG25" s="184">
        <v>-9999</v>
      </c>
    </row>
    <row r="26" spans="1:33" x14ac:dyDescent="0.25">
      <c r="A26" s="151">
        <v>25</v>
      </c>
      <c r="B26" s="152" t="s">
        <v>211</v>
      </c>
      <c r="C26" s="151" t="s">
        <v>212</v>
      </c>
      <c r="D26" s="152" t="s">
        <v>193</v>
      </c>
      <c r="E26" s="151">
        <v>47.384099999999997</v>
      </c>
      <c r="F26" s="152">
        <v>-91.206699999999998</v>
      </c>
      <c r="G26" s="151">
        <v>361</v>
      </c>
      <c r="H26" s="151"/>
      <c r="I26" s="151"/>
      <c r="J26" s="202"/>
      <c r="K26" s="45">
        <v>211</v>
      </c>
      <c r="L26" s="157">
        <v>138</v>
      </c>
      <c r="M26" s="136">
        <v>31</v>
      </c>
      <c r="N26" s="137">
        <v>42</v>
      </c>
      <c r="O26" s="139">
        <v>23</v>
      </c>
      <c r="Q26" s="151">
        <v>22</v>
      </c>
      <c r="R26" s="152" t="s">
        <v>205</v>
      </c>
      <c r="S26" s="167">
        <v>31</v>
      </c>
      <c r="T26" s="174">
        <v>-9999</v>
      </c>
      <c r="U26" s="166">
        <v>-9999</v>
      </c>
      <c r="W26" s="136">
        <v>56</v>
      </c>
      <c r="X26" s="155" t="s">
        <v>281</v>
      </c>
      <c r="Y26" s="136">
        <v>32</v>
      </c>
      <c r="Z26" s="177">
        <v>35</v>
      </c>
      <c r="AA26" s="137">
        <v>19</v>
      </c>
      <c r="AC26" s="186">
        <v>51</v>
      </c>
      <c r="AD26" s="187" t="s">
        <v>270</v>
      </c>
      <c r="AE26" s="185">
        <v>-9999</v>
      </c>
      <c r="AF26" s="185">
        <v>35</v>
      </c>
      <c r="AG26" s="185">
        <v>-9999</v>
      </c>
    </row>
    <row r="27" spans="1:33" x14ac:dyDescent="0.25">
      <c r="A27" s="151">
        <v>26</v>
      </c>
      <c r="B27" s="152" t="s">
        <v>213</v>
      </c>
      <c r="C27" s="151" t="s">
        <v>214</v>
      </c>
      <c r="D27" s="152" t="s">
        <v>215</v>
      </c>
      <c r="E27" s="151">
        <v>45.567830000000001</v>
      </c>
      <c r="F27" s="152">
        <v>-107.43583</v>
      </c>
      <c r="G27" s="151">
        <v>957</v>
      </c>
      <c r="H27" s="151"/>
      <c r="I27" s="151"/>
      <c r="J27" s="202"/>
      <c r="K27" s="45">
        <v>173</v>
      </c>
      <c r="L27" s="157">
        <v>128</v>
      </c>
      <c r="M27" s="136">
        <v>32</v>
      </c>
      <c r="N27" s="174">
        <v>-9999</v>
      </c>
      <c r="O27" s="166">
        <v>-9999</v>
      </c>
      <c r="Q27" s="151">
        <v>23</v>
      </c>
      <c r="R27" s="152" t="s">
        <v>207</v>
      </c>
      <c r="S27" s="167">
        <v>31</v>
      </c>
      <c r="T27" s="137">
        <v>42</v>
      </c>
      <c r="U27" s="160">
        <v>-9999</v>
      </c>
      <c r="W27" s="136">
        <v>60</v>
      </c>
      <c r="X27" s="155" t="s">
        <v>292</v>
      </c>
      <c r="Y27" s="189">
        <v>8</v>
      </c>
      <c r="Z27" s="177">
        <v>35</v>
      </c>
      <c r="AA27" s="137">
        <v>19</v>
      </c>
      <c r="AC27" s="186">
        <v>53</v>
      </c>
      <c r="AD27" s="187" t="s">
        <v>275</v>
      </c>
      <c r="AE27" s="184">
        <v>32</v>
      </c>
      <c r="AF27" s="184">
        <v>-9999</v>
      </c>
      <c r="AG27" s="184">
        <v>-9999</v>
      </c>
    </row>
    <row r="28" spans="1:33" x14ac:dyDescent="0.25">
      <c r="A28" s="151">
        <v>27</v>
      </c>
      <c r="B28" s="152" t="s">
        <v>216</v>
      </c>
      <c r="C28" s="151" t="s">
        <v>217</v>
      </c>
      <c r="D28" s="152" t="s">
        <v>215</v>
      </c>
      <c r="E28" s="151">
        <v>48.510300000000001</v>
      </c>
      <c r="F28" s="152">
        <v>-113.9958</v>
      </c>
      <c r="G28" s="151">
        <v>980</v>
      </c>
      <c r="H28" s="151"/>
      <c r="I28" s="151"/>
      <c r="J28" s="202"/>
      <c r="K28" s="45">
        <v>159</v>
      </c>
      <c r="L28" s="157">
        <v>139</v>
      </c>
      <c r="M28" s="136">
        <v>32</v>
      </c>
      <c r="N28" s="137">
        <v>43</v>
      </c>
      <c r="O28" s="166">
        <v>-9999</v>
      </c>
      <c r="Q28" s="151">
        <v>24</v>
      </c>
      <c r="R28" s="152" t="s">
        <v>209</v>
      </c>
      <c r="S28" s="167">
        <v>31</v>
      </c>
      <c r="T28" s="137">
        <v>42</v>
      </c>
      <c r="U28" s="141">
        <v>18</v>
      </c>
      <c r="W28" s="136">
        <v>61</v>
      </c>
      <c r="X28" s="155" t="s">
        <v>294</v>
      </c>
      <c r="Y28" s="169">
        <v>-9999</v>
      </c>
      <c r="Z28" s="177">
        <v>35</v>
      </c>
      <c r="AA28" s="174">
        <v>-9999</v>
      </c>
      <c r="AC28" s="186">
        <v>54</v>
      </c>
      <c r="AD28" s="187" t="s">
        <v>277</v>
      </c>
      <c r="AE28" s="184">
        <v>32</v>
      </c>
      <c r="AF28" s="184">
        <v>35</v>
      </c>
      <c r="AG28" s="184">
        <v>-9999</v>
      </c>
    </row>
    <row r="29" spans="1:33" x14ac:dyDescent="0.25">
      <c r="A29" s="151">
        <v>28</v>
      </c>
      <c r="B29" s="152" t="s">
        <v>218</v>
      </c>
      <c r="C29" s="151" t="s">
        <v>219</v>
      </c>
      <c r="D29" s="152" t="s">
        <v>220</v>
      </c>
      <c r="E29" s="151">
        <v>46.484999999999999</v>
      </c>
      <c r="F29" s="152">
        <v>-112.0647</v>
      </c>
      <c r="G29" s="151">
        <v>1448</v>
      </c>
      <c r="H29" s="151"/>
      <c r="I29" s="151"/>
      <c r="J29" s="202"/>
      <c r="K29" s="45">
        <v>163</v>
      </c>
      <c r="L29" s="157">
        <v>131</v>
      </c>
      <c r="M29" s="136">
        <v>32</v>
      </c>
      <c r="N29" s="174">
        <v>-9999</v>
      </c>
      <c r="O29" s="166">
        <v>-9999</v>
      </c>
      <c r="Q29" s="151">
        <v>25</v>
      </c>
      <c r="R29" s="152" t="s">
        <v>211</v>
      </c>
      <c r="S29" s="167">
        <v>31</v>
      </c>
      <c r="T29" s="137">
        <v>42</v>
      </c>
      <c r="U29" s="141">
        <v>23</v>
      </c>
      <c r="W29" s="136">
        <v>62</v>
      </c>
      <c r="X29" s="155" t="s">
        <v>297</v>
      </c>
      <c r="Y29" s="136">
        <v>32</v>
      </c>
      <c r="Z29" s="177">
        <v>35</v>
      </c>
      <c r="AA29" s="137">
        <v>19</v>
      </c>
      <c r="AC29" s="186">
        <v>59</v>
      </c>
      <c r="AD29" s="187" t="s">
        <v>289</v>
      </c>
      <c r="AE29" s="185">
        <v>-9999</v>
      </c>
      <c r="AF29" s="185">
        <v>43</v>
      </c>
      <c r="AG29" s="185">
        <v>-9999</v>
      </c>
    </row>
    <row r="30" spans="1:33" x14ac:dyDescent="0.25">
      <c r="A30" s="151">
        <v>29</v>
      </c>
      <c r="B30" s="152" t="s">
        <v>221</v>
      </c>
      <c r="C30" s="151" t="s">
        <v>222</v>
      </c>
      <c r="D30" s="152" t="s">
        <v>220</v>
      </c>
      <c r="E30" s="151">
        <v>48.488599999999998</v>
      </c>
      <c r="F30" s="152">
        <v>-105.20829999999999</v>
      </c>
      <c r="G30" s="151">
        <v>806</v>
      </c>
      <c r="H30" s="151"/>
      <c r="I30" s="151"/>
      <c r="J30" s="202"/>
      <c r="K30" s="45">
        <v>179</v>
      </c>
      <c r="L30" s="157">
        <v>138</v>
      </c>
      <c r="M30" s="136">
        <v>32</v>
      </c>
      <c r="N30" s="174">
        <v>-9999</v>
      </c>
      <c r="O30" s="139">
        <v>18</v>
      </c>
      <c r="Q30" s="151">
        <v>36</v>
      </c>
      <c r="R30" s="152" t="s">
        <v>237</v>
      </c>
      <c r="S30" s="167">
        <v>31</v>
      </c>
      <c r="T30" s="137">
        <v>42</v>
      </c>
      <c r="U30" s="139">
        <v>18</v>
      </c>
      <c r="W30" s="136">
        <v>63</v>
      </c>
      <c r="X30" s="155" t="s">
        <v>299</v>
      </c>
      <c r="Y30" s="169">
        <v>-9999</v>
      </c>
      <c r="Z30" s="177">
        <v>35</v>
      </c>
      <c r="AA30" s="137">
        <v>19</v>
      </c>
      <c r="AC30" s="186">
        <v>61</v>
      </c>
      <c r="AD30" s="187" t="s">
        <v>294</v>
      </c>
      <c r="AE30" s="185">
        <v>-9999</v>
      </c>
      <c r="AF30" s="185">
        <v>35</v>
      </c>
      <c r="AG30" s="185">
        <v>-9999</v>
      </c>
    </row>
    <row r="31" spans="1:33" x14ac:dyDescent="0.25">
      <c r="A31" s="151">
        <v>30</v>
      </c>
      <c r="B31" s="152" t="s">
        <v>223</v>
      </c>
      <c r="C31" s="151" t="s">
        <v>224</v>
      </c>
      <c r="D31" s="152" t="s">
        <v>220</v>
      </c>
      <c r="E31" s="151">
        <v>48.314900000000002</v>
      </c>
      <c r="F31" s="152">
        <v>-105.14400000000001</v>
      </c>
      <c r="G31" s="151">
        <v>640</v>
      </c>
      <c r="H31" s="151"/>
      <c r="I31" s="151"/>
      <c r="J31" s="202"/>
      <c r="K31" s="45">
        <v>179</v>
      </c>
      <c r="L31" s="157">
        <v>137</v>
      </c>
      <c r="M31" s="136">
        <v>32</v>
      </c>
      <c r="N31" s="174">
        <v>-9999</v>
      </c>
      <c r="O31" s="139">
        <v>18</v>
      </c>
      <c r="Q31" s="136">
        <v>37</v>
      </c>
      <c r="R31" s="155" t="s">
        <v>239</v>
      </c>
      <c r="S31" s="167">
        <v>31</v>
      </c>
      <c r="T31" s="137">
        <v>42</v>
      </c>
      <c r="U31" s="161">
        <v>18</v>
      </c>
      <c r="W31" s="151">
        <v>6</v>
      </c>
      <c r="X31" s="152" t="s">
        <v>169</v>
      </c>
      <c r="Y31" s="136">
        <v>31</v>
      </c>
      <c r="Z31" s="175">
        <v>42</v>
      </c>
      <c r="AA31" s="137">
        <v>23</v>
      </c>
      <c r="AC31" s="186">
        <v>66</v>
      </c>
      <c r="AD31" s="187" t="s">
        <v>306</v>
      </c>
      <c r="AE31" s="184">
        <v>31</v>
      </c>
      <c r="AF31" s="184">
        <v>42</v>
      </c>
      <c r="AG31" s="184">
        <v>-9999</v>
      </c>
    </row>
    <row r="32" spans="1:33" x14ac:dyDescent="0.25">
      <c r="A32" s="151">
        <v>31</v>
      </c>
      <c r="B32" s="152" t="s">
        <v>225</v>
      </c>
      <c r="C32" s="151" t="s">
        <v>226</v>
      </c>
      <c r="D32" s="152" t="s">
        <v>215</v>
      </c>
      <c r="E32" s="151">
        <v>45.691699999999997</v>
      </c>
      <c r="F32" s="152">
        <v>-113.96559999999999</v>
      </c>
      <c r="G32" s="151">
        <v>2414</v>
      </c>
      <c r="H32" s="151"/>
      <c r="I32" s="151"/>
      <c r="J32" s="202"/>
      <c r="K32" s="45">
        <v>158</v>
      </c>
      <c r="L32" s="157">
        <v>129</v>
      </c>
      <c r="M32" s="136">
        <v>32</v>
      </c>
      <c r="N32" s="137">
        <v>42</v>
      </c>
      <c r="O32" s="166">
        <v>-9999</v>
      </c>
      <c r="Q32" s="136">
        <v>38</v>
      </c>
      <c r="R32" s="155" t="s">
        <v>241</v>
      </c>
      <c r="S32" s="167">
        <v>31</v>
      </c>
      <c r="T32" s="137">
        <v>42</v>
      </c>
      <c r="U32" s="164">
        <v>23</v>
      </c>
      <c r="W32" s="151">
        <v>8</v>
      </c>
      <c r="X32" s="152" t="s">
        <v>175</v>
      </c>
      <c r="Y32" s="136">
        <v>31</v>
      </c>
      <c r="Z32" s="175">
        <v>42</v>
      </c>
      <c r="AA32" s="137">
        <v>23</v>
      </c>
      <c r="AC32" s="186">
        <v>67</v>
      </c>
      <c r="AD32" s="187" t="s">
        <v>308</v>
      </c>
      <c r="AE32" s="184">
        <v>31</v>
      </c>
      <c r="AF32" s="184">
        <v>42</v>
      </c>
      <c r="AG32" s="184">
        <v>-9999</v>
      </c>
    </row>
    <row r="33" spans="1:33" x14ac:dyDescent="0.25">
      <c r="A33" s="151">
        <v>32</v>
      </c>
      <c r="B33" s="152" t="s">
        <v>227</v>
      </c>
      <c r="C33" s="151" t="s">
        <v>228</v>
      </c>
      <c r="D33" s="152" t="s">
        <v>220</v>
      </c>
      <c r="E33" s="151">
        <v>48.500700000000002</v>
      </c>
      <c r="F33" s="152">
        <v>-109.798</v>
      </c>
      <c r="G33" s="151">
        <v>819</v>
      </c>
      <c r="H33" s="151"/>
      <c r="I33" s="151"/>
      <c r="J33" s="202"/>
      <c r="K33" s="45">
        <v>168</v>
      </c>
      <c r="L33" s="157">
        <v>138</v>
      </c>
      <c r="M33" s="136">
        <v>32</v>
      </c>
      <c r="N33" s="174">
        <v>-9999</v>
      </c>
      <c r="O33" s="166">
        <v>-9999</v>
      </c>
      <c r="Q33" s="136">
        <v>39</v>
      </c>
      <c r="R33" s="155" t="s">
        <v>244</v>
      </c>
      <c r="S33" s="167">
        <v>31</v>
      </c>
      <c r="T33" s="137">
        <v>42</v>
      </c>
      <c r="U33" s="164">
        <v>23</v>
      </c>
      <c r="W33" s="151">
        <v>9</v>
      </c>
      <c r="X33" s="152" t="s">
        <v>177</v>
      </c>
      <c r="Y33" s="136">
        <v>31</v>
      </c>
      <c r="Z33" s="175">
        <v>42</v>
      </c>
      <c r="AA33" s="137">
        <v>23</v>
      </c>
      <c r="AC33" s="186">
        <v>68</v>
      </c>
      <c r="AD33" s="187" t="s">
        <v>310</v>
      </c>
      <c r="AE33" s="184">
        <v>31</v>
      </c>
      <c r="AF33" s="184">
        <v>42</v>
      </c>
      <c r="AG33" s="184">
        <v>-9999</v>
      </c>
    </row>
    <row r="34" spans="1:33" x14ac:dyDescent="0.25">
      <c r="A34" s="151">
        <v>33</v>
      </c>
      <c r="B34" s="152" t="s">
        <v>229</v>
      </c>
      <c r="C34" s="151" t="s">
        <v>230</v>
      </c>
      <c r="D34" s="152" t="s">
        <v>220</v>
      </c>
      <c r="E34" s="151">
        <v>48.741100000000003</v>
      </c>
      <c r="F34" s="152">
        <v>-113.43</v>
      </c>
      <c r="G34" s="151">
        <v>1391</v>
      </c>
      <c r="H34" s="151"/>
      <c r="I34" s="151"/>
      <c r="J34" s="202"/>
      <c r="K34" s="45">
        <v>160</v>
      </c>
      <c r="L34" s="157">
        <v>139</v>
      </c>
      <c r="M34" s="136">
        <v>32</v>
      </c>
      <c r="N34" s="137">
        <v>42</v>
      </c>
      <c r="O34" s="166">
        <v>-9999</v>
      </c>
      <c r="Q34" s="136">
        <v>40</v>
      </c>
      <c r="R34" s="155" t="s">
        <v>247</v>
      </c>
      <c r="S34" s="167">
        <v>31</v>
      </c>
      <c r="T34" s="137">
        <v>42</v>
      </c>
      <c r="U34" s="160">
        <v>-9999</v>
      </c>
      <c r="W34" s="151">
        <v>10</v>
      </c>
      <c r="X34" s="152" t="s">
        <v>179</v>
      </c>
      <c r="Y34" s="136">
        <v>31</v>
      </c>
      <c r="Z34" s="175">
        <v>42</v>
      </c>
      <c r="AA34" s="174">
        <v>-9999</v>
      </c>
      <c r="AC34" s="186">
        <v>71</v>
      </c>
      <c r="AD34" s="187" t="s">
        <v>317</v>
      </c>
      <c r="AE34" s="184">
        <v>31</v>
      </c>
      <c r="AF34" s="184">
        <v>42</v>
      </c>
      <c r="AG34" s="184">
        <v>-9999</v>
      </c>
    </row>
    <row r="35" spans="1:33" x14ac:dyDescent="0.25">
      <c r="A35" s="151">
        <v>34</v>
      </c>
      <c r="B35" s="152" t="s">
        <v>231</v>
      </c>
      <c r="C35" s="151" t="s">
        <v>232</v>
      </c>
      <c r="D35" s="152" t="s">
        <v>233</v>
      </c>
      <c r="E35" s="151">
        <v>46.895099999999999</v>
      </c>
      <c r="F35" s="152">
        <v>-103.378</v>
      </c>
      <c r="G35" s="151">
        <v>863</v>
      </c>
      <c r="H35" s="151"/>
      <c r="I35" s="151"/>
      <c r="J35" s="202"/>
      <c r="K35" s="45">
        <v>183</v>
      </c>
      <c r="L35" s="157">
        <v>133</v>
      </c>
      <c r="M35" s="136">
        <v>32</v>
      </c>
      <c r="N35" s="137">
        <v>42</v>
      </c>
      <c r="O35" s="139">
        <v>18</v>
      </c>
      <c r="Q35" s="136">
        <v>41</v>
      </c>
      <c r="R35" s="155" t="s">
        <v>249</v>
      </c>
      <c r="S35" s="167">
        <v>31</v>
      </c>
      <c r="T35" s="137">
        <v>42</v>
      </c>
      <c r="U35" s="161">
        <v>23</v>
      </c>
      <c r="W35" s="151">
        <v>12</v>
      </c>
      <c r="X35" s="152" t="s">
        <v>183</v>
      </c>
      <c r="Y35" s="136">
        <v>31</v>
      </c>
      <c r="Z35" s="175">
        <v>42</v>
      </c>
      <c r="AA35" s="174">
        <v>-9999</v>
      </c>
      <c r="AC35" s="186">
        <v>73</v>
      </c>
      <c r="AD35" s="187" t="s">
        <v>321</v>
      </c>
      <c r="AE35" s="184">
        <v>31</v>
      </c>
      <c r="AF35" s="184">
        <v>42</v>
      </c>
      <c r="AG35" s="184">
        <v>-9999</v>
      </c>
    </row>
    <row r="36" spans="1:33" s="45" customFormat="1" x14ac:dyDescent="0.25">
      <c r="A36" s="151">
        <v>35</v>
      </c>
      <c r="B36" s="152" t="s">
        <v>234</v>
      </c>
      <c r="C36" s="151" t="s">
        <v>235</v>
      </c>
      <c r="D36" s="152" t="s">
        <v>236</v>
      </c>
      <c r="E36" s="151">
        <v>47.601399999999998</v>
      </c>
      <c r="F36" s="152">
        <v>-103.2642</v>
      </c>
      <c r="G36" s="151">
        <v>611</v>
      </c>
      <c r="H36" s="151"/>
      <c r="I36" s="151"/>
      <c r="J36" s="202"/>
      <c r="K36" s="45">
        <v>183</v>
      </c>
      <c r="L36" s="157">
        <v>135</v>
      </c>
      <c r="M36" s="136">
        <v>32</v>
      </c>
      <c r="N36" s="137">
        <v>42</v>
      </c>
      <c r="O36" s="139">
        <v>18</v>
      </c>
      <c r="Q36" s="136">
        <v>42</v>
      </c>
      <c r="R36" s="155" t="s">
        <v>251</v>
      </c>
      <c r="S36" s="167">
        <v>31</v>
      </c>
      <c r="T36" s="137">
        <v>42</v>
      </c>
      <c r="U36" s="161">
        <v>23</v>
      </c>
      <c r="W36" s="151">
        <v>13</v>
      </c>
      <c r="X36" s="152" t="s">
        <v>185</v>
      </c>
      <c r="Y36" s="136">
        <v>31</v>
      </c>
      <c r="Z36" s="175">
        <v>42</v>
      </c>
      <c r="AA36" s="137">
        <v>23</v>
      </c>
      <c r="AC36" s="186">
        <v>74</v>
      </c>
      <c r="AD36" s="187" t="s">
        <v>323</v>
      </c>
      <c r="AE36" s="184">
        <v>31</v>
      </c>
      <c r="AF36" s="184">
        <v>-9999</v>
      </c>
      <c r="AG36" s="184">
        <v>-9999</v>
      </c>
    </row>
    <row r="37" spans="1:33" s="45" customFormat="1" x14ac:dyDescent="0.25">
      <c r="A37" s="151">
        <v>36</v>
      </c>
      <c r="B37" s="152" t="s">
        <v>237</v>
      </c>
      <c r="C37" s="151" t="s">
        <v>238</v>
      </c>
      <c r="D37" s="152" t="s">
        <v>236</v>
      </c>
      <c r="E37" s="151">
        <v>48.77617</v>
      </c>
      <c r="F37" s="152">
        <v>-97.752499999999998</v>
      </c>
      <c r="G37" s="151">
        <v>306</v>
      </c>
      <c r="H37" s="151"/>
      <c r="I37" s="151"/>
      <c r="J37" s="202"/>
      <c r="K37" s="45">
        <v>195</v>
      </c>
      <c r="L37" s="157">
        <v>140</v>
      </c>
      <c r="M37" s="136">
        <v>31</v>
      </c>
      <c r="N37" s="137">
        <v>42</v>
      </c>
      <c r="O37" s="139">
        <v>18</v>
      </c>
      <c r="Q37" s="136">
        <v>43</v>
      </c>
      <c r="R37" s="155" t="s">
        <v>253</v>
      </c>
      <c r="S37" s="167">
        <v>31</v>
      </c>
      <c r="T37" s="137">
        <v>42</v>
      </c>
      <c r="U37" s="161">
        <v>23</v>
      </c>
      <c r="W37" s="151">
        <v>14</v>
      </c>
      <c r="X37" s="152" t="s">
        <v>187</v>
      </c>
      <c r="Y37" s="136">
        <v>31</v>
      </c>
      <c r="Z37" s="175">
        <v>42</v>
      </c>
      <c r="AA37" s="174">
        <v>-9999</v>
      </c>
      <c r="AC37" s="186">
        <v>75</v>
      </c>
      <c r="AD37" s="187" t="s">
        <v>325</v>
      </c>
      <c r="AE37" s="184">
        <v>32</v>
      </c>
      <c r="AF37" s="184">
        <v>43</v>
      </c>
      <c r="AG37" s="184">
        <v>-9999</v>
      </c>
    </row>
    <row r="38" spans="1:33" s="45" customFormat="1" x14ac:dyDescent="0.25">
      <c r="A38" s="136">
        <v>37</v>
      </c>
      <c r="B38" s="155" t="s">
        <v>239</v>
      </c>
      <c r="C38" s="136" t="s">
        <v>240</v>
      </c>
      <c r="D38" s="155" t="s">
        <v>233</v>
      </c>
      <c r="E38" s="136">
        <v>47.124699999999997</v>
      </c>
      <c r="F38" s="155">
        <v>-99.238100000000003</v>
      </c>
      <c r="G38" s="136">
        <v>578</v>
      </c>
      <c r="H38" s="136"/>
      <c r="I38" s="136"/>
      <c r="J38" s="138"/>
      <c r="K38" s="45">
        <v>193</v>
      </c>
      <c r="L38" s="157">
        <v>134</v>
      </c>
      <c r="M38" s="136">
        <v>31</v>
      </c>
      <c r="N38" s="137">
        <v>42</v>
      </c>
      <c r="O38" s="161">
        <v>18</v>
      </c>
      <c r="Q38" s="136">
        <v>44</v>
      </c>
      <c r="R38" s="155" t="s">
        <v>255</v>
      </c>
      <c r="S38" s="167">
        <v>31</v>
      </c>
      <c r="T38" s="137">
        <v>42</v>
      </c>
      <c r="U38" s="161">
        <v>23</v>
      </c>
      <c r="W38" s="151">
        <v>15</v>
      </c>
      <c r="X38" s="152" t="s">
        <v>189</v>
      </c>
      <c r="Y38" s="136">
        <v>31</v>
      </c>
      <c r="Z38" s="175">
        <v>42</v>
      </c>
      <c r="AA38" s="137">
        <v>23</v>
      </c>
      <c r="AC38" s="186">
        <v>76</v>
      </c>
      <c r="AD38" s="187" t="s">
        <v>328</v>
      </c>
      <c r="AE38" s="184">
        <v>32</v>
      </c>
      <c r="AF38" s="184">
        <v>-9999</v>
      </c>
      <c r="AG38" s="184">
        <v>-9999</v>
      </c>
    </row>
    <row r="39" spans="1:33" s="45" customFormat="1" x14ac:dyDescent="0.25">
      <c r="A39" s="136">
        <v>38</v>
      </c>
      <c r="B39" s="155" t="s">
        <v>241</v>
      </c>
      <c r="C39" s="136" t="s">
        <v>242</v>
      </c>
      <c r="D39" s="155" t="s">
        <v>243</v>
      </c>
      <c r="E39" s="136">
        <v>42.227600000000002</v>
      </c>
      <c r="F39" s="155">
        <v>-77.801599999999993</v>
      </c>
      <c r="G39" s="136">
        <v>697</v>
      </c>
      <c r="H39" s="136"/>
      <c r="I39" s="136"/>
      <c r="J39" s="138"/>
      <c r="K39" s="45">
        <v>247</v>
      </c>
      <c r="L39" s="157">
        <v>131</v>
      </c>
      <c r="M39" s="136">
        <v>31</v>
      </c>
      <c r="N39" s="137">
        <v>42</v>
      </c>
      <c r="O39" s="161">
        <v>23</v>
      </c>
      <c r="Q39" s="136">
        <v>45</v>
      </c>
      <c r="R39" s="155" t="s">
        <v>257</v>
      </c>
      <c r="S39" s="167">
        <v>31</v>
      </c>
      <c r="T39" s="137">
        <v>42</v>
      </c>
      <c r="U39" s="161">
        <v>23</v>
      </c>
      <c r="W39" s="151">
        <v>16</v>
      </c>
      <c r="X39" s="152" t="s">
        <v>191</v>
      </c>
      <c r="Y39" s="136">
        <v>31</v>
      </c>
      <c r="Z39" s="175">
        <v>42</v>
      </c>
      <c r="AA39" s="174">
        <v>-9999</v>
      </c>
      <c r="AC39" s="186">
        <v>77</v>
      </c>
      <c r="AD39" s="187" t="s">
        <v>330</v>
      </c>
      <c r="AE39" s="184">
        <v>32</v>
      </c>
      <c r="AF39" s="184">
        <v>42</v>
      </c>
      <c r="AG39" s="184">
        <v>-9999</v>
      </c>
    </row>
    <row r="40" spans="1:33" x14ac:dyDescent="0.25">
      <c r="A40" s="136">
        <v>39</v>
      </c>
      <c r="B40" s="155" t="s">
        <v>244</v>
      </c>
      <c r="C40" s="136" t="s">
        <v>245</v>
      </c>
      <c r="D40" s="155" t="s">
        <v>246</v>
      </c>
      <c r="E40" s="136">
        <v>42.733669999999996</v>
      </c>
      <c r="F40" s="155">
        <v>-76.655829999999995</v>
      </c>
      <c r="G40" s="136">
        <v>249</v>
      </c>
      <c r="H40" s="136"/>
      <c r="I40" s="136"/>
      <c r="J40" s="138"/>
      <c r="K40" s="45">
        <v>249</v>
      </c>
      <c r="L40" s="157">
        <v>134</v>
      </c>
      <c r="M40" s="136">
        <v>31</v>
      </c>
      <c r="N40" s="137">
        <v>42</v>
      </c>
      <c r="O40" s="161">
        <v>23</v>
      </c>
      <c r="Q40" s="136">
        <v>46</v>
      </c>
      <c r="R40" s="155" t="s">
        <v>259</v>
      </c>
      <c r="S40" s="167">
        <v>31</v>
      </c>
      <c r="T40" s="137">
        <v>42</v>
      </c>
      <c r="U40" s="166">
        <v>-9999</v>
      </c>
      <c r="W40" s="153">
        <v>17</v>
      </c>
      <c r="X40" s="154" t="s">
        <v>194</v>
      </c>
      <c r="Y40" s="140">
        <v>31</v>
      </c>
      <c r="Z40" s="170">
        <v>42</v>
      </c>
      <c r="AA40" s="139">
        <v>23</v>
      </c>
      <c r="AC40" s="186">
        <v>78</v>
      </c>
      <c r="AD40" s="187" t="s">
        <v>333</v>
      </c>
      <c r="AE40" s="184">
        <v>32</v>
      </c>
      <c r="AF40" s="184">
        <v>43</v>
      </c>
      <c r="AG40" s="184">
        <v>-9999</v>
      </c>
    </row>
    <row r="41" spans="1:33" x14ac:dyDescent="0.25">
      <c r="A41" s="136">
        <v>40</v>
      </c>
      <c r="B41" s="155" t="s">
        <v>247</v>
      </c>
      <c r="C41" s="136" t="s">
        <v>248</v>
      </c>
      <c r="D41" s="155" t="s">
        <v>246</v>
      </c>
      <c r="E41" s="136">
        <v>42.292999999999999</v>
      </c>
      <c r="F41" s="155">
        <v>-79.391170000000002</v>
      </c>
      <c r="G41" s="136">
        <v>488</v>
      </c>
      <c r="H41" s="136"/>
      <c r="I41" s="136"/>
      <c r="J41" s="138"/>
      <c r="K41" s="45">
        <v>243</v>
      </c>
      <c r="L41" s="157">
        <v>130</v>
      </c>
      <c r="M41" s="136">
        <v>31</v>
      </c>
      <c r="N41" s="137">
        <v>42</v>
      </c>
      <c r="O41" s="166">
        <v>-9999</v>
      </c>
      <c r="Q41" s="136">
        <v>47</v>
      </c>
      <c r="R41" s="155" t="s">
        <v>261</v>
      </c>
      <c r="S41" s="167">
        <v>31</v>
      </c>
      <c r="T41" s="174">
        <v>-9999</v>
      </c>
      <c r="U41" s="160">
        <v>-9999</v>
      </c>
      <c r="W41" s="151">
        <v>18</v>
      </c>
      <c r="X41" s="152" t="s">
        <v>196</v>
      </c>
      <c r="Y41" s="136">
        <v>31</v>
      </c>
      <c r="Z41" s="175">
        <v>42</v>
      </c>
      <c r="AA41" s="137">
        <v>23</v>
      </c>
      <c r="AC41" s="186">
        <v>79</v>
      </c>
      <c r="AD41" s="187" t="s">
        <v>335</v>
      </c>
      <c r="AE41" s="184">
        <v>32</v>
      </c>
      <c r="AF41" s="184">
        <v>43</v>
      </c>
      <c r="AG41" s="184">
        <v>-9999</v>
      </c>
    </row>
    <row r="42" spans="1:33" x14ac:dyDescent="0.25">
      <c r="A42" s="136">
        <v>41</v>
      </c>
      <c r="B42" s="155" t="s">
        <v>249</v>
      </c>
      <c r="C42" s="136" t="s">
        <v>250</v>
      </c>
      <c r="D42" s="155" t="s">
        <v>243</v>
      </c>
      <c r="E42" s="136">
        <v>43.973100000000002</v>
      </c>
      <c r="F42" s="155">
        <v>-74.223100000000002</v>
      </c>
      <c r="G42" s="136">
        <v>500</v>
      </c>
      <c r="H42" s="136"/>
      <c r="I42" s="136"/>
      <c r="J42" s="138"/>
      <c r="K42" s="45">
        <v>253</v>
      </c>
      <c r="L42" s="157">
        <v>140</v>
      </c>
      <c r="M42" s="136">
        <v>31</v>
      </c>
      <c r="N42" s="137">
        <v>42</v>
      </c>
      <c r="O42" s="161">
        <v>23</v>
      </c>
      <c r="Q42" s="136">
        <v>48</v>
      </c>
      <c r="R42" s="155" t="s">
        <v>263</v>
      </c>
      <c r="S42" s="167">
        <v>31</v>
      </c>
      <c r="T42" s="137">
        <v>42</v>
      </c>
      <c r="U42" s="161">
        <v>23</v>
      </c>
      <c r="W42" s="151">
        <v>19</v>
      </c>
      <c r="X42" s="152" t="s">
        <v>198</v>
      </c>
      <c r="Y42" s="136">
        <v>31</v>
      </c>
      <c r="Z42" s="175">
        <v>42</v>
      </c>
      <c r="AA42" s="137">
        <v>18</v>
      </c>
      <c r="AC42" s="186">
        <v>80</v>
      </c>
      <c r="AD42" s="187" t="s">
        <v>337</v>
      </c>
      <c r="AE42" s="184">
        <v>32</v>
      </c>
      <c r="AF42" s="184">
        <v>43</v>
      </c>
      <c r="AG42" s="184">
        <v>-9999</v>
      </c>
    </row>
    <row r="43" spans="1:33" x14ac:dyDescent="0.25">
      <c r="A43" s="136">
        <v>42</v>
      </c>
      <c r="B43" s="155" t="s">
        <v>251</v>
      </c>
      <c r="C43" s="136" t="s">
        <v>252</v>
      </c>
      <c r="D43" s="155" t="s">
        <v>243</v>
      </c>
      <c r="E43" s="136">
        <v>44.922600000000003</v>
      </c>
      <c r="F43" s="155">
        <v>-74.480599999999995</v>
      </c>
      <c r="G43" s="136">
        <v>70</v>
      </c>
      <c r="H43" s="136"/>
      <c r="I43" s="136"/>
      <c r="J43" s="138"/>
      <c r="K43" s="45">
        <v>251</v>
      </c>
      <c r="L43" s="157">
        <v>143</v>
      </c>
      <c r="M43" s="136">
        <v>31</v>
      </c>
      <c r="N43" s="137">
        <v>42</v>
      </c>
      <c r="O43" s="161">
        <v>23</v>
      </c>
      <c r="Q43" s="136">
        <v>49</v>
      </c>
      <c r="R43" s="155" t="s">
        <v>265</v>
      </c>
      <c r="S43" s="167">
        <v>31</v>
      </c>
      <c r="T43" s="174">
        <v>-9999</v>
      </c>
      <c r="U43" s="166">
        <v>-9999</v>
      </c>
      <c r="W43" s="151">
        <v>20</v>
      </c>
      <c r="X43" s="152" t="s">
        <v>201</v>
      </c>
      <c r="Y43" s="136">
        <v>31</v>
      </c>
      <c r="Z43" s="175">
        <v>42</v>
      </c>
      <c r="AA43" s="137">
        <v>18</v>
      </c>
      <c r="AC43" s="186">
        <v>81</v>
      </c>
      <c r="AD43" s="187" t="s">
        <v>339</v>
      </c>
      <c r="AE43" s="184">
        <v>32</v>
      </c>
      <c r="AF43" s="184">
        <v>42</v>
      </c>
      <c r="AG43" s="184">
        <v>-9999</v>
      </c>
    </row>
    <row r="44" spans="1:33" x14ac:dyDescent="0.25">
      <c r="A44" s="136">
        <v>43</v>
      </c>
      <c r="B44" s="155" t="s">
        <v>253</v>
      </c>
      <c r="C44" s="136" t="s">
        <v>254</v>
      </c>
      <c r="D44" s="155" t="s">
        <v>243</v>
      </c>
      <c r="E44" s="136">
        <v>43.786799999999999</v>
      </c>
      <c r="F44" s="155">
        <v>-74.8429</v>
      </c>
      <c r="G44" s="136">
        <v>566</v>
      </c>
      <c r="H44" s="136"/>
      <c r="I44" s="136"/>
      <c r="J44" s="138"/>
      <c r="K44" s="45">
        <v>252</v>
      </c>
      <c r="L44" s="157">
        <v>139</v>
      </c>
      <c r="M44" s="136">
        <v>31</v>
      </c>
      <c r="N44" s="137">
        <v>42</v>
      </c>
      <c r="O44" s="161">
        <v>23</v>
      </c>
      <c r="Q44" s="136">
        <v>57</v>
      </c>
      <c r="R44" s="155" t="s">
        <v>283</v>
      </c>
      <c r="S44" s="167">
        <v>31</v>
      </c>
      <c r="T44" s="137">
        <v>42</v>
      </c>
      <c r="U44" s="161">
        <v>23</v>
      </c>
      <c r="W44" s="151">
        <v>21</v>
      </c>
      <c r="X44" s="152" t="s">
        <v>203</v>
      </c>
      <c r="Y44" s="136">
        <v>31</v>
      </c>
      <c r="Z44" s="175">
        <v>42</v>
      </c>
      <c r="AA44" s="174">
        <v>-9999</v>
      </c>
      <c r="AC44" s="186">
        <v>82</v>
      </c>
      <c r="AD44" s="187" t="s">
        <v>341</v>
      </c>
      <c r="AE44" s="184">
        <v>32</v>
      </c>
      <c r="AF44" s="184">
        <v>43</v>
      </c>
      <c r="AG44" s="184">
        <v>-9999</v>
      </c>
    </row>
    <row r="45" spans="1:33" x14ac:dyDescent="0.25">
      <c r="A45" s="136">
        <v>44</v>
      </c>
      <c r="B45" s="155" t="s">
        <v>255</v>
      </c>
      <c r="C45" s="136" t="s">
        <v>256</v>
      </c>
      <c r="D45" s="155" t="s">
        <v>243</v>
      </c>
      <c r="E45" s="136">
        <v>43.528199999999998</v>
      </c>
      <c r="F45" s="155">
        <v>-75.949200000000005</v>
      </c>
      <c r="G45" s="136">
        <v>247</v>
      </c>
      <c r="H45" s="136"/>
      <c r="I45" s="136"/>
      <c r="J45" s="138"/>
      <c r="K45" s="45">
        <v>250</v>
      </c>
      <c r="L45" s="157">
        <v>137</v>
      </c>
      <c r="M45" s="136">
        <v>31</v>
      </c>
      <c r="N45" s="137">
        <v>42</v>
      </c>
      <c r="O45" s="161">
        <v>23</v>
      </c>
      <c r="Q45" s="136">
        <v>58</v>
      </c>
      <c r="R45" s="155" t="s">
        <v>286</v>
      </c>
      <c r="S45" s="167">
        <v>31</v>
      </c>
      <c r="T45" s="137">
        <v>42</v>
      </c>
      <c r="U45" s="161">
        <v>23</v>
      </c>
      <c r="W45" s="151">
        <v>23</v>
      </c>
      <c r="X45" s="152" t="s">
        <v>207</v>
      </c>
      <c r="Y45" s="136">
        <v>31</v>
      </c>
      <c r="Z45" s="175">
        <v>42</v>
      </c>
      <c r="AA45" s="174">
        <v>-9999</v>
      </c>
      <c r="AC45" s="186">
        <v>83</v>
      </c>
      <c r="AD45" s="187" t="s">
        <v>343</v>
      </c>
      <c r="AE45" s="184">
        <v>32</v>
      </c>
      <c r="AF45" s="184">
        <v>-9999</v>
      </c>
      <c r="AG45" s="184">
        <v>-9999</v>
      </c>
    </row>
    <row r="46" spans="1:33" x14ac:dyDescent="0.25">
      <c r="A46" s="136">
        <v>45</v>
      </c>
      <c r="B46" s="155" t="s">
        <v>257</v>
      </c>
      <c r="C46" s="136" t="s">
        <v>258</v>
      </c>
      <c r="D46" s="155" t="s">
        <v>243</v>
      </c>
      <c r="E46" s="136">
        <v>42.106400000000001</v>
      </c>
      <c r="F46" s="155">
        <v>-77.535799999999995</v>
      </c>
      <c r="G46" s="136">
        <v>634</v>
      </c>
      <c r="H46" s="136"/>
      <c r="I46" s="136"/>
      <c r="J46" s="138"/>
      <c r="K46" s="45">
        <v>248</v>
      </c>
      <c r="L46" s="157">
        <v>131</v>
      </c>
      <c r="M46" s="136">
        <v>31</v>
      </c>
      <c r="N46" s="137">
        <v>42</v>
      </c>
      <c r="O46" s="161">
        <v>23</v>
      </c>
      <c r="Q46" s="136">
        <v>64</v>
      </c>
      <c r="R46" s="155" t="s">
        <v>301</v>
      </c>
      <c r="S46" s="167">
        <v>31</v>
      </c>
      <c r="T46" s="137">
        <v>42</v>
      </c>
      <c r="U46" s="161">
        <v>23</v>
      </c>
      <c r="W46" s="151">
        <v>24</v>
      </c>
      <c r="X46" s="152" t="s">
        <v>209</v>
      </c>
      <c r="Y46" s="136">
        <v>31</v>
      </c>
      <c r="Z46" s="175">
        <v>42</v>
      </c>
      <c r="AA46" s="137">
        <v>18</v>
      </c>
      <c r="AC46" s="151">
        <v>19</v>
      </c>
      <c r="AD46" s="152" t="s">
        <v>198</v>
      </c>
      <c r="AE46" s="138">
        <v>31</v>
      </c>
      <c r="AF46" s="138">
        <v>42</v>
      </c>
      <c r="AG46" s="172">
        <v>18</v>
      </c>
    </row>
    <row r="47" spans="1:33" x14ac:dyDescent="0.25">
      <c r="A47" s="136">
        <v>46</v>
      </c>
      <c r="B47" s="155" t="s">
        <v>259</v>
      </c>
      <c r="C47" s="136" t="s">
        <v>260</v>
      </c>
      <c r="D47" s="155" t="s">
        <v>243</v>
      </c>
      <c r="E47" s="136">
        <v>41.993600000000001</v>
      </c>
      <c r="F47" s="155">
        <v>-74.503100000000003</v>
      </c>
      <c r="G47" s="136">
        <v>634</v>
      </c>
      <c r="H47" s="136"/>
      <c r="I47" s="136"/>
      <c r="J47" s="138"/>
      <c r="K47" s="45">
        <v>255</v>
      </c>
      <c r="L47" s="157">
        <v>134</v>
      </c>
      <c r="M47" s="136">
        <v>31</v>
      </c>
      <c r="N47" s="137">
        <v>42</v>
      </c>
      <c r="O47" s="166">
        <v>-9999</v>
      </c>
      <c r="Q47" s="136">
        <v>65</v>
      </c>
      <c r="R47" s="155" t="s">
        <v>304</v>
      </c>
      <c r="S47" s="167">
        <v>31</v>
      </c>
      <c r="T47" s="137">
        <v>42</v>
      </c>
      <c r="U47" s="164">
        <v>23</v>
      </c>
      <c r="W47" s="151">
        <v>25</v>
      </c>
      <c r="X47" s="152" t="s">
        <v>211</v>
      </c>
      <c r="Y47" s="136">
        <v>31</v>
      </c>
      <c r="Z47" s="175">
        <v>42</v>
      </c>
      <c r="AA47" s="137">
        <v>23</v>
      </c>
      <c r="AC47" s="151">
        <v>20</v>
      </c>
      <c r="AD47" s="152" t="s">
        <v>201</v>
      </c>
      <c r="AE47" s="138">
        <v>31</v>
      </c>
      <c r="AF47" s="138">
        <v>42</v>
      </c>
      <c r="AG47" s="172">
        <v>18</v>
      </c>
    </row>
    <row r="48" spans="1:33" x14ac:dyDescent="0.25">
      <c r="A48" s="136">
        <v>47</v>
      </c>
      <c r="B48" s="155" t="s">
        <v>261</v>
      </c>
      <c r="C48" s="136" t="s">
        <v>262</v>
      </c>
      <c r="D48" s="155" t="s">
        <v>243</v>
      </c>
      <c r="E48" s="136">
        <v>41.034700000000001</v>
      </c>
      <c r="F48" s="155">
        <v>-72.389099999999999</v>
      </c>
      <c r="G48" s="136">
        <v>1</v>
      </c>
      <c r="H48" s="136"/>
      <c r="I48" s="136"/>
      <c r="J48" s="138"/>
      <c r="K48" s="45">
        <v>262</v>
      </c>
      <c r="L48" s="157">
        <v>133</v>
      </c>
      <c r="M48" s="136">
        <v>31</v>
      </c>
      <c r="N48" s="174">
        <v>-9999</v>
      </c>
      <c r="O48" s="166">
        <v>-9999</v>
      </c>
      <c r="Q48" s="136">
        <v>66</v>
      </c>
      <c r="R48" s="155" t="s">
        <v>306</v>
      </c>
      <c r="S48" s="167">
        <v>31</v>
      </c>
      <c r="T48" s="137">
        <v>42</v>
      </c>
      <c r="U48" s="160">
        <v>-9999</v>
      </c>
      <c r="W48" s="151">
        <v>31</v>
      </c>
      <c r="X48" s="152" t="s">
        <v>225</v>
      </c>
      <c r="Y48" s="136">
        <v>32</v>
      </c>
      <c r="Z48" s="175">
        <v>42</v>
      </c>
      <c r="AA48" s="174">
        <v>-9999</v>
      </c>
      <c r="AC48" s="151">
        <v>24</v>
      </c>
      <c r="AD48" s="152" t="s">
        <v>209</v>
      </c>
      <c r="AE48" s="138">
        <v>31</v>
      </c>
      <c r="AF48" s="138">
        <v>42</v>
      </c>
      <c r="AG48" s="172">
        <v>18</v>
      </c>
    </row>
    <row r="49" spans="1:33" x14ac:dyDescent="0.25">
      <c r="A49" s="136">
        <v>48</v>
      </c>
      <c r="B49" s="155" t="s">
        <v>263</v>
      </c>
      <c r="C49" s="136" t="s">
        <v>264</v>
      </c>
      <c r="D49" s="155" t="s">
        <v>243</v>
      </c>
      <c r="E49" s="136">
        <v>44.393300000000004</v>
      </c>
      <c r="F49" s="155">
        <v>-73.859399999999994</v>
      </c>
      <c r="G49" s="136">
        <v>610</v>
      </c>
      <c r="H49" s="136"/>
      <c r="I49" s="136"/>
      <c r="J49" s="138"/>
      <c r="K49" s="45">
        <v>253</v>
      </c>
      <c r="L49" s="157">
        <v>142</v>
      </c>
      <c r="M49" s="136">
        <v>31</v>
      </c>
      <c r="N49" s="137">
        <v>42</v>
      </c>
      <c r="O49" s="161">
        <v>23</v>
      </c>
      <c r="Q49" s="136">
        <v>67</v>
      </c>
      <c r="R49" s="155" t="s">
        <v>308</v>
      </c>
      <c r="S49" s="167">
        <v>31</v>
      </c>
      <c r="T49" s="137">
        <v>42</v>
      </c>
      <c r="U49" s="166">
        <v>-9999</v>
      </c>
      <c r="W49" s="151">
        <v>33</v>
      </c>
      <c r="X49" s="152" t="s">
        <v>229</v>
      </c>
      <c r="Y49" s="136">
        <v>32</v>
      </c>
      <c r="Z49" s="175">
        <v>42</v>
      </c>
      <c r="AA49" s="174">
        <v>-9999</v>
      </c>
      <c r="AC49" s="151">
        <v>29</v>
      </c>
      <c r="AD49" s="152" t="s">
        <v>221</v>
      </c>
      <c r="AE49" s="138">
        <v>32</v>
      </c>
      <c r="AF49" s="196">
        <v>-9999</v>
      </c>
      <c r="AG49" s="172">
        <v>18</v>
      </c>
    </row>
    <row r="50" spans="1:33" x14ac:dyDescent="0.25">
      <c r="A50" s="136">
        <v>49</v>
      </c>
      <c r="B50" s="155" t="s">
        <v>265</v>
      </c>
      <c r="C50" s="136" t="s">
        <v>266</v>
      </c>
      <c r="D50" s="155" t="s">
        <v>246</v>
      </c>
      <c r="E50" s="136">
        <v>41.350499999999997</v>
      </c>
      <c r="F50" s="155">
        <v>-74.042500000000004</v>
      </c>
      <c r="G50" s="136">
        <v>201</v>
      </c>
      <c r="H50" s="136"/>
      <c r="I50" s="136"/>
      <c r="J50" s="138"/>
      <c r="K50" s="45">
        <v>257</v>
      </c>
      <c r="L50" s="157">
        <v>132</v>
      </c>
      <c r="M50" s="136">
        <v>31</v>
      </c>
      <c r="N50" s="174">
        <v>-9999</v>
      </c>
      <c r="O50" s="166">
        <v>-9999</v>
      </c>
      <c r="Q50" s="136">
        <v>68</v>
      </c>
      <c r="R50" s="155" t="s">
        <v>310</v>
      </c>
      <c r="S50" s="167">
        <v>31</v>
      </c>
      <c r="T50" s="137">
        <v>42</v>
      </c>
      <c r="U50" s="160">
        <v>-9999</v>
      </c>
      <c r="W50" s="151">
        <v>34</v>
      </c>
      <c r="X50" s="152" t="s">
        <v>231</v>
      </c>
      <c r="Y50" s="136">
        <v>32</v>
      </c>
      <c r="Z50" s="175">
        <v>42</v>
      </c>
      <c r="AA50" s="137">
        <v>18</v>
      </c>
      <c r="AC50" s="151">
        <v>30</v>
      </c>
      <c r="AD50" s="152" t="s">
        <v>223</v>
      </c>
      <c r="AE50" s="138">
        <v>32</v>
      </c>
      <c r="AF50" s="196">
        <v>-9999</v>
      </c>
      <c r="AG50" s="172">
        <v>18</v>
      </c>
    </row>
    <row r="51" spans="1:33" x14ac:dyDescent="0.25">
      <c r="A51" s="136">
        <v>50</v>
      </c>
      <c r="B51" s="155" t="s">
        <v>267</v>
      </c>
      <c r="C51" s="136" t="s">
        <v>268</v>
      </c>
      <c r="D51" s="155" t="s">
        <v>269</v>
      </c>
      <c r="E51" s="136">
        <v>44.38467</v>
      </c>
      <c r="F51" s="155">
        <v>-123.60917000000001</v>
      </c>
      <c r="G51" s="136">
        <v>104</v>
      </c>
      <c r="H51" s="136"/>
      <c r="I51" s="136"/>
      <c r="J51" s="138"/>
      <c r="K51" s="45">
        <v>134</v>
      </c>
      <c r="L51" s="157">
        <v>128</v>
      </c>
      <c r="M51" s="150">
        <v>8</v>
      </c>
      <c r="N51" s="137">
        <v>35</v>
      </c>
      <c r="O51" s="161">
        <v>19</v>
      </c>
      <c r="Q51" s="136">
        <v>69</v>
      </c>
      <c r="R51" s="155" t="s">
        <v>312</v>
      </c>
      <c r="S51" s="194">
        <v>31</v>
      </c>
      <c r="T51" s="137">
        <v>42</v>
      </c>
      <c r="U51" s="161">
        <v>23</v>
      </c>
      <c r="W51" s="151">
        <v>35</v>
      </c>
      <c r="X51" s="152" t="s">
        <v>234</v>
      </c>
      <c r="Y51" s="48">
        <v>32</v>
      </c>
      <c r="Z51" s="175">
        <v>42</v>
      </c>
      <c r="AA51" s="137">
        <v>18</v>
      </c>
      <c r="AC51" s="151">
        <v>34</v>
      </c>
      <c r="AD51" s="152" t="s">
        <v>231</v>
      </c>
      <c r="AE51" s="138">
        <v>32</v>
      </c>
      <c r="AF51" s="138">
        <v>42</v>
      </c>
      <c r="AG51" s="172">
        <v>18</v>
      </c>
    </row>
    <row r="52" spans="1:33" x14ac:dyDescent="0.25">
      <c r="A52" s="136">
        <v>51</v>
      </c>
      <c r="B52" s="155" t="s">
        <v>270</v>
      </c>
      <c r="C52" s="136" t="s">
        <v>271</v>
      </c>
      <c r="D52" s="155" t="s">
        <v>272</v>
      </c>
      <c r="E52" s="136">
        <v>43.119</v>
      </c>
      <c r="F52" s="155">
        <v>-121.059</v>
      </c>
      <c r="G52" s="136">
        <v>1338</v>
      </c>
      <c r="H52" s="136"/>
      <c r="I52" s="136"/>
      <c r="J52" s="138"/>
      <c r="K52" s="45">
        <v>139</v>
      </c>
      <c r="L52" s="157">
        <v>123</v>
      </c>
      <c r="M52" s="198">
        <v>-9999</v>
      </c>
      <c r="N52" s="137">
        <v>35</v>
      </c>
      <c r="O52" s="166">
        <v>-9999</v>
      </c>
      <c r="Q52" s="136">
        <v>70</v>
      </c>
      <c r="R52" s="155" t="s">
        <v>314</v>
      </c>
      <c r="S52" s="194">
        <v>31</v>
      </c>
      <c r="T52" s="137">
        <v>42</v>
      </c>
      <c r="U52" s="164">
        <v>23</v>
      </c>
      <c r="W52" s="151">
        <v>36</v>
      </c>
      <c r="X52" s="152" t="s">
        <v>237</v>
      </c>
      <c r="Y52" s="48">
        <v>31</v>
      </c>
      <c r="Z52" s="175">
        <v>42</v>
      </c>
      <c r="AA52" s="137">
        <v>18</v>
      </c>
      <c r="AC52" s="151">
        <v>35</v>
      </c>
      <c r="AD52" s="152" t="s">
        <v>234</v>
      </c>
      <c r="AE52" s="138">
        <v>32</v>
      </c>
      <c r="AF52" s="138">
        <v>42</v>
      </c>
      <c r="AG52" s="172">
        <v>18</v>
      </c>
    </row>
    <row r="53" spans="1:33" x14ac:dyDescent="0.25">
      <c r="A53" s="136">
        <v>52</v>
      </c>
      <c r="B53" s="155" t="s">
        <v>273</v>
      </c>
      <c r="C53" s="136" t="s">
        <v>274</v>
      </c>
      <c r="D53" s="155" t="s">
        <v>269</v>
      </c>
      <c r="E53" s="136">
        <v>44.207999999999998</v>
      </c>
      <c r="F53" s="155">
        <v>-122.252</v>
      </c>
      <c r="G53" s="136">
        <v>436</v>
      </c>
      <c r="H53" s="136"/>
      <c r="I53" s="136"/>
      <c r="J53" s="138"/>
      <c r="K53" s="45">
        <v>137</v>
      </c>
      <c r="L53" s="157">
        <v>127</v>
      </c>
      <c r="M53" s="198">
        <v>-9999</v>
      </c>
      <c r="N53" s="137">
        <v>35</v>
      </c>
      <c r="O53" s="161">
        <v>19</v>
      </c>
      <c r="Q53" s="136">
        <v>71</v>
      </c>
      <c r="R53" s="155" t="s">
        <v>317</v>
      </c>
      <c r="S53" s="194">
        <v>31</v>
      </c>
      <c r="T53" s="137">
        <v>42</v>
      </c>
      <c r="U53" s="166">
        <v>-9999</v>
      </c>
      <c r="W53" s="136">
        <v>37</v>
      </c>
      <c r="X53" s="155" t="s">
        <v>239</v>
      </c>
      <c r="Y53" s="48">
        <v>31</v>
      </c>
      <c r="Z53" s="175">
        <v>42</v>
      </c>
      <c r="AA53" s="137">
        <v>18</v>
      </c>
      <c r="AC53" s="151">
        <v>36</v>
      </c>
      <c r="AD53" s="152" t="s">
        <v>237</v>
      </c>
      <c r="AE53" s="138">
        <v>31</v>
      </c>
      <c r="AF53" s="138">
        <v>42</v>
      </c>
      <c r="AG53" s="172">
        <v>18</v>
      </c>
    </row>
    <row r="54" spans="1:33" x14ac:dyDescent="0.25">
      <c r="A54" s="136">
        <v>53</v>
      </c>
      <c r="B54" s="155" t="s">
        <v>275</v>
      </c>
      <c r="C54" s="136" t="s">
        <v>276</v>
      </c>
      <c r="D54" s="155" t="s">
        <v>272</v>
      </c>
      <c r="E54" s="136">
        <v>43.8994</v>
      </c>
      <c r="F54" s="155">
        <v>-117.4269</v>
      </c>
      <c r="G54" s="136">
        <v>904</v>
      </c>
      <c r="H54" s="136"/>
      <c r="I54" s="136"/>
      <c r="J54" s="138"/>
      <c r="K54" s="45">
        <v>149</v>
      </c>
      <c r="L54" s="157">
        <v>124</v>
      </c>
      <c r="M54" s="136">
        <v>32</v>
      </c>
      <c r="N54" s="174">
        <v>-9999</v>
      </c>
      <c r="O54" s="166">
        <v>-9999</v>
      </c>
      <c r="Q54" s="136">
        <v>72</v>
      </c>
      <c r="R54" s="155" t="s">
        <v>319</v>
      </c>
      <c r="S54" s="167">
        <v>31</v>
      </c>
      <c r="T54" s="137">
        <v>42</v>
      </c>
      <c r="U54" s="164">
        <v>23</v>
      </c>
      <c r="W54" s="136">
        <v>38</v>
      </c>
      <c r="X54" s="155" t="s">
        <v>241</v>
      </c>
      <c r="Y54" s="136">
        <v>31</v>
      </c>
      <c r="Z54" s="175">
        <v>42</v>
      </c>
      <c r="AA54" s="137">
        <v>23</v>
      </c>
      <c r="AC54" s="136">
        <v>37</v>
      </c>
      <c r="AD54" s="155" t="s">
        <v>239</v>
      </c>
      <c r="AE54" s="138">
        <v>31</v>
      </c>
      <c r="AF54" s="138">
        <v>42</v>
      </c>
      <c r="AG54" s="172">
        <v>18</v>
      </c>
    </row>
    <row r="55" spans="1:33" x14ac:dyDescent="0.25">
      <c r="A55" s="136">
        <v>54</v>
      </c>
      <c r="B55" s="155" t="s">
        <v>277</v>
      </c>
      <c r="C55" s="136" t="s">
        <v>278</v>
      </c>
      <c r="D55" s="155" t="s">
        <v>269</v>
      </c>
      <c r="E55" s="136">
        <v>45.221330000000002</v>
      </c>
      <c r="F55" s="155">
        <v>-118.50682999999999</v>
      </c>
      <c r="G55" s="136">
        <v>1253</v>
      </c>
      <c r="H55" s="136"/>
      <c r="I55" s="136"/>
      <c r="J55" s="138"/>
      <c r="K55" s="45">
        <v>147</v>
      </c>
      <c r="L55" s="157">
        <v>129</v>
      </c>
      <c r="M55" s="136">
        <v>32</v>
      </c>
      <c r="N55" s="137">
        <v>35</v>
      </c>
      <c r="O55" s="166">
        <v>-9999</v>
      </c>
      <c r="Q55" s="136">
        <v>73</v>
      </c>
      <c r="R55" s="155" t="s">
        <v>321</v>
      </c>
      <c r="S55" s="167">
        <v>31</v>
      </c>
      <c r="T55" s="137">
        <v>42</v>
      </c>
      <c r="U55" s="160">
        <v>-9999</v>
      </c>
      <c r="W55" s="136">
        <v>39</v>
      </c>
      <c r="X55" s="155" t="s">
        <v>244</v>
      </c>
      <c r="Y55" s="136">
        <v>31</v>
      </c>
      <c r="Z55" s="175">
        <v>42</v>
      </c>
      <c r="AA55" s="137">
        <v>23</v>
      </c>
      <c r="AC55" s="136">
        <v>50</v>
      </c>
      <c r="AD55" s="155" t="s">
        <v>267</v>
      </c>
      <c r="AE55" s="137">
        <v>8</v>
      </c>
      <c r="AF55" s="137">
        <v>35</v>
      </c>
      <c r="AG55" s="177">
        <v>19</v>
      </c>
    </row>
    <row r="56" spans="1:33" x14ac:dyDescent="0.25">
      <c r="A56" s="136">
        <v>55</v>
      </c>
      <c r="B56" s="155" t="s">
        <v>279</v>
      </c>
      <c r="C56" s="136" t="s">
        <v>280</v>
      </c>
      <c r="D56" s="155" t="s">
        <v>272</v>
      </c>
      <c r="E56" s="136">
        <v>44.634700000000002</v>
      </c>
      <c r="F56" s="155">
        <v>-123.19</v>
      </c>
      <c r="G56" s="136">
        <v>69</v>
      </c>
      <c r="H56" s="136"/>
      <c r="I56" s="136"/>
      <c r="J56" s="138"/>
      <c r="K56" s="45">
        <v>135</v>
      </c>
      <c r="L56" s="157">
        <v>129</v>
      </c>
      <c r="M56" s="198">
        <v>-9999</v>
      </c>
      <c r="N56" s="137">
        <v>35</v>
      </c>
      <c r="O56" s="161">
        <v>19</v>
      </c>
      <c r="Q56" s="136">
        <v>74</v>
      </c>
      <c r="R56" s="155" t="s">
        <v>323</v>
      </c>
      <c r="S56" s="194">
        <v>31</v>
      </c>
      <c r="T56" s="174">
        <v>-9999</v>
      </c>
      <c r="U56" s="166">
        <v>-9999</v>
      </c>
      <c r="W56" s="136">
        <v>40</v>
      </c>
      <c r="X56" s="155" t="s">
        <v>247</v>
      </c>
      <c r="Y56" s="48">
        <v>31</v>
      </c>
      <c r="Z56" s="175">
        <v>42</v>
      </c>
      <c r="AA56" s="174">
        <v>-9999</v>
      </c>
      <c r="AC56" s="136">
        <v>52</v>
      </c>
      <c r="AD56" s="155" t="s">
        <v>273</v>
      </c>
      <c r="AE56" s="174">
        <v>-9999</v>
      </c>
      <c r="AF56" s="137">
        <v>35</v>
      </c>
      <c r="AG56" s="177">
        <v>19</v>
      </c>
    </row>
    <row r="57" spans="1:33" x14ac:dyDescent="0.25">
      <c r="A57" s="136">
        <v>56</v>
      </c>
      <c r="B57" s="155" t="s">
        <v>281</v>
      </c>
      <c r="C57" s="136" t="s">
        <v>282</v>
      </c>
      <c r="D57" s="155" t="s">
        <v>272</v>
      </c>
      <c r="E57" s="136">
        <v>45.449199999999998</v>
      </c>
      <c r="F57" s="155">
        <v>-122.1533</v>
      </c>
      <c r="G57" s="136">
        <v>267</v>
      </c>
      <c r="H57" s="136"/>
      <c r="I57" s="136"/>
      <c r="J57" s="138"/>
      <c r="K57" s="45">
        <v>138</v>
      </c>
      <c r="L57" s="157">
        <v>131</v>
      </c>
      <c r="M57" s="136">
        <v>32</v>
      </c>
      <c r="N57" s="137">
        <v>35</v>
      </c>
      <c r="O57" s="161">
        <v>19</v>
      </c>
      <c r="Q57" s="151">
        <v>1</v>
      </c>
      <c r="R57" s="152" t="s">
        <v>157</v>
      </c>
      <c r="S57" s="165">
        <v>32</v>
      </c>
      <c r="T57" s="174">
        <v>-9999</v>
      </c>
      <c r="U57" s="166">
        <v>-9999</v>
      </c>
      <c r="W57" s="136">
        <v>41</v>
      </c>
      <c r="X57" s="155" t="s">
        <v>249</v>
      </c>
      <c r="Y57" s="136">
        <v>31</v>
      </c>
      <c r="Z57" s="175">
        <v>42</v>
      </c>
      <c r="AA57" s="137">
        <v>23</v>
      </c>
      <c r="AC57" s="136">
        <v>55</v>
      </c>
      <c r="AD57" s="155" t="s">
        <v>279</v>
      </c>
      <c r="AE57" s="174">
        <v>-9999</v>
      </c>
      <c r="AF57" s="137">
        <v>35</v>
      </c>
      <c r="AG57" s="177">
        <v>19</v>
      </c>
    </row>
    <row r="58" spans="1:33" x14ac:dyDescent="0.25">
      <c r="A58" s="136">
        <v>57</v>
      </c>
      <c r="B58" s="155" t="s">
        <v>283</v>
      </c>
      <c r="C58" s="136" t="s">
        <v>284</v>
      </c>
      <c r="D58" s="155" t="s">
        <v>285</v>
      </c>
      <c r="E58" s="136">
        <v>42.876100000000001</v>
      </c>
      <c r="F58" s="155">
        <v>-73.163300000000007</v>
      </c>
      <c r="G58" s="136">
        <v>305</v>
      </c>
      <c r="H58" s="136"/>
      <c r="I58" s="136"/>
      <c r="J58" s="138"/>
      <c r="K58" s="45">
        <v>257</v>
      </c>
      <c r="L58" s="157">
        <v>138</v>
      </c>
      <c r="M58" s="136">
        <v>31</v>
      </c>
      <c r="N58" s="137">
        <v>42</v>
      </c>
      <c r="O58" s="161">
        <v>23</v>
      </c>
      <c r="Q58" s="151">
        <v>2</v>
      </c>
      <c r="R58" s="152" t="s">
        <v>160</v>
      </c>
      <c r="S58" s="165">
        <v>32</v>
      </c>
      <c r="T58" s="174">
        <v>-9999</v>
      </c>
      <c r="U58" s="166">
        <v>-9999</v>
      </c>
      <c r="W58" s="136">
        <v>42</v>
      </c>
      <c r="X58" s="155" t="s">
        <v>251</v>
      </c>
      <c r="Y58" s="136">
        <v>31</v>
      </c>
      <c r="Z58" s="175">
        <v>42</v>
      </c>
      <c r="AA58" s="137">
        <v>23</v>
      </c>
      <c r="AC58" s="136">
        <v>56</v>
      </c>
      <c r="AD58" s="155" t="s">
        <v>281</v>
      </c>
      <c r="AE58" s="138">
        <v>32</v>
      </c>
      <c r="AF58" s="138">
        <v>35</v>
      </c>
      <c r="AG58" s="197">
        <v>19</v>
      </c>
    </row>
    <row r="59" spans="1:33" x14ac:dyDescent="0.25">
      <c r="A59" s="136">
        <v>58</v>
      </c>
      <c r="B59" s="155" t="s">
        <v>286</v>
      </c>
      <c r="C59" s="136" t="s">
        <v>287</v>
      </c>
      <c r="D59" s="155" t="s">
        <v>288</v>
      </c>
      <c r="E59" s="136">
        <v>44.523670000000003</v>
      </c>
      <c r="F59" s="155">
        <v>-72.867999999999995</v>
      </c>
      <c r="G59" s="136">
        <v>399</v>
      </c>
      <c r="H59" s="136"/>
      <c r="I59" s="136"/>
      <c r="J59" s="138"/>
      <c r="K59" s="45">
        <v>255</v>
      </c>
      <c r="L59" s="157">
        <v>143</v>
      </c>
      <c r="M59" s="136">
        <v>31</v>
      </c>
      <c r="N59" s="137">
        <v>42</v>
      </c>
      <c r="O59" s="161">
        <v>23</v>
      </c>
      <c r="Q59" s="151">
        <v>3</v>
      </c>
      <c r="R59" s="152" t="s">
        <v>163</v>
      </c>
      <c r="S59" s="165">
        <v>32</v>
      </c>
      <c r="T59" s="174">
        <v>-9999</v>
      </c>
      <c r="U59" s="166">
        <v>-9999</v>
      </c>
      <c r="W59" s="136">
        <v>43</v>
      </c>
      <c r="X59" s="155" t="s">
        <v>253</v>
      </c>
      <c r="Y59" s="136">
        <v>31</v>
      </c>
      <c r="Z59" s="175">
        <v>42</v>
      </c>
      <c r="AA59" s="137">
        <v>23</v>
      </c>
      <c r="AC59" s="136">
        <v>60</v>
      </c>
      <c r="AD59" s="155" t="s">
        <v>292</v>
      </c>
      <c r="AE59" s="137">
        <v>8</v>
      </c>
      <c r="AF59" s="137">
        <v>35</v>
      </c>
      <c r="AG59" s="177">
        <v>19</v>
      </c>
    </row>
    <row r="60" spans="1:33" x14ac:dyDescent="0.25">
      <c r="A60" s="136">
        <v>59</v>
      </c>
      <c r="B60" s="155" t="s">
        <v>289</v>
      </c>
      <c r="C60" s="136" t="s">
        <v>290</v>
      </c>
      <c r="D60" s="155" t="s">
        <v>291</v>
      </c>
      <c r="E60" s="136">
        <v>48.540300000000002</v>
      </c>
      <c r="F60" s="155">
        <v>-121.446</v>
      </c>
      <c r="G60" s="136">
        <v>124</v>
      </c>
      <c r="H60" s="136"/>
      <c r="I60" s="136"/>
      <c r="J60" s="138"/>
      <c r="K60" s="45">
        <v>142</v>
      </c>
      <c r="L60" s="157">
        <v>141</v>
      </c>
      <c r="M60" s="198">
        <v>-9999</v>
      </c>
      <c r="N60" s="137">
        <v>43</v>
      </c>
      <c r="O60" s="166">
        <v>-9999</v>
      </c>
      <c r="Q60" s="151">
        <v>4</v>
      </c>
      <c r="R60" s="152" t="s">
        <v>165</v>
      </c>
      <c r="S60" s="195">
        <v>32</v>
      </c>
      <c r="T60" s="174">
        <v>-9999</v>
      </c>
      <c r="U60" s="160">
        <v>-9999</v>
      </c>
      <c r="W60" s="136">
        <v>44</v>
      </c>
      <c r="X60" s="155" t="s">
        <v>255</v>
      </c>
      <c r="Y60" s="48">
        <v>31</v>
      </c>
      <c r="Z60" s="175">
        <v>42</v>
      </c>
      <c r="AA60" s="137">
        <v>23</v>
      </c>
      <c r="AC60" s="136">
        <v>62</v>
      </c>
      <c r="AD60" s="155" t="s">
        <v>297</v>
      </c>
      <c r="AE60" s="138">
        <v>32</v>
      </c>
      <c r="AF60" s="138">
        <v>35</v>
      </c>
      <c r="AG60" s="197">
        <v>19</v>
      </c>
    </row>
    <row r="61" spans="1:33" x14ac:dyDescent="0.25">
      <c r="A61" s="136">
        <v>60</v>
      </c>
      <c r="B61" s="155" t="s">
        <v>292</v>
      </c>
      <c r="C61" s="136" t="s">
        <v>293</v>
      </c>
      <c r="D61" s="155" t="s">
        <v>291</v>
      </c>
      <c r="E61" s="136">
        <v>46.835299999999997</v>
      </c>
      <c r="F61" s="155">
        <v>-122.2867</v>
      </c>
      <c r="G61" s="136">
        <v>617</v>
      </c>
      <c r="H61" s="136"/>
      <c r="I61" s="136"/>
      <c r="J61" s="138"/>
      <c r="K61" s="45">
        <v>139</v>
      </c>
      <c r="L61" s="157">
        <v>136</v>
      </c>
      <c r="M61" s="150">
        <v>8</v>
      </c>
      <c r="N61" s="137">
        <v>35</v>
      </c>
      <c r="O61" s="161">
        <v>19</v>
      </c>
      <c r="Q61" s="151">
        <v>5</v>
      </c>
      <c r="R61" s="152" t="s">
        <v>167</v>
      </c>
      <c r="S61" s="195">
        <v>32</v>
      </c>
      <c r="T61" s="174">
        <v>-9999</v>
      </c>
      <c r="U61" s="166">
        <v>-9999</v>
      </c>
      <c r="W61" s="136">
        <v>45</v>
      </c>
      <c r="X61" s="155" t="s">
        <v>257</v>
      </c>
      <c r="Y61" s="48">
        <v>31</v>
      </c>
      <c r="Z61" s="175">
        <v>42</v>
      </c>
      <c r="AA61" s="137">
        <v>23</v>
      </c>
      <c r="AC61" s="136">
        <v>63</v>
      </c>
      <c r="AD61" s="155" t="s">
        <v>299</v>
      </c>
      <c r="AE61" s="174">
        <v>-9999</v>
      </c>
      <c r="AF61" s="137">
        <v>35</v>
      </c>
      <c r="AG61" s="177">
        <v>19</v>
      </c>
    </row>
    <row r="62" spans="1:33" x14ac:dyDescent="0.25">
      <c r="A62" s="136">
        <v>61</v>
      </c>
      <c r="B62" s="155" t="s">
        <v>294</v>
      </c>
      <c r="C62" s="136" t="s">
        <v>295</v>
      </c>
      <c r="D62" s="155" t="s">
        <v>296</v>
      </c>
      <c r="E62" s="136">
        <v>46.756329999999998</v>
      </c>
      <c r="F62" s="155">
        <v>-117.18416999999999</v>
      </c>
      <c r="G62" s="136">
        <v>766</v>
      </c>
      <c r="H62" s="136"/>
      <c r="I62" s="136"/>
      <c r="J62" s="138"/>
      <c r="K62" s="45">
        <v>151</v>
      </c>
      <c r="L62" s="157">
        <v>134</v>
      </c>
      <c r="M62" s="198">
        <v>-9999</v>
      </c>
      <c r="N62" s="137">
        <v>35</v>
      </c>
      <c r="O62" s="166">
        <v>-9999</v>
      </c>
      <c r="Q62" s="151">
        <v>26</v>
      </c>
      <c r="R62" s="152" t="s">
        <v>213</v>
      </c>
      <c r="S62" s="195">
        <v>32</v>
      </c>
      <c r="T62" s="174">
        <v>-9999</v>
      </c>
      <c r="U62" s="160">
        <v>-9999</v>
      </c>
      <c r="W62" s="136">
        <v>46</v>
      </c>
      <c r="X62" s="155" t="s">
        <v>259</v>
      </c>
      <c r="Y62" s="48">
        <v>31</v>
      </c>
      <c r="Z62" s="175">
        <v>42</v>
      </c>
      <c r="AA62" s="174">
        <v>-9999</v>
      </c>
      <c r="AC62" s="151">
        <v>6</v>
      </c>
      <c r="AD62" s="152" t="s">
        <v>169</v>
      </c>
      <c r="AE62" s="138">
        <v>31</v>
      </c>
      <c r="AF62" s="138">
        <v>42</v>
      </c>
      <c r="AG62" s="173">
        <v>23</v>
      </c>
    </row>
    <row r="63" spans="1:33" x14ac:dyDescent="0.25">
      <c r="A63" s="136">
        <v>62</v>
      </c>
      <c r="B63" s="155" t="s">
        <v>297</v>
      </c>
      <c r="C63" s="136" t="s">
        <v>298</v>
      </c>
      <c r="D63" s="155" t="s">
        <v>291</v>
      </c>
      <c r="E63" s="136">
        <v>45.569400000000002</v>
      </c>
      <c r="F63" s="155">
        <v>-122.21</v>
      </c>
      <c r="G63" s="136">
        <v>233</v>
      </c>
      <c r="H63" s="136"/>
      <c r="I63" s="136"/>
      <c r="J63" s="138"/>
      <c r="K63" s="45">
        <v>138</v>
      </c>
      <c r="L63" s="157">
        <v>132</v>
      </c>
      <c r="M63" s="136">
        <v>32</v>
      </c>
      <c r="N63" s="137">
        <v>35</v>
      </c>
      <c r="O63" s="161">
        <v>19</v>
      </c>
      <c r="Q63" s="151">
        <v>27</v>
      </c>
      <c r="R63" s="152" t="s">
        <v>216</v>
      </c>
      <c r="S63" s="165">
        <v>32</v>
      </c>
      <c r="T63" s="137">
        <v>43</v>
      </c>
      <c r="U63" s="166">
        <v>-9999</v>
      </c>
      <c r="W63" s="136">
        <v>48</v>
      </c>
      <c r="X63" s="155" t="s">
        <v>263</v>
      </c>
      <c r="Y63" s="136">
        <v>31</v>
      </c>
      <c r="Z63" s="175">
        <v>42</v>
      </c>
      <c r="AA63" s="137">
        <v>23</v>
      </c>
      <c r="AC63" s="151">
        <v>8</v>
      </c>
      <c r="AD63" s="152" t="s">
        <v>175</v>
      </c>
      <c r="AE63" s="138">
        <v>31</v>
      </c>
      <c r="AF63" s="138">
        <v>42</v>
      </c>
      <c r="AG63" s="173">
        <v>23</v>
      </c>
    </row>
    <row r="64" spans="1:33" x14ac:dyDescent="0.25">
      <c r="A64" s="136">
        <v>63</v>
      </c>
      <c r="B64" s="155" t="s">
        <v>299</v>
      </c>
      <c r="C64" s="136" t="s">
        <v>300</v>
      </c>
      <c r="D64" s="155" t="s">
        <v>291</v>
      </c>
      <c r="E64" s="136">
        <v>46.758200000000002</v>
      </c>
      <c r="F64" s="155">
        <v>-122.12430000000001</v>
      </c>
      <c r="G64" s="136">
        <v>424</v>
      </c>
      <c r="H64" s="136"/>
      <c r="I64" s="136"/>
      <c r="J64" s="138"/>
      <c r="K64" s="45">
        <v>139</v>
      </c>
      <c r="L64" s="157">
        <v>136</v>
      </c>
      <c r="M64" s="198">
        <v>-9999</v>
      </c>
      <c r="N64" s="137">
        <v>35</v>
      </c>
      <c r="O64" s="161">
        <v>19</v>
      </c>
      <c r="Q64" s="151">
        <v>28</v>
      </c>
      <c r="R64" s="152" t="s">
        <v>218</v>
      </c>
      <c r="S64" s="195">
        <v>32</v>
      </c>
      <c r="T64" s="174">
        <v>-9999</v>
      </c>
      <c r="U64" s="166">
        <v>-9999</v>
      </c>
      <c r="W64" s="136">
        <v>57</v>
      </c>
      <c r="X64" s="155" t="s">
        <v>283</v>
      </c>
      <c r="Y64" s="48">
        <v>31</v>
      </c>
      <c r="Z64" s="175">
        <v>42</v>
      </c>
      <c r="AA64" s="137">
        <v>23</v>
      </c>
      <c r="AC64" s="151">
        <v>9</v>
      </c>
      <c r="AD64" s="152" t="s">
        <v>177</v>
      </c>
      <c r="AE64" s="138">
        <v>31</v>
      </c>
      <c r="AF64" s="138">
        <v>42</v>
      </c>
      <c r="AG64" s="173">
        <v>23</v>
      </c>
    </row>
    <row r="65" spans="1:33" x14ac:dyDescent="0.25">
      <c r="A65" s="136">
        <v>64</v>
      </c>
      <c r="B65" s="155" t="s">
        <v>301</v>
      </c>
      <c r="C65" s="136" t="s">
        <v>302</v>
      </c>
      <c r="D65" s="155" t="s">
        <v>303</v>
      </c>
      <c r="E65" s="136">
        <v>45.796399999999998</v>
      </c>
      <c r="F65" s="155">
        <v>-88.3994</v>
      </c>
      <c r="G65" s="136">
        <v>421</v>
      </c>
      <c r="H65" s="136"/>
      <c r="I65" s="136"/>
      <c r="J65" s="138"/>
      <c r="K65" s="45">
        <v>219</v>
      </c>
      <c r="L65" s="157">
        <v>134</v>
      </c>
      <c r="M65" s="136">
        <v>31</v>
      </c>
      <c r="N65" s="137">
        <v>42</v>
      </c>
      <c r="O65" s="161">
        <v>23</v>
      </c>
      <c r="Q65" s="151">
        <v>29</v>
      </c>
      <c r="R65" s="152" t="s">
        <v>221</v>
      </c>
      <c r="S65" s="165">
        <v>32</v>
      </c>
      <c r="T65" s="174">
        <v>-9999</v>
      </c>
      <c r="U65" s="139">
        <v>18</v>
      </c>
      <c r="W65" s="136">
        <v>58</v>
      </c>
      <c r="X65" s="155" t="s">
        <v>286</v>
      </c>
      <c r="Y65" s="136">
        <v>31</v>
      </c>
      <c r="Z65" s="175">
        <v>42</v>
      </c>
      <c r="AA65" s="137">
        <v>23</v>
      </c>
      <c r="AC65" s="151">
        <v>13</v>
      </c>
      <c r="AD65" s="152" t="s">
        <v>185</v>
      </c>
      <c r="AE65" s="138">
        <v>31</v>
      </c>
      <c r="AF65" s="138">
        <v>42</v>
      </c>
      <c r="AG65" s="173">
        <v>23</v>
      </c>
    </row>
    <row r="66" spans="1:33" x14ac:dyDescent="0.25">
      <c r="A66" s="136">
        <v>65</v>
      </c>
      <c r="B66" s="155" t="s">
        <v>304</v>
      </c>
      <c r="C66" s="136" t="s">
        <v>305</v>
      </c>
      <c r="D66" s="155" t="s">
        <v>303</v>
      </c>
      <c r="E66" s="136">
        <v>45.564799999999998</v>
      </c>
      <c r="F66" s="155">
        <v>-88.808300000000003</v>
      </c>
      <c r="G66" s="136">
        <v>570</v>
      </c>
      <c r="H66" s="136"/>
      <c r="I66" s="136"/>
      <c r="J66" s="138"/>
      <c r="K66" s="45">
        <v>218</v>
      </c>
      <c r="L66" s="157">
        <v>133</v>
      </c>
      <c r="M66" s="136">
        <v>31</v>
      </c>
      <c r="N66" s="137">
        <v>42</v>
      </c>
      <c r="O66" s="161">
        <v>23</v>
      </c>
      <c r="Q66" s="151">
        <v>30</v>
      </c>
      <c r="R66" s="152" t="s">
        <v>223</v>
      </c>
      <c r="S66" s="165">
        <v>32</v>
      </c>
      <c r="T66" s="174">
        <v>-9999</v>
      </c>
      <c r="U66" s="139">
        <v>18</v>
      </c>
      <c r="W66" s="136">
        <v>64</v>
      </c>
      <c r="X66" s="155" t="s">
        <v>301</v>
      </c>
      <c r="Y66" s="136">
        <v>31</v>
      </c>
      <c r="Z66" s="175">
        <v>42</v>
      </c>
      <c r="AA66" s="137">
        <v>23</v>
      </c>
      <c r="AC66" s="151">
        <v>15</v>
      </c>
      <c r="AD66" s="152" t="s">
        <v>189</v>
      </c>
      <c r="AE66" s="138">
        <v>31</v>
      </c>
      <c r="AF66" s="138">
        <v>42</v>
      </c>
      <c r="AG66" s="173">
        <v>23</v>
      </c>
    </row>
    <row r="67" spans="1:33" x14ac:dyDescent="0.25">
      <c r="A67" s="136">
        <v>66</v>
      </c>
      <c r="B67" s="155" t="s">
        <v>306</v>
      </c>
      <c r="C67" s="136" t="s">
        <v>307</v>
      </c>
      <c r="D67" s="155" t="s">
        <v>303</v>
      </c>
      <c r="E67" s="136">
        <v>45.052</v>
      </c>
      <c r="F67" s="155">
        <v>-88.372600000000006</v>
      </c>
      <c r="G67" s="136">
        <v>262</v>
      </c>
      <c r="H67" s="136"/>
      <c r="I67" s="136"/>
      <c r="J67" s="138"/>
      <c r="K67" s="45">
        <v>219</v>
      </c>
      <c r="L67" s="157">
        <v>132</v>
      </c>
      <c r="M67" s="136">
        <v>31</v>
      </c>
      <c r="N67" s="137">
        <v>42</v>
      </c>
      <c r="O67" s="166">
        <v>-9999</v>
      </c>
      <c r="Q67" s="151">
        <v>31</v>
      </c>
      <c r="R67" s="152" t="s">
        <v>225</v>
      </c>
      <c r="S67" s="165">
        <v>32</v>
      </c>
      <c r="T67" s="137">
        <v>42</v>
      </c>
      <c r="U67" s="160">
        <v>-9999</v>
      </c>
      <c r="W67" s="136">
        <v>65</v>
      </c>
      <c r="X67" s="155" t="s">
        <v>304</v>
      </c>
      <c r="Y67" s="136">
        <v>31</v>
      </c>
      <c r="Z67" s="175">
        <v>42</v>
      </c>
      <c r="AA67" s="137">
        <v>23</v>
      </c>
      <c r="AC67" s="153">
        <v>17</v>
      </c>
      <c r="AD67" s="154" t="s">
        <v>194</v>
      </c>
      <c r="AE67" s="161">
        <v>31</v>
      </c>
      <c r="AF67" s="161">
        <v>42</v>
      </c>
      <c r="AG67" s="171">
        <v>23</v>
      </c>
    </row>
    <row r="68" spans="1:33" x14ac:dyDescent="0.25">
      <c r="A68" s="136">
        <v>67</v>
      </c>
      <c r="B68" s="155" t="s">
        <v>308</v>
      </c>
      <c r="C68" s="136" t="s">
        <v>309</v>
      </c>
      <c r="D68" s="155" t="s">
        <v>303</v>
      </c>
      <c r="E68" s="136">
        <v>44.707299999999996</v>
      </c>
      <c r="F68" s="155">
        <v>-89.771600000000007</v>
      </c>
      <c r="G68" s="136">
        <v>385</v>
      </c>
      <c r="H68" s="136"/>
      <c r="I68" s="136"/>
      <c r="J68" s="138"/>
      <c r="K68" s="45">
        <v>216</v>
      </c>
      <c r="L68" s="157">
        <v>130</v>
      </c>
      <c r="M68" s="136">
        <v>31</v>
      </c>
      <c r="N68" s="137">
        <v>42</v>
      </c>
      <c r="O68" s="166">
        <v>-9999</v>
      </c>
      <c r="Q68" s="151">
        <v>32</v>
      </c>
      <c r="R68" s="152" t="s">
        <v>227</v>
      </c>
      <c r="S68" s="165">
        <v>32</v>
      </c>
      <c r="T68" s="174">
        <v>-9999</v>
      </c>
      <c r="U68" s="160">
        <v>-9999</v>
      </c>
      <c r="W68" s="136">
        <v>66</v>
      </c>
      <c r="X68" s="155" t="s">
        <v>306</v>
      </c>
      <c r="Y68" s="136">
        <v>31</v>
      </c>
      <c r="Z68" s="175">
        <v>42</v>
      </c>
      <c r="AA68" s="174">
        <v>-9999</v>
      </c>
      <c r="AC68" s="151">
        <v>18</v>
      </c>
      <c r="AD68" s="152" t="s">
        <v>196</v>
      </c>
      <c r="AE68" s="138">
        <v>31</v>
      </c>
      <c r="AF68" s="161">
        <v>42</v>
      </c>
      <c r="AG68" s="173">
        <v>23</v>
      </c>
    </row>
    <row r="69" spans="1:33" x14ac:dyDescent="0.25">
      <c r="A69" s="136">
        <v>68</v>
      </c>
      <c r="B69" s="155" t="s">
        <v>310</v>
      </c>
      <c r="C69" s="136" t="s">
        <v>311</v>
      </c>
      <c r="D69" s="155" t="s">
        <v>303</v>
      </c>
      <c r="E69" s="136">
        <v>44.930799999999998</v>
      </c>
      <c r="F69" s="155">
        <v>-88.754999999999995</v>
      </c>
      <c r="G69" s="136">
        <v>319</v>
      </c>
      <c r="H69" s="136"/>
      <c r="I69" s="136"/>
      <c r="J69" s="138"/>
      <c r="K69" s="45">
        <v>218</v>
      </c>
      <c r="L69" s="157">
        <v>131</v>
      </c>
      <c r="M69" s="136">
        <v>31</v>
      </c>
      <c r="N69" s="137">
        <v>42</v>
      </c>
      <c r="O69" s="166">
        <v>-9999</v>
      </c>
      <c r="Q69" s="151">
        <v>33</v>
      </c>
      <c r="R69" s="152" t="s">
        <v>229</v>
      </c>
      <c r="S69" s="165">
        <v>32</v>
      </c>
      <c r="T69" s="137">
        <v>42</v>
      </c>
      <c r="U69" s="160">
        <v>-9999</v>
      </c>
      <c r="W69" s="136">
        <v>67</v>
      </c>
      <c r="X69" s="155" t="s">
        <v>308</v>
      </c>
      <c r="Y69" s="136">
        <v>31</v>
      </c>
      <c r="Z69" s="175">
        <v>42</v>
      </c>
      <c r="AA69" s="174">
        <v>-9999</v>
      </c>
      <c r="AC69" s="151">
        <v>25</v>
      </c>
      <c r="AD69" s="152" t="s">
        <v>211</v>
      </c>
      <c r="AE69" s="138">
        <v>31</v>
      </c>
      <c r="AF69" s="138">
        <v>42</v>
      </c>
      <c r="AG69" s="173">
        <v>23</v>
      </c>
    </row>
    <row r="70" spans="1:33" x14ac:dyDescent="0.25">
      <c r="A70" s="136">
        <v>69</v>
      </c>
      <c r="B70" s="155" t="s">
        <v>312</v>
      </c>
      <c r="C70" s="136" t="s">
        <v>313</v>
      </c>
      <c r="D70" s="155" t="s">
        <v>303</v>
      </c>
      <c r="E70" s="136">
        <v>45.206400000000002</v>
      </c>
      <c r="F70" s="155">
        <v>-90.597800000000007</v>
      </c>
      <c r="G70" s="136">
        <v>472</v>
      </c>
      <c r="H70" s="136"/>
      <c r="I70" s="136"/>
      <c r="J70" s="138"/>
      <c r="K70" s="45">
        <v>214</v>
      </c>
      <c r="L70" s="157">
        <v>131</v>
      </c>
      <c r="M70" s="136">
        <v>31</v>
      </c>
      <c r="N70" s="137">
        <v>42</v>
      </c>
      <c r="O70" s="161">
        <v>23</v>
      </c>
      <c r="Q70" s="151">
        <v>34</v>
      </c>
      <c r="R70" s="152" t="s">
        <v>231</v>
      </c>
      <c r="S70" s="165">
        <v>32</v>
      </c>
      <c r="T70" s="137">
        <v>42</v>
      </c>
      <c r="U70" s="139">
        <v>18</v>
      </c>
      <c r="W70" s="136">
        <v>68</v>
      </c>
      <c r="X70" s="155" t="s">
        <v>310</v>
      </c>
      <c r="Y70" s="136">
        <v>31</v>
      </c>
      <c r="Z70" s="175">
        <v>42</v>
      </c>
      <c r="AA70" s="174">
        <v>-9999</v>
      </c>
      <c r="AC70" s="136">
        <v>38</v>
      </c>
      <c r="AD70" s="155" t="s">
        <v>241</v>
      </c>
      <c r="AE70" s="138">
        <v>31</v>
      </c>
      <c r="AF70" s="138">
        <v>42</v>
      </c>
      <c r="AG70" s="173">
        <v>23</v>
      </c>
    </row>
    <row r="71" spans="1:33" x14ac:dyDescent="0.25">
      <c r="A71" s="136">
        <v>70</v>
      </c>
      <c r="B71" s="155" t="s">
        <v>314</v>
      </c>
      <c r="C71" s="136" t="s">
        <v>315</v>
      </c>
      <c r="D71" s="155" t="s">
        <v>316</v>
      </c>
      <c r="E71" s="136">
        <v>46.051670000000001</v>
      </c>
      <c r="F71" s="155">
        <v>-89.651830000000004</v>
      </c>
      <c r="G71" s="136">
        <v>501</v>
      </c>
      <c r="H71" s="136"/>
      <c r="I71" s="136"/>
      <c r="J71" s="138"/>
      <c r="K71" s="45">
        <v>216</v>
      </c>
      <c r="L71" s="157">
        <v>134</v>
      </c>
      <c r="M71" s="136">
        <v>31</v>
      </c>
      <c r="N71" s="137">
        <v>42</v>
      </c>
      <c r="O71" s="161">
        <v>23</v>
      </c>
      <c r="Q71" s="151">
        <v>35</v>
      </c>
      <c r="R71" s="152" t="s">
        <v>234</v>
      </c>
      <c r="S71" s="165">
        <v>32</v>
      </c>
      <c r="T71" s="137">
        <v>42</v>
      </c>
      <c r="U71" s="139">
        <v>18</v>
      </c>
      <c r="W71" s="136">
        <v>69</v>
      </c>
      <c r="X71" s="155" t="s">
        <v>312</v>
      </c>
      <c r="Y71" s="136">
        <v>31</v>
      </c>
      <c r="Z71" s="175">
        <v>42</v>
      </c>
      <c r="AA71" s="137">
        <v>23</v>
      </c>
      <c r="AC71" s="136">
        <v>39</v>
      </c>
      <c r="AD71" s="155" t="s">
        <v>244</v>
      </c>
      <c r="AE71" s="138">
        <v>31</v>
      </c>
      <c r="AF71" s="138">
        <v>42</v>
      </c>
      <c r="AG71" s="173">
        <v>23</v>
      </c>
    </row>
    <row r="72" spans="1:33" x14ac:dyDescent="0.25">
      <c r="A72" s="136">
        <v>71</v>
      </c>
      <c r="B72" s="155" t="s">
        <v>317</v>
      </c>
      <c r="C72" s="136" t="s">
        <v>318</v>
      </c>
      <c r="D72" s="155" t="s">
        <v>303</v>
      </c>
      <c r="E72" s="136">
        <v>45.822800000000001</v>
      </c>
      <c r="F72" s="155">
        <v>-91.874399999999994</v>
      </c>
      <c r="G72" s="136">
        <v>331</v>
      </c>
      <c r="H72" s="136"/>
      <c r="I72" s="136"/>
      <c r="J72" s="138"/>
      <c r="K72" s="45">
        <v>211</v>
      </c>
      <c r="L72" s="157">
        <v>132</v>
      </c>
      <c r="M72" s="136">
        <v>31</v>
      </c>
      <c r="N72" s="137">
        <v>42</v>
      </c>
      <c r="O72" s="166">
        <v>-9999</v>
      </c>
      <c r="Q72" s="136">
        <v>53</v>
      </c>
      <c r="R72" s="155" t="s">
        <v>275</v>
      </c>
      <c r="S72" s="165">
        <v>32</v>
      </c>
      <c r="T72" s="174">
        <v>-9999</v>
      </c>
      <c r="U72" s="160">
        <v>-9999</v>
      </c>
      <c r="W72" s="136">
        <v>70</v>
      </c>
      <c r="X72" s="155" t="s">
        <v>314</v>
      </c>
      <c r="Y72" s="136">
        <v>31</v>
      </c>
      <c r="Z72" s="175">
        <v>42</v>
      </c>
      <c r="AA72" s="137">
        <v>23</v>
      </c>
      <c r="AC72" s="136">
        <v>41</v>
      </c>
      <c r="AD72" s="155" t="s">
        <v>249</v>
      </c>
      <c r="AE72" s="138">
        <v>31</v>
      </c>
      <c r="AF72" s="138">
        <v>42</v>
      </c>
      <c r="AG72" s="173">
        <v>23</v>
      </c>
    </row>
    <row r="73" spans="1:33" x14ac:dyDescent="0.25">
      <c r="A73" s="136">
        <v>72</v>
      </c>
      <c r="B73" s="155" t="s">
        <v>319</v>
      </c>
      <c r="C73" s="136" t="s">
        <v>320</v>
      </c>
      <c r="D73" s="155" t="s">
        <v>303</v>
      </c>
      <c r="E73" s="136">
        <v>45.994399999999999</v>
      </c>
      <c r="F73" s="155">
        <v>-91.371099999999998</v>
      </c>
      <c r="G73" s="136">
        <v>418</v>
      </c>
      <c r="H73" s="136"/>
      <c r="I73" s="136"/>
      <c r="J73" s="138"/>
      <c r="K73" s="45">
        <v>212</v>
      </c>
      <c r="L73" s="157">
        <v>133</v>
      </c>
      <c r="M73" s="136">
        <v>31</v>
      </c>
      <c r="N73" s="137">
        <v>42</v>
      </c>
      <c r="O73" s="161">
        <v>23</v>
      </c>
      <c r="Q73" s="136">
        <v>54</v>
      </c>
      <c r="R73" s="155" t="s">
        <v>277</v>
      </c>
      <c r="S73" s="165">
        <v>32</v>
      </c>
      <c r="T73" s="137">
        <v>35</v>
      </c>
      <c r="U73" s="166">
        <v>-9999</v>
      </c>
      <c r="W73" s="136">
        <v>71</v>
      </c>
      <c r="X73" s="155" t="s">
        <v>317</v>
      </c>
      <c r="Y73" s="136">
        <v>31</v>
      </c>
      <c r="Z73" s="175">
        <v>42</v>
      </c>
      <c r="AA73" s="174">
        <v>-9999</v>
      </c>
      <c r="AC73" s="136">
        <v>42</v>
      </c>
      <c r="AD73" s="155" t="s">
        <v>251</v>
      </c>
      <c r="AE73" s="138">
        <v>31</v>
      </c>
      <c r="AF73" s="138">
        <v>42</v>
      </c>
      <c r="AG73" s="173">
        <v>23</v>
      </c>
    </row>
    <row r="74" spans="1:33" x14ac:dyDescent="0.25">
      <c r="A74" s="136">
        <v>73</v>
      </c>
      <c r="B74" s="155" t="s">
        <v>321</v>
      </c>
      <c r="C74" s="136" t="s">
        <v>322</v>
      </c>
      <c r="D74" s="155" t="s">
        <v>303</v>
      </c>
      <c r="E74" s="136">
        <v>43.702300000000001</v>
      </c>
      <c r="F74" s="155">
        <v>-90.5685</v>
      </c>
      <c r="G74" s="136">
        <v>386</v>
      </c>
      <c r="H74" s="136"/>
      <c r="I74" s="136"/>
      <c r="J74" s="138"/>
      <c r="K74" s="45">
        <v>215</v>
      </c>
      <c r="L74" s="157">
        <v>126</v>
      </c>
      <c r="M74" s="136">
        <v>31</v>
      </c>
      <c r="N74" s="137">
        <v>42</v>
      </c>
      <c r="O74" s="166">
        <v>-9999</v>
      </c>
      <c r="Q74" s="136">
        <v>56</v>
      </c>
      <c r="R74" s="155" t="s">
        <v>281</v>
      </c>
      <c r="S74" s="165">
        <v>32</v>
      </c>
      <c r="T74" s="137">
        <v>35</v>
      </c>
      <c r="U74" s="164">
        <v>19</v>
      </c>
      <c r="W74" s="136">
        <v>72</v>
      </c>
      <c r="X74" s="155" t="s">
        <v>319</v>
      </c>
      <c r="Y74" s="136">
        <v>31</v>
      </c>
      <c r="Z74" s="175">
        <v>42</v>
      </c>
      <c r="AA74" s="137">
        <v>23</v>
      </c>
      <c r="AC74" s="136">
        <v>43</v>
      </c>
      <c r="AD74" s="155" t="s">
        <v>253</v>
      </c>
      <c r="AE74" s="138">
        <v>31</v>
      </c>
      <c r="AF74" s="138">
        <v>42</v>
      </c>
      <c r="AG74" s="173">
        <v>23</v>
      </c>
    </row>
    <row r="75" spans="1:33" x14ac:dyDescent="0.25">
      <c r="A75" s="136">
        <v>74</v>
      </c>
      <c r="B75" s="155" t="s">
        <v>323</v>
      </c>
      <c r="C75" s="136" t="s">
        <v>324</v>
      </c>
      <c r="D75" s="155" t="s">
        <v>316</v>
      </c>
      <c r="E75" s="136">
        <v>42.574170000000002</v>
      </c>
      <c r="F75" s="155">
        <v>-88.500330000000005</v>
      </c>
      <c r="G75" s="136">
        <v>288</v>
      </c>
      <c r="H75" s="136"/>
      <c r="I75" s="136"/>
      <c r="J75" s="138"/>
      <c r="K75" s="45">
        <v>221</v>
      </c>
      <c r="L75" s="157">
        <v>123</v>
      </c>
      <c r="M75" s="136">
        <v>31</v>
      </c>
      <c r="N75" s="174">
        <v>-9999</v>
      </c>
      <c r="O75" s="166">
        <v>-9999</v>
      </c>
      <c r="Q75" s="136">
        <v>62</v>
      </c>
      <c r="R75" s="155" t="s">
        <v>297</v>
      </c>
      <c r="S75" s="165">
        <v>32</v>
      </c>
      <c r="T75" s="137">
        <v>35</v>
      </c>
      <c r="U75" s="164">
        <v>19</v>
      </c>
      <c r="W75" s="136">
        <v>73</v>
      </c>
      <c r="X75" s="155" t="s">
        <v>321</v>
      </c>
      <c r="Y75" s="136">
        <v>31</v>
      </c>
      <c r="Z75" s="175">
        <v>42</v>
      </c>
      <c r="AA75" s="174">
        <v>-9999</v>
      </c>
      <c r="AC75" s="136">
        <v>44</v>
      </c>
      <c r="AD75" s="155" t="s">
        <v>255</v>
      </c>
      <c r="AE75" s="138">
        <v>31</v>
      </c>
      <c r="AF75" s="138">
        <v>42</v>
      </c>
      <c r="AG75" s="173">
        <v>23</v>
      </c>
    </row>
    <row r="76" spans="1:33" x14ac:dyDescent="0.25">
      <c r="A76" s="136">
        <v>75</v>
      </c>
      <c r="B76" s="155" t="s">
        <v>325</v>
      </c>
      <c r="C76" s="136" t="s">
        <v>326</v>
      </c>
      <c r="D76" s="155" t="s">
        <v>327</v>
      </c>
      <c r="E76" s="136">
        <v>41.376199999999997</v>
      </c>
      <c r="F76" s="155">
        <v>-106.26</v>
      </c>
      <c r="G76" s="136">
        <v>3269</v>
      </c>
      <c r="H76" s="136"/>
      <c r="I76" s="136"/>
      <c r="J76" s="138"/>
      <c r="K76" s="45">
        <v>176</v>
      </c>
      <c r="L76" s="157">
        <v>113</v>
      </c>
      <c r="M76" s="136">
        <v>32</v>
      </c>
      <c r="N76" s="137">
        <v>43</v>
      </c>
      <c r="O76" s="166">
        <v>-9999</v>
      </c>
      <c r="Q76" s="136">
        <v>75</v>
      </c>
      <c r="R76" s="155" t="s">
        <v>325</v>
      </c>
      <c r="S76" s="165">
        <v>32</v>
      </c>
      <c r="T76" s="137">
        <v>43</v>
      </c>
      <c r="U76" s="160">
        <v>-9999</v>
      </c>
      <c r="W76" s="136">
        <v>77</v>
      </c>
      <c r="X76" s="155" t="s">
        <v>330</v>
      </c>
      <c r="Y76" s="136">
        <v>32</v>
      </c>
      <c r="Z76" s="175">
        <v>42</v>
      </c>
      <c r="AA76" s="174">
        <v>-9999</v>
      </c>
      <c r="AC76" s="136">
        <v>45</v>
      </c>
      <c r="AD76" s="155" t="s">
        <v>257</v>
      </c>
      <c r="AE76" s="138">
        <v>31</v>
      </c>
      <c r="AF76" s="138">
        <v>42</v>
      </c>
      <c r="AG76" s="173">
        <v>23</v>
      </c>
    </row>
    <row r="77" spans="1:33" x14ac:dyDescent="0.25">
      <c r="A77" s="136">
        <v>76</v>
      </c>
      <c r="B77" s="155" t="s">
        <v>328</v>
      </c>
      <c r="C77" s="136" t="s">
        <v>329</v>
      </c>
      <c r="D77" s="155" t="s">
        <v>327</v>
      </c>
      <c r="E77" s="136">
        <v>42.733600000000003</v>
      </c>
      <c r="F77" s="155">
        <v>-108.8498</v>
      </c>
      <c r="G77" s="136">
        <v>2164</v>
      </c>
      <c r="H77" s="136"/>
      <c r="I77" s="136"/>
      <c r="J77" s="138"/>
      <c r="K77" s="45">
        <v>170</v>
      </c>
      <c r="L77" s="157">
        <v>118</v>
      </c>
      <c r="M77" s="136">
        <v>32</v>
      </c>
      <c r="N77" s="174">
        <v>-9999</v>
      </c>
      <c r="O77" s="166">
        <v>-9999</v>
      </c>
      <c r="Q77" s="136">
        <v>76</v>
      </c>
      <c r="R77" s="155" t="s">
        <v>328</v>
      </c>
      <c r="S77" s="165">
        <v>32</v>
      </c>
      <c r="T77" s="174">
        <v>-9999</v>
      </c>
      <c r="U77" s="160">
        <v>-9999</v>
      </c>
      <c r="W77" s="136">
        <v>81</v>
      </c>
      <c r="X77" s="155" t="s">
        <v>339</v>
      </c>
      <c r="Y77" s="136">
        <v>32</v>
      </c>
      <c r="Z77" s="175">
        <v>42</v>
      </c>
      <c r="AA77" s="174">
        <v>-9999</v>
      </c>
      <c r="AC77" s="136">
        <v>48</v>
      </c>
      <c r="AD77" s="155" t="s">
        <v>263</v>
      </c>
      <c r="AE77" s="138">
        <v>31</v>
      </c>
      <c r="AF77" s="138">
        <v>42</v>
      </c>
      <c r="AG77" s="173">
        <v>23</v>
      </c>
    </row>
    <row r="78" spans="1:33" x14ac:dyDescent="0.25">
      <c r="A78" s="136">
        <v>77</v>
      </c>
      <c r="B78" s="155" t="s">
        <v>330</v>
      </c>
      <c r="C78" s="136" t="s">
        <v>331</v>
      </c>
      <c r="D78" s="155" t="s">
        <v>332</v>
      </c>
      <c r="E78" s="136">
        <v>42.923999999999999</v>
      </c>
      <c r="F78" s="155">
        <v>-109.78533</v>
      </c>
      <c r="G78" s="136">
        <v>2388</v>
      </c>
      <c r="H78" s="136"/>
      <c r="I78" s="136"/>
      <c r="J78" s="138"/>
      <c r="K78" s="45">
        <v>167</v>
      </c>
      <c r="L78" s="157">
        <v>119</v>
      </c>
      <c r="M78" s="136">
        <v>32</v>
      </c>
      <c r="N78" s="137">
        <v>42</v>
      </c>
      <c r="O78" s="166">
        <v>-9999</v>
      </c>
      <c r="Q78" s="136">
        <v>77</v>
      </c>
      <c r="R78" s="155" t="s">
        <v>330</v>
      </c>
      <c r="S78" s="165">
        <v>32</v>
      </c>
      <c r="T78" s="137">
        <v>42</v>
      </c>
      <c r="U78" s="160">
        <v>-9999</v>
      </c>
      <c r="W78" s="151">
        <v>27</v>
      </c>
      <c r="X78" s="152" t="s">
        <v>216</v>
      </c>
      <c r="Y78" s="136">
        <v>32</v>
      </c>
      <c r="Z78" s="176">
        <v>43</v>
      </c>
      <c r="AA78" s="174">
        <v>-9999</v>
      </c>
      <c r="AC78" s="136">
        <v>57</v>
      </c>
      <c r="AD78" s="155" t="s">
        <v>283</v>
      </c>
      <c r="AE78" s="138">
        <v>31</v>
      </c>
      <c r="AF78" s="138">
        <v>42</v>
      </c>
      <c r="AG78" s="173">
        <v>23</v>
      </c>
    </row>
    <row r="79" spans="1:33" x14ac:dyDescent="0.25">
      <c r="A79" s="136">
        <v>78</v>
      </c>
      <c r="B79" s="155" t="s">
        <v>333</v>
      </c>
      <c r="C79" s="136" t="s">
        <v>334</v>
      </c>
      <c r="D79" s="155" t="s">
        <v>332</v>
      </c>
      <c r="E79" s="136">
        <v>44.917000000000002</v>
      </c>
      <c r="F79" s="155">
        <v>-110.41883</v>
      </c>
      <c r="G79" s="136">
        <v>1912</v>
      </c>
      <c r="H79" s="136"/>
      <c r="I79" s="136"/>
      <c r="J79" s="138"/>
      <c r="K79" s="45">
        <v>166</v>
      </c>
      <c r="L79" s="157">
        <v>126</v>
      </c>
      <c r="M79" s="136">
        <v>32</v>
      </c>
      <c r="N79" s="137">
        <v>43</v>
      </c>
      <c r="O79" s="166">
        <v>-9999</v>
      </c>
      <c r="Q79" s="136">
        <v>78</v>
      </c>
      <c r="R79" s="155" t="s">
        <v>333</v>
      </c>
      <c r="S79" s="165">
        <v>32</v>
      </c>
      <c r="T79" s="137">
        <v>43</v>
      </c>
      <c r="U79" s="160">
        <v>-9999</v>
      </c>
      <c r="W79" s="136">
        <v>59</v>
      </c>
      <c r="X79" s="155" t="s">
        <v>289</v>
      </c>
      <c r="Y79" s="169">
        <v>-9999</v>
      </c>
      <c r="Z79" s="176">
        <v>43</v>
      </c>
      <c r="AA79" s="174">
        <v>-9999</v>
      </c>
      <c r="AC79" s="136">
        <v>58</v>
      </c>
      <c r="AD79" s="155" t="s">
        <v>286</v>
      </c>
      <c r="AE79" s="138">
        <v>31</v>
      </c>
      <c r="AF79" s="138">
        <v>42</v>
      </c>
      <c r="AG79" s="173">
        <v>23</v>
      </c>
    </row>
    <row r="80" spans="1:33" x14ac:dyDescent="0.25">
      <c r="A80" s="136">
        <v>79</v>
      </c>
      <c r="B80" s="155" t="s">
        <v>335</v>
      </c>
      <c r="C80" s="136" t="s">
        <v>336</v>
      </c>
      <c r="D80" s="155" t="s">
        <v>332</v>
      </c>
      <c r="E80" s="136">
        <v>41.364699999999999</v>
      </c>
      <c r="F80" s="155">
        <v>-106.24079999999999</v>
      </c>
      <c r="G80" s="136">
        <v>3212</v>
      </c>
      <c r="H80" s="136"/>
      <c r="I80" s="136"/>
      <c r="J80" s="138"/>
      <c r="K80" s="45">
        <v>176</v>
      </c>
      <c r="L80" s="157">
        <v>113</v>
      </c>
      <c r="M80" s="136">
        <v>32</v>
      </c>
      <c r="N80" s="137">
        <v>43</v>
      </c>
      <c r="O80" s="166">
        <v>-9999</v>
      </c>
      <c r="Q80" s="136">
        <v>79</v>
      </c>
      <c r="R80" s="155" t="s">
        <v>335</v>
      </c>
      <c r="S80" s="165">
        <v>32</v>
      </c>
      <c r="T80" s="137">
        <v>43</v>
      </c>
      <c r="U80" s="160">
        <v>-9999</v>
      </c>
      <c r="W80" s="136">
        <v>75</v>
      </c>
      <c r="X80" s="155" t="s">
        <v>325</v>
      </c>
      <c r="Y80" s="136">
        <v>32</v>
      </c>
      <c r="Z80" s="176">
        <v>43</v>
      </c>
      <c r="AA80" s="174">
        <v>-9999</v>
      </c>
      <c r="AC80" s="136">
        <v>64</v>
      </c>
      <c r="AD80" s="155" t="s">
        <v>301</v>
      </c>
      <c r="AE80" s="138">
        <v>31</v>
      </c>
      <c r="AF80" s="138">
        <v>42</v>
      </c>
      <c r="AG80" s="173">
        <v>23</v>
      </c>
    </row>
    <row r="81" spans="1:33" x14ac:dyDescent="0.25">
      <c r="A81" s="136">
        <v>80</v>
      </c>
      <c r="B81" s="155" t="s">
        <v>337</v>
      </c>
      <c r="C81" s="136" t="s">
        <v>338</v>
      </c>
      <c r="D81" s="155" t="s">
        <v>327</v>
      </c>
      <c r="E81" s="136">
        <v>41.340299999999999</v>
      </c>
      <c r="F81" s="155">
        <v>-106.1908</v>
      </c>
      <c r="G81" s="136">
        <v>2856</v>
      </c>
      <c r="H81" s="136"/>
      <c r="I81" s="136"/>
      <c r="J81" s="138"/>
      <c r="K81" s="45">
        <v>177</v>
      </c>
      <c r="L81" s="157">
        <v>113</v>
      </c>
      <c r="M81" s="136">
        <v>32</v>
      </c>
      <c r="N81" s="137">
        <v>43</v>
      </c>
      <c r="O81" s="166">
        <v>-9999</v>
      </c>
      <c r="Q81" s="136">
        <v>80</v>
      </c>
      <c r="R81" s="155" t="s">
        <v>337</v>
      </c>
      <c r="S81" s="165">
        <v>32</v>
      </c>
      <c r="T81" s="137">
        <v>43</v>
      </c>
      <c r="U81" s="160">
        <v>-9999</v>
      </c>
      <c r="W81" s="136">
        <v>78</v>
      </c>
      <c r="X81" s="155" t="s">
        <v>333</v>
      </c>
      <c r="Y81" s="136">
        <v>32</v>
      </c>
      <c r="Z81" s="176">
        <v>43</v>
      </c>
      <c r="AA81" s="174">
        <v>-9999</v>
      </c>
      <c r="AC81" s="136">
        <v>65</v>
      </c>
      <c r="AD81" s="155" t="s">
        <v>304</v>
      </c>
      <c r="AE81" s="138">
        <v>31</v>
      </c>
      <c r="AF81" s="138">
        <v>42</v>
      </c>
      <c r="AG81" s="173">
        <v>23</v>
      </c>
    </row>
    <row r="82" spans="1:33" x14ac:dyDescent="0.25">
      <c r="A82" s="136">
        <v>81</v>
      </c>
      <c r="B82" s="155" t="s">
        <v>339</v>
      </c>
      <c r="C82" s="136" t="s">
        <v>340</v>
      </c>
      <c r="D82" s="155" t="s">
        <v>327</v>
      </c>
      <c r="E82" s="136">
        <v>42.494399999999999</v>
      </c>
      <c r="F82" s="155">
        <v>-108.83199999999999</v>
      </c>
      <c r="G82" s="136">
        <v>2524</v>
      </c>
      <c r="H82" s="136"/>
      <c r="I82" s="136"/>
      <c r="J82" s="138"/>
      <c r="K82" s="45">
        <v>170</v>
      </c>
      <c r="L82" s="157">
        <v>117</v>
      </c>
      <c r="M82" s="136">
        <v>32</v>
      </c>
      <c r="N82" s="137">
        <v>42</v>
      </c>
      <c r="O82" s="166">
        <v>-9999</v>
      </c>
      <c r="Q82" s="136">
        <v>81</v>
      </c>
      <c r="R82" s="155" t="s">
        <v>339</v>
      </c>
      <c r="S82" s="165">
        <v>32</v>
      </c>
      <c r="T82" s="137">
        <v>42</v>
      </c>
      <c r="U82" s="160">
        <v>-9999</v>
      </c>
      <c r="W82" s="136">
        <v>79</v>
      </c>
      <c r="X82" s="155" t="s">
        <v>335</v>
      </c>
      <c r="Y82" s="136">
        <v>32</v>
      </c>
      <c r="Z82" s="176">
        <v>43</v>
      </c>
      <c r="AA82" s="174">
        <v>-9999</v>
      </c>
      <c r="AC82" s="136">
        <v>69</v>
      </c>
      <c r="AD82" s="155" t="s">
        <v>312</v>
      </c>
      <c r="AE82" s="138">
        <v>31</v>
      </c>
      <c r="AF82" s="138">
        <v>42</v>
      </c>
      <c r="AG82" s="173">
        <v>23</v>
      </c>
    </row>
    <row r="83" spans="1:33" x14ac:dyDescent="0.25">
      <c r="A83" s="136">
        <v>82</v>
      </c>
      <c r="B83" s="155" t="s">
        <v>341</v>
      </c>
      <c r="C83" s="136" t="s">
        <v>342</v>
      </c>
      <c r="D83" s="155" t="s">
        <v>327</v>
      </c>
      <c r="E83" s="136">
        <v>43.222700000000003</v>
      </c>
      <c r="F83" s="155">
        <v>-109.99169999999999</v>
      </c>
      <c r="G83" s="136">
        <v>2428</v>
      </c>
      <c r="H83" s="136"/>
      <c r="I83" s="136"/>
      <c r="J83" s="138"/>
      <c r="K83" s="45">
        <v>167</v>
      </c>
      <c r="L83" s="157">
        <v>120</v>
      </c>
      <c r="M83" s="136">
        <v>32</v>
      </c>
      <c r="N83" s="137">
        <v>43</v>
      </c>
      <c r="O83" s="166">
        <v>-9999</v>
      </c>
      <c r="Q83" s="136">
        <v>82</v>
      </c>
      <c r="R83" s="155" t="s">
        <v>341</v>
      </c>
      <c r="S83" s="165">
        <v>32</v>
      </c>
      <c r="T83" s="137">
        <v>43</v>
      </c>
      <c r="U83" s="160">
        <v>-9999</v>
      </c>
      <c r="W83" s="136">
        <v>80</v>
      </c>
      <c r="X83" s="155" t="s">
        <v>337</v>
      </c>
      <c r="Y83" s="136">
        <v>32</v>
      </c>
      <c r="Z83" s="176">
        <v>43</v>
      </c>
      <c r="AA83" s="174">
        <v>-9999</v>
      </c>
      <c r="AC83" s="136">
        <v>70</v>
      </c>
      <c r="AD83" s="155" t="s">
        <v>314</v>
      </c>
      <c r="AE83" s="138">
        <v>31</v>
      </c>
      <c r="AF83" s="138">
        <v>42</v>
      </c>
      <c r="AG83" s="173">
        <v>23</v>
      </c>
    </row>
    <row r="84" spans="1:33" ht="15.75" thickBot="1" x14ac:dyDescent="0.3">
      <c r="A84" s="145">
        <v>83</v>
      </c>
      <c r="B84" s="156" t="s">
        <v>343</v>
      </c>
      <c r="C84" s="145" t="s">
        <v>344</v>
      </c>
      <c r="D84" s="156" t="s">
        <v>332</v>
      </c>
      <c r="E84" s="145">
        <v>43.8733</v>
      </c>
      <c r="F84" s="156">
        <v>-104.1922</v>
      </c>
      <c r="G84" s="145">
        <v>1466</v>
      </c>
      <c r="H84" s="145"/>
      <c r="I84" s="145"/>
      <c r="J84" s="146"/>
      <c r="K84" s="144">
        <v>181</v>
      </c>
      <c r="L84" s="159">
        <v>122</v>
      </c>
      <c r="M84" s="145">
        <v>32</v>
      </c>
      <c r="N84" s="178">
        <v>-9999</v>
      </c>
      <c r="O84" s="179">
        <v>-9999</v>
      </c>
      <c r="Q84" s="145">
        <v>83</v>
      </c>
      <c r="R84" s="156" t="s">
        <v>343</v>
      </c>
      <c r="S84" s="168">
        <v>32</v>
      </c>
      <c r="T84" s="178">
        <v>-9999</v>
      </c>
      <c r="U84" s="160">
        <v>-9999</v>
      </c>
      <c r="W84" s="145">
        <v>82</v>
      </c>
      <c r="X84" s="156" t="s">
        <v>341</v>
      </c>
      <c r="Y84" s="145">
        <v>32</v>
      </c>
      <c r="Z84" s="180">
        <v>43</v>
      </c>
      <c r="AA84" s="178">
        <v>-9999</v>
      </c>
      <c r="AC84" s="145">
        <v>72</v>
      </c>
      <c r="AD84" s="156" t="s">
        <v>319</v>
      </c>
      <c r="AE84" s="146">
        <v>31</v>
      </c>
      <c r="AF84" s="146">
        <v>42</v>
      </c>
      <c r="AG84" s="181">
        <v>23</v>
      </c>
    </row>
    <row r="85" spans="1:33" x14ac:dyDescent="0.25">
      <c r="S85" s="147">
        <v>77</v>
      </c>
      <c r="T85" s="148">
        <v>64</v>
      </c>
      <c r="U85" s="162">
        <v>39</v>
      </c>
      <c r="Y85" s="147">
        <v>77</v>
      </c>
      <c r="Z85" s="148">
        <v>64</v>
      </c>
      <c r="AA85" s="162">
        <v>39</v>
      </c>
      <c r="AE85" s="147">
        <v>77</v>
      </c>
      <c r="AF85" s="148">
        <v>64</v>
      </c>
      <c r="AG85" s="162">
        <v>39</v>
      </c>
    </row>
    <row r="86" spans="1:33" x14ac:dyDescent="0.25">
      <c r="A86" s="199"/>
      <c r="B86" s="147">
        <v>-9999</v>
      </c>
      <c r="C86" s="148" t="s">
        <v>349</v>
      </c>
      <c r="K86" s="149" t="s">
        <v>347</v>
      </c>
      <c r="M86" s="147">
        <v>77</v>
      </c>
      <c r="N86" s="148">
        <v>64</v>
      </c>
      <c r="O86" s="162">
        <v>39</v>
      </c>
    </row>
  </sheetData>
  <sortState ref="AC2:AG86">
    <sortCondition ref="AG2:AG86"/>
  </sortState>
  <hyperlinks>
    <hyperlink ref="B20" r:id="rId1" display="http://www.uaa.alaska.edu/enri/usnip/stations/mn16.cfm"/>
    <hyperlink ref="B23" r:id="rId2" display="http://www.uaa.alaska.edu/enri/usnip/stations/mn27.cfm"/>
    <hyperlink ref="B27" r:id="rId3" display="http://www.uaa.alaska.edu/enri/usnip/stations/mt00.cfm"/>
    <hyperlink ref="B28" r:id="rId4" display="http://www.uaa.alaska.edu/enri/usnip/stations/mt05.cfm"/>
    <hyperlink ref="B32" r:id="rId5" display="http://www.uaa.alaska.edu/enri/usnip/stations/mt97.cfm"/>
    <hyperlink ref="B40" r:id="rId6" display="http://www.uaa.alaska.edu/enri/usnip/stations/ny08.cfm"/>
    <hyperlink ref="B41" r:id="rId7" display="http://www.uaa.alaska.edu/enri/usnip/stations/ny10.cfm"/>
    <hyperlink ref="B50" r:id="rId8" display="http://www.uaa.alaska.edu/enri/usnip/stations/ny99.cfm"/>
    <hyperlink ref="B36" r:id="rId9" display="http://www.uaa.alaska.edu/enri/usnip/stations/nd07.cfm"/>
    <hyperlink ref="B37" r:id="rId10" display="http://www.uaa.alaska.edu/enri/usnip/stations/nd08.cfm"/>
    <hyperlink ref="B59" r:id="rId11" display="http://www.uaa.alaska.edu/enri/usnip/stations/vt99.cfm"/>
    <hyperlink ref="B62" r:id="rId12" display="http://www.uaa.alaska.edu/enri/usnip/stations/wa24.cfm"/>
    <hyperlink ref="B71" r:id="rId13" display="http://www.uaa.alaska.edu/enri/usnip/stations/wi36.cfm"/>
    <hyperlink ref="B75" r:id="rId14" display="http://www.uaa.alaska.edu/enri/usnip/stations/wi99.cfm"/>
    <hyperlink ref="B78" r:id="rId15" display="http://www.uaa.alaska.edu/enri/usnip/stations/wy06.cfm"/>
    <hyperlink ref="B79" r:id="rId16" display="http://www.uaa.alaska.edu/enri/usnip/stations/wy08.cfm"/>
    <hyperlink ref="B80" r:id="rId17" display="http://www.uaa.alaska.edu/enri/usnip/stations/wy95.cfm"/>
    <hyperlink ref="B84" r:id="rId18" display="http://www.uaa.alaska.edu/enri/usnip/stations/wy99.cfm"/>
    <hyperlink ref="B7" r:id="rId19" display="http://www.uaa.alaska.edu/enri/usnip/stations/mi09.cfm"/>
    <hyperlink ref="B53" r:id="rId20" display="http://www.uaa.alaska.edu/enri/usnip/stations/or10.cfm"/>
    <hyperlink ref="B55" r:id="rId21" display="http://www.uaa.alaska.edu/enri/usnip/stations/or18.cfm"/>
    <hyperlink ref="B3" r:id="rId22" display="http://www.uaa.alaska.edu/enri/usnip/stations/id03.cfm"/>
    <hyperlink ref="B6" r:id="rId23" display="http://www.uaa.alaska.edu/enri/usnip/stations/id15.cfm"/>
    <hyperlink ref="R23" r:id="rId24" display="http://www.uaa.alaska.edu/enri/usnip/stations/mn16.cfm"/>
    <hyperlink ref="R26" r:id="rId25" display="http://www.uaa.alaska.edu/enri/usnip/stations/mn27.cfm"/>
    <hyperlink ref="R62" r:id="rId26" display="http://www.uaa.alaska.edu/enri/usnip/stations/mt00.cfm"/>
    <hyperlink ref="R63" r:id="rId27" display="http://www.uaa.alaska.edu/enri/usnip/stations/mt05.cfm"/>
    <hyperlink ref="R67" r:id="rId28" display="http://www.uaa.alaska.edu/enri/usnip/stations/mt97.cfm"/>
    <hyperlink ref="R33" r:id="rId29" display="http://www.uaa.alaska.edu/enri/usnip/stations/ny08.cfm"/>
    <hyperlink ref="R34" r:id="rId30" display="http://www.uaa.alaska.edu/enri/usnip/stations/ny10.cfm"/>
    <hyperlink ref="R43" r:id="rId31" display="http://www.uaa.alaska.edu/enri/usnip/stations/ny99.cfm"/>
    <hyperlink ref="R71" r:id="rId32" display="http://www.uaa.alaska.edu/enri/usnip/stations/nd07.cfm"/>
    <hyperlink ref="R30" r:id="rId33" display="http://www.uaa.alaska.edu/enri/usnip/stations/nd08.cfm"/>
    <hyperlink ref="R45" r:id="rId34" display="http://www.uaa.alaska.edu/enri/usnip/stations/vt99.cfm"/>
    <hyperlink ref="R6" r:id="rId35" display="http://www.uaa.alaska.edu/enri/usnip/stations/wa24.cfm"/>
    <hyperlink ref="R52" r:id="rId36" display="http://www.uaa.alaska.edu/enri/usnip/stations/wi36.cfm"/>
    <hyperlink ref="R56" r:id="rId37" display="http://www.uaa.alaska.edu/enri/usnip/stations/wi99.cfm"/>
    <hyperlink ref="R78" r:id="rId38" display="http://www.uaa.alaska.edu/enri/usnip/stations/wy06.cfm"/>
    <hyperlink ref="R79" r:id="rId39" display="http://www.uaa.alaska.edu/enri/usnip/stations/wy08.cfm"/>
    <hyperlink ref="R80" r:id="rId40" display="http://www.uaa.alaska.edu/enri/usnip/stations/wy95.cfm"/>
    <hyperlink ref="R84" r:id="rId41" display="http://www.uaa.alaska.edu/enri/usnip/stations/wy99.cfm"/>
    <hyperlink ref="R10" r:id="rId42" display="http://www.uaa.alaska.edu/enri/usnip/stations/mi09.cfm"/>
    <hyperlink ref="R3" r:id="rId43" display="http://www.uaa.alaska.edu/enri/usnip/stations/or10.cfm"/>
    <hyperlink ref="R73" r:id="rId44" display="http://www.uaa.alaska.edu/enri/usnip/stations/or18.cfm"/>
    <hyperlink ref="R58" r:id="rId45" display="http://www.uaa.alaska.edu/enri/usnip/stations/id03.cfm"/>
    <hyperlink ref="R61" r:id="rId46" display="http://www.uaa.alaska.edu/enri/usnip/stations/id15.cfm"/>
    <hyperlink ref="X42" r:id="rId47" display="http://www.uaa.alaska.edu/enri/usnip/stations/mn16.cfm"/>
    <hyperlink ref="X9" r:id="rId48" display="http://www.uaa.alaska.edu/enri/usnip/stations/mn27.cfm"/>
    <hyperlink ref="X10" r:id="rId49" display="http://www.uaa.alaska.edu/enri/usnip/stations/mt00.cfm"/>
    <hyperlink ref="X78" r:id="rId50" display="http://www.uaa.alaska.edu/enri/usnip/stations/mt05.cfm"/>
    <hyperlink ref="X48" r:id="rId51" display="http://www.uaa.alaska.edu/enri/usnip/stations/mt97.cfm"/>
    <hyperlink ref="X55" r:id="rId52" display="http://www.uaa.alaska.edu/enri/usnip/stations/ny08.cfm"/>
    <hyperlink ref="X56" r:id="rId53" display="http://www.uaa.alaska.edu/enri/usnip/stations/ny10.cfm"/>
    <hyperlink ref="X16" r:id="rId54" display="http://www.uaa.alaska.edu/enri/usnip/stations/ny99.cfm"/>
    <hyperlink ref="X51" r:id="rId55" display="http://www.uaa.alaska.edu/enri/usnip/stations/nd07.cfm"/>
    <hyperlink ref="X52" r:id="rId56" display="http://www.uaa.alaska.edu/enri/usnip/stations/nd08.cfm"/>
    <hyperlink ref="X65" r:id="rId57" display="http://www.uaa.alaska.edu/enri/usnip/stations/vt99.cfm"/>
    <hyperlink ref="X28" r:id="rId58" display="http://www.uaa.alaska.edu/enri/usnip/stations/wa24.cfm"/>
    <hyperlink ref="X72" r:id="rId59" display="http://www.uaa.alaska.edu/enri/usnip/stations/wi36.cfm"/>
    <hyperlink ref="X18" r:id="rId60" display="http://www.uaa.alaska.edu/enri/usnip/stations/wi99.cfm"/>
    <hyperlink ref="X76" r:id="rId61" display="http://www.uaa.alaska.edu/enri/usnip/stations/wy06.cfm"/>
    <hyperlink ref="X81" r:id="rId62" display="http://www.uaa.alaska.edu/enri/usnip/stations/wy08.cfm"/>
    <hyperlink ref="X82" r:id="rId63" display="http://www.uaa.alaska.edu/enri/usnip/stations/wy95.cfm"/>
    <hyperlink ref="X20" r:id="rId64" display="http://www.uaa.alaska.edu/enri/usnip/stations/wy99.cfm"/>
    <hyperlink ref="X31" r:id="rId65" display="http://www.uaa.alaska.edu/enri/usnip/stations/mi09.cfm"/>
    <hyperlink ref="X23" r:id="rId66" display="http://www.uaa.alaska.edu/enri/usnip/stations/or10.cfm"/>
    <hyperlink ref="X24" r:id="rId67" display="http://www.uaa.alaska.edu/enri/usnip/stations/or18.cfm"/>
    <hyperlink ref="X3" r:id="rId68" display="http://www.uaa.alaska.edu/enri/usnip/stations/id03.cfm"/>
    <hyperlink ref="X6" r:id="rId69" display="http://www.uaa.alaska.edu/enri/usnip/stations/id15.cfm"/>
    <hyperlink ref="AD46" r:id="rId70" display="http://www.uaa.alaska.edu/enri/usnip/stations/mn16.cfm"/>
    <hyperlink ref="AD14" r:id="rId71" display="http://www.uaa.alaska.edu/enri/usnip/stations/mn27.cfm"/>
    <hyperlink ref="AD16" r:id="rId72" display="http://www.uaa.alaska.edu/enri/usnip/stations/mt00.cfm"/>
    <hyperlink ref="AD17" r:id="rId73" display="http://www.uaa.alaska.edu/enri/usnip/stations/mt05.cfm"/>
    <hyperlink ref="AD19" r:id="rId74" display="http://www.uaa.alaska.edu/enri/usnip/stations/mt97.cfm"/>
    <hyperlink ref="AD71" r:id="rId75" display="http://www.uaa.alaska.edu/enri/usnip/stations/ny08.cfm"/>
    <hyperlink ref="AD22" r:id="rId76" display="http://www.uaa.alaska.edu/enri/usnip/stations/ny10.cfm"/>
    <hyperlink ref="AD25" r:id="rId77" display="http://www.uaa.alaska.edu/enri/usnip/stations/ny99.cfm"/>
    <hyperlink ref="AD52" r:id="rId78" display="http://www.uaa.alaska.edu/enri/usnip/stations/nd07.cfm"/>
    <hyperlink ref="AD53" r:id="rId79" display="http://www.uaa.alaska.edu/enri/usnip/stations/nd08.cfm"/>
    <hyperlink ref="AD79" r:id="rId80" display="http://www.uaa.alaska.edu/enri/usnip/stations/vt99.cfm"/>
    <hyperlink ref="AD30" r:id="rId81" display="http://www.uaa.alaska.edu/enri/usnip/stations/wa24.cfm"/>
    <hyperlink ref="AD83" r:id="rId82" display="http://www.uaa.alaska.edu/enri/usnip/stations/wi36.cfm"/>
    <hyperlink ref="AD36" r:id="rId83" display="http://www.uaa.alaska.edu/enri/usnip/stations/wi99.cfm"/>
    <hyperlink ref="AD39" r:id="rId84" display="http://www.uaa.alaska.edu/enri/usnip/stations/wy06.cfm"/>
    <hyperlink ref="AD40" r:id="rId85" display="http://www.uaa.alaska.edu/enri/usnip/stations/wy08.cfm"/>
    <hyperlink ref="AD41" r:id="rId86" display="http://www.uaa.alaska.edu/enri/usnip/stations/wy95.cfm"/>
    <hyperlink ref="AD45" r:id="rId87" display="http://www.uaa.alaska.edu/enri/usnip/stations/wy99.cfm"/>
    <hyperlink ref="AD62" r:id="rId88" display="http://www.uaa.alaska.edu/enri/usnip/stations/mi09.cfm"/>
    <hyperlink ref="AD56" r:id="rId89" display="http://www.uaa.alaska.edu/enri/usnip/stations/or10.cfm"/>
    <hyperlink ref="AD28" r:id="rId90" display="http://www.uaa.alaska.edu/enri/usnip/stations/or18.cfm"/>
    <hyperlink ref="AD3" r:id="rId91" display="http://www.uaa.alaska.edu/enri/usnip/stations/id03.cfm"/>
    <hyperlink ref="AD6" r:id="rId92" display="http://www.uaa.alaska.edu/enri/usnip/stations/id15.cfm"/>
  </hyperlinks>
  <pageMargins left="0.7" right="0.7" top="0.75" bottom="0.75" header="0.3" footer="0.3"/>
  <pageSetup orientation="portrait" r:id="rId93"/>
  <legacyDrawing r:id="rId9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sheetData>
    <row r="1" spans="1:2" x14ac:dyDescent="0.25">
      <c r="A1">
        <f>84-41</f>
        <v>43</v>
      </c>
      <c r="B1" s="344" t="s">
        <v>382</v>
      </c>
    </row>
    <row r="2" spans="1:2" s="344" customFormat="1" x14ac:dyDescent="0.25">
      <c r="A2" s="344">
        <v>250</v>
      </c>
      <c r="B2" s="344" t="s">
        <v>383</v>
      </c>
    </row>
    <row r="3" spans="1:2" x14ac:dyDescent="0.25">
      <c r="A3">
        <f>A1/250</f>
        <v>0.17199999999999999</v>
      </c>
      <c r="B3" s="344" t="s">
        <v>384</v>
      </c>
    </row>
    <row r="4" spans="1:2" x14ac:dyDescent="0.25">
      <c r="A4">
        <f>A3*60</f>
        <v>10.319999999999999</v>
      </c>
      <c r="B4" s="344" t="s">
        <v>381</v>
      </c>
    </row>
    <row r="6" spans="1:2" x14ac:dyDescent="0.25">
      <c r="A6">
        <f>167-52</f>
        <v>115</v>
      </c>
      <c r="B6" s="344" t="s">
        <v>382</v>
      </c>
    </row>
    <row r="7" spans="1:2" x14ac:dyDescent="0.25">
      <c r="A7">
        <f>A6/A3</f>
        <v>668.60465116279079</v>
      </c>
      <c r="B7" s="344" t="s">
        <v>383</v>
      </c>
    </row>
    <row r="9" spans="1:2" x14ac:dyDescent="0.25">
      <c r="A9">
        <f>A7*A2</f>
        <v>167151.16279069771</v>
      </c>
      <c r="B9" s="344" t="s">
        <v>386</v>
      </c>
    </row>
    <row r="11" spans="1:2" x14ac:dyDescent="0.25">
      <c r="A11" s="346">
        <v>83841</v>
      </c>
      <c r="B11" s="344" t="s">
        <v>385</v>
      </c>
    </row>
    <row r="15" spans="1:2" x14ac:dyDescent="0.25">
      <c r="A15" s="344">
        <f>10*4/60</f>
        <v>0.66666666666666663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zoomScale="55" zoomScaleNormal="55" workbookViewId="0">
      <selection activeCell="B7" sqref="B7"/>
    </sheetView>
  </sheetViews>
  <sheetFormatPr defaultRowHeight="15.75" x14ac:dyDescent="0.25"/>
  <cols>
    <col min="1" max="1" width="10.5703125" style="263" customWidth="1"/>
    <col min="2" max="2" width="46.28515625" style="259" bestFit="1" customWidth="1"/>
    <col min="3" max="6" width="9.140625" style="256"/>
    <col min="7" max="7" width="44" style="256" bestFit="1" customWidth="1"/>
    <col min="8" max="11" width="9.140625" style="256"/>
    <col min="12" max="12" width="44" style="256" bestFit="1" customWidth="1"/>
    <col min="13" max="16384" width="9.140625" style="256"/>
  </cols>
  <sheetData>
    <row r="1" spans="1:14" x14ac:dyDescent="0.25">
      <c r="A1" s="256"/>
      <c r="B1" s="263" t="s">
        <v>389</v>
      </c>
      <c r="G1" s="357" t="s">
        <v>368</v>
      </c>
      <c r="L1" s="357" t="s">
        <v>366</v>
      </c>
    </row>
    <row r="2" spans="1:14" ht="31.5" x14ac:dyDescent="0.25">
      <c r="A2" s="250" t="s">
        <v>369</v>
      </c>
      <c r="B2" s="254" t="s">
        <v>0</v>
      </c>
      <c r="C2" s="256" t="s">
        <v>387</v>
      </c>
      <c r="D2" s="256" t="s">
        <v>388</v>
      </c>
      <c r="F2" s="250" t="s">
        <v>369</v>
      </c>
      <c r="G2" s="254" t="s">
        <v>0</v>
      </c>
      <c r="H2" s="256" t="s">
        <v>387</v>
      </c>
      <c r="I2" s="256" t="s">
        <v>388</v>
      </c>
      <c r="K2" s="250" t="s">
        <v>369</v>
      </c>
      <c r="L2" s="254" t="s">
        <v>0</v>
      </c>
      <c r="M2" s="256" t="s">
        <v>387</v>
      </c>
      <c r="N2" s="256" t="s">
        <v>388</v>
      </c>
    </row>
    <row r="3" spans="1:14" x14ac:dyDescent="0.25">
      <c r="A3" s="264">
        <v>1</v>
      </c>
      <c r="B3" s="76" t="s">
        <v>3</v>
      </c>
      <c r="C3" s="31">
        <v>82.2</v>
      </c>
      <c r="D3" s="32">
        <v>-62.3</v>
      </c>
      <c r="F3" s="264">
        <v>1</v>
      </c>
      <c r="G3" s="76" t="s">
        <v>3</v>
      </c>
      <c r="H3" s="31">
        <v>82.2</v>
      </c>
      <c r="I3" s="32">
        <v>-62.3</v>
      </c>
      <c r="K3" s="264">
        <v>1</v>
      </c>
      <c r="L3" s="76" t="s">
        <v>3</v>
      </c>
      <c r="M3" s="31">
        <v>82.2</v>
      </c>
      <c r="N3" s="32">
        <v>-62.3</v>
      </c>
    </row>
    <row r="4" spans="1:14" x14ac:dyDescent="0.25">
      <c r="A4" s="281">
        <v>2</v>
      </c>
      <c r="B4" s="68" t="s">
        <v>4</v>
      </c>
      <c r="C4" s="31">
        <v>48.75</v>
      </c>
      <c r="D4" s="32">
        <v>-91.62</v>
      </c>
      <c r="F4" s="281">
        <v>2</v>
      </c>
      <c r="G4" s="68" t="s">
        <v>4</v>
      </c>
      <c r="H4" s="31">
        <v>48.75</v>
      </c>
      <c r="I4" s="32">
        <v>-91.62</v>
      </c>
      <c r="K4" s="290">
        <v>2</v>
      </c>
      <c r="L4" s="60" t="s">
        <v>4</v>
      </c>
      <c r="M4" s="31">
        <v>48.75</v>
      </c>
      <c r="N4" s="32">
        <v>-91.62</v>
      </c>
    </row>
    <row r="5" spans="1:14" x14ac:dyDescent="0.25">
      <c r="A5" s="271">
        <v>3</v>
      </c>
      <c r="B5" s="272" t="s">
        <v>5</v>
      </c>
      <c r="C5" s="31">
        <v>47.98</v>
      </c>
      <c r="D5" s="32">
        <v>-55.82</v>
      </c>
      <c r="F5" s="281">
        <v>3</v>
      </c>
      <c r="G5" s="68" t="s">
        <v>5</v>
      </c>
      <c r="H5" s="31">
        <v>47.98</v>
      </c>
      <c r="I5" s="32">
        <v>-55.82</v>
      </c>
      <c r="K5" s="281">
        <v>3</v>
      </c>
      <c r="L5" s="68" t="s">
        <v>5</v>
      </c>
      <c r="M5" s="31">
        <v>47.98</v>
      </c>
      <c r="N5" s="32">
        <v>-55.82</v>
      </c>
    </row>
    <row r="6" spans="1:14" x14ac:dyDescent="0.25">
      <c r="A6" s="281">
        <v>4</v>
      </c>
      <c r="B6" s="68" t="s">
        <v>6</v>
      </c>
      <c r="C6" s="31">
        <v>49.38</v>
      </c>
      <c r="D6" s="32">
        <v>-82.12</v>
      </c>
      <c r="F6" s="281">
        <v>4</v>
      </c>
      <c r="G6" s="68" t="s">
        <v>6</v>
      </c>
      <c r="H6" s="31">
        <v>49.38</v>
      </c>
      <c r="I6" s="32">
        <v>-82.12</v>
      </c>
      <c r="K6" s="281">
        <v>4</v>
      </c>
      <c r="L6" s="68" t="s">
        <v>6</v>
      </c>
      <c r="M6" s="31">
        <v>49.38</v>
      </c>
      <c r="N6" s="32">
        <v>-82.12</v>
      </c>
    </row>
    <row r="7" spans="1:14" x14ac:dyDescent="0.25">
      <c r="A7" s="290">
        <v>5</v>
      </c>
      <c r="B7" s="60" t="s">
        <v>118</v>
      </c>
      <c r="C7" s="31">
        <v>50.12</v>
      </c>
      <c r="D7" s="32">
        <v>104.42</v>
      </c>
      <c r="F7" s="281">
        <v>5</v>
      </c>
      <c r="G7" s="68" t="s">
        <v>118</v>
      </c>
      <c r="H7" s="31">
        <v>50.12</v>
      </c>
      <c r="I7" s="32">
        <v>104.42</v>
      </c>
      <c r="K7" s="290">
        <v>5</v>
      </c>
      <c r="L7" s="60" t="s">
        <v>118</v>
      </c>
      <c r="M7" s="31">
        <v>50.12</v>
      </c>
      <c r="N7" s="32">
        <v>104.42</v>
      </c>
    </row>
    <row r="8" spans="1:14" x14ac:dyDescent="0.25">
      <c r="A8" s="290">
        <v>6</v>
      </c>
      <c r="B8" s="60" t="s">
        <v>7</v>
      </c>
      <c r="C8" s="31">
        <v>51.02</v>
      </c>
      <c r="D8" s="32">
        <v>-114.02</v>
      </c>
      <c r="F8" s="290">
        <v>6</v>
      </c>
      <c r="G8" s="60" t="s">
        <v>7</v>
      </c>
      <c r="H8" s="31">
        <v>51.02</v>
      </c>
      <c r="I8" s="32">
        <v>-114.02</v>
      </c>
      <c r="K8" s="290">
        <v>6</v>
      </c>
      <c r="L8" s="60" t="s">
        <v>7</v>
      </c>
      <c r="M8" s="31">
        <v>51.02</v>
      </c>
      <c r="N8" s="32">
        <v>-114.02</v>
      </c>
    </row>
    <row r="9" spans="1:14" x14ac:dyDescent="0.25">
      <c r="A9" s="264">
        <v>7</v>
      </c>
      <c r="B9" s="76" t="s">
        <v>8</v>
      </c>
      <c r="C9" s="31">
        <v>69.06</v>
      </c>
      <c r="D9" s="32">
        <v>-105.07</v>
      </c>
      <c r="F9" s="264">
        <v>7</v>
      </c>
      <c r="G9" s="76" t="s">
        <v>8</v>
      </c>
      <c r="H9" s="31">
        <v>69.06</v>
      </c>
      <c r="I9" s="32">
        <v>-105.07</v>
      </c>
      <c r="K9" s="264">
        <v>7</v>
      </c>
      <c r="L9" s="76" t="s">
        <v>8</v>
      </c>
      <c r="M9" s="31">
        <v>69.06</v>
      </c>
      <c r="N9" s="32">
        <v>-105.07</v>
      </c>
    </row>
    <row r="10" spans="1:14" x14ac:dyDescent="0.25">
      <c r="A10" s="281">
        <v>8</v>
      </c>
      <c r="B10" s="68" t="s">
        <v>9</v>
      </c>
      <c r="C10" s="31">
        <v>49.82</v>
      </c>
      <c r="D10" s="32">
        <v>-74.95</v>
      </c>
      <c r="F10" s="290">
        <v>8</v>
      </c>
      <c r="G10" s="60" t="s">
        <v>9</v>
      </c>
      <c r="H10" s="31">
        <v>49.82</v>
      </c>
      <c r="I10" s="32">
        <v>-74.95</v>
      </c>
      <c r="K10" s="281">
        <v>8</v>
      </c>
      <c r="L10" s="68" t="s">
        <v>9</v>
      </c>
      <c r="M10" s="31">
        <v>49.82</v>
      </c>
      <c r="N10" s="32">
        <v>-74.95</v>
      </c>
    </row>
    <row r="11" spans="1:14" x14ac:dyDescent="0.25">
      <c r="A11" s="281">
        <v>9</v>
      </c>
      <c r="B11" s="68" t="s">
        <v>10</v>
      </c>
      <c r="C11" s="31">
        <v>58.45</v>
      </c>
      <c r="D11" s="32">
        <v>-94</v>
      </c>
      <c r="F11" s="290">
        <v>9</v>
      </c>
      <c r="G11" s="60" t="s">
        <v>10</v>
      </c>
      <c r="H11" s="31">
        <v>58.45</v>
      </c>
      <c r="I11" s="32">
        <v>-94</v>
      </c>
      <c r="K11" s="290">
        <v>9</v>
      </c>
      <c r="L11" s="60" t="s">
        <v>10</v>
      </c>
      <c r="M11" s="31">
        <v>58.45</v>
      </c>
      <c r="N11" s="32">
        <v>-94</v>
      </c>
    </row>
    <row r="12" spans="1:14" x14ac:dyDescent="0.25">
      <c r="A12" s="290">
        <v>10</v>
      </c>
      <c r="B12" s="334" t="s">
        <v>11</v>
      </c>
      <c r="C12" s="31">
        <v>53.57</v>
      </c>
      <c r="D12" s="32">
        <v>-113.52</v>
      </c>
      <c r="F12" s="281">
        <v>10</v>
      </c>
      <c r="G12" s="345" t="s">
        <v>11</v>
      </c>
      <c r="H12" s="31">
        <v>53.57</v>
      </c>
      <c r="I12" s="32">
        <v>-113.52</v>
      </c>
      <c r="K12" s="290">
        <v>10</v>
      </c>
      <c r="L12" s="334" t="s">
        <v>11</v>
      </c>
      <c r="M12" s="31">
        <v>53.57</v>
      </c>
      <c r="N12" s="32">
        <v>-113.52</v>
      </c>
    </row>
    <row r="13" spans="1:14" x14ac:dyDescent="0.25">
      <c r="A13" s="281">
        <v>11</v>
      </c>
      <c r="B13" s="68" t="s">
        <v>12</v>
      </c>
      <c r="C13" s="31">
        <v>44.23</v>
      </c>
      <c r="D13" s="32">
        <v>-79.77</v>
      </c>
      <c r="F13" s="281">
        <v>11</v>
      </c>
      <c r="G13" s="68" t="s">
        <v>12</v>
      </c>
      <c r="H13" s="31">
        <v>44.23</v>
      </c>
      <c r="I13" s="32">
        <v>-79.77</v>
      </c>
      <c r="K13" s="281">
        <v>11</v>
      </c>
      <c r="L13" s="68" t="s">
        <v>12</v>
      </c>
      <c r="M13" s="31">
        <v>44.23</v>
      </c>
      <c r="N13" s="32">
        <v>-79.77</v>
      </c>
    </row>
    <row r="14" spans="1:14" x14ac:dyDescent="0.25">
      <c r="A14" s="281">
        <v>12</v>
      </c>
      <c r="B14" s="68" t="s">
        <v>13</v>
      </c>
      <c r="C14" s="31">
        <v>49.67</v>
      </c>
      <c r="D14" s="32">
        <v>-93.72</v>
      </c>
      <c r="F14" s="281">
        <v>12</v>
      </c>
      <c r="G14" s="68" t="s">
        <v>13</v>
      </c>
      <c r="H14" s="31">
        <v>49.67</v>
      </c>
      <c r="I14" s="32">
        <v>-93.72</v>
      </c>
      <c r="K14" s="290">
        <v>12</v>
      </c>
      <c r="L14" s="60" t="s">
        <v>13</v>
      </c>
      <c r="M14" s="31">
        <v>49.67</v>
      </c>
      <c r="N14" s="32">
        <v>-93.72</v>
      </c>
    </row>
    <row r="15" spans="1:14" x14ac:dyDescent="0.25">
      <c r="A15" s="290">
        <v>13</v>
      </c>
      <c r="B15" s="60" t="s">
        <v>14</v>
      </c>
      <c r="C15" s="31">
        <v>51.67</v>
      </c>
      <c r="D15" s="32">
        <v>-110.2</v>
      </c>
      <c r="F15" s="281">
        <v>13</v>
      </c>
      <c r="G15" s="68" t="s">
        <v>14</v>
      </c>
      <c r="H15" s="31">
        <v>51.67</v>
      </c>
      <c r="I15" s="32">
        <v>-110.2</v>
      </c>
      <c r="K15" s="290">
        <v>13</v>
      </c>
      <c r="L15" s="60" t="s">
        <v>14</v>
      </c>
      <c r="M15" s="31">
        <v>51.67</v>
      </c>
      <c r="N15" s="32">
        <v>-110.2</v>
      </c>
    </row>
    <row r="16" spans="1:14" x14ac:dyDescent="0.25">
      <c r="A16" s="264">
        <v>14</v>
      </c>
      <c r="B16" s="76" t="s">
        <v>15</v>
      </c>
      <c r="C16" s="31">
        <v>80</v>
      </c>
      <c r="D16" s="32">
        <v>-85.56</v>
      </c>
      <c r="F16" s="264">
        <v>14</v>
      </c>
      <c r="G16" s="76" t="s">
        <v>15</v>
      </c>
      <c r="H16" s="31">
        <v>80</v>
      </c>
      <c r="I16" s="32">
        <v>-85.56</v>
      </c>
      <c r="K16" s="264">
        <v>14</v>
      </c>
      <c r="L16" s="76" t="s">
        <v>15</v>
      </c>
      <c r="M16" s="31">
        <v>80</v>
      </c>
      <c r="N16" s="32">
        <v>-85.56</v>
      </c>
    </row>
    <row r="17" spans="1:14" ht="16.5" thickBot="1" x14ac:dyDescent="0.3">
      <c r="A17" s="264">
        <v>15</v>
      </c>
      <c r="B17" s="333" t="s">
        <v>16</v>
      </c>
      <c r="C17" s="31">
        <v>60.02</v>
      </c>
      <c r="D17" s="32">
        <v>-111.97</v>
      </c>
      <c r="F17" s="290">
        <v>15</v>
      </c>
      <c r="G17" s="334" t="s">
        <v>16</v>
      </c>
      <c r="H17" s="31">
        <v>60.02</v>
      </c>
      <c r="I17" s="32">
        <v>-111.97</v>
      </c>
      <c r="K17" s="290">
        <v>15</v>
      </c>
      <c r="L17" s="334" t="s">
        <v>16</v>
      </c>
      <c r="M17" s="31">
        <v>60.02</v>
      </c>
      <c r="N17" s="32">
        <v>-111.97</v>
      </c>
    </row>
    <row r="18" spans="1:14" ht="16.5" thickBot="1" x14ac:dyDescent="0.3">
      <c r="A18" s="281">
        <v>16</v>
      </c>
      <c r="B18" s="68" t="s">
        <v>17</v>
      </c>
      <c r="C18" s="31">
        <v>50.62</v>
      </c>
      <c r="D18" s="32">
        <v>-96.98</v>
      </c>
      <c r="F18" s="281">
        <v>16</v>
      </c>
      <c r="G18" s="68" t="s">
        <v>17</v>
      </c>
      <c r="H18" s="31">
        <v>50.62</v>
      </c>
      <c r="I18" s="32">
        <v>-96.98</v>
      </c>
      <c r="K18" s="355">
        <v>16</v>
      </c>
      <c r="L18" s="356" t="s">
        <v>17</v>
      </c>
      <c r="M18" s="31">
        <v>50.62</v>
      </c>
      <c r="N18" s="32">
        <v>-96.98</v>
      </c>
    </row>
    <row r="19" spans="1:14" ht="16.5" thickBot="1" x14ac:dyDescent="0.3">
      <c r="A19" s="347">
        <v>17</v>
      </c>
      <c r="B19" s="349" t="s">
        <v>18</v>
      </c>
      <c r="C19" s="88">
        <v>53.32</v>
      </c>
      <c r="D19" s="89">
        <v>-60.42</v>
      </c>
      <c r="F19" s="290">
        <v>17</v>
      </c>
      <c r="G19" s="60" t="s">
        <v>18</v>
      </c>
      <c r="H19" s="88">
        <v>53.32</v>
      </c>
      <c r="I19" s="89">
        <v>-60.42</v>
      </c>
      <c r="K19" s="353">
        <v>17</v>
      </c>
      <c r="L19" s="68" t="s">
        <v>18</v>
      </c>
      <c r="M19" s="88">
        <v>53.32</v>
      </c>
      <c r="N19" s="89">
        <v>-60.42</v>
      </c>
    </row>
    <row r="20" spans="1:14" x14ac:dyDescent="0.25">
      <c r="A20" s="264">
        <v>18</v>
      </c>
      <c r="B20" s="76" t="s">
        <v>19</v>
      </c>
      <c r="C20" s="31">
        <v>68.47</v>
      </c>
      <c r="D20" s="32">
        <v>-81.150000000000006</v>
      </c>
      <c r="F20" s="264">
        <v>18</v>
      </c>
      <c r="G20" s="76" t="s">
        <v>19</v>
      </c>
      <c r="H20" s="31">
        <v>68.47</v>
      </c>
      <c r="I20" s="32">
        <v>-81.150000000000006</v>
      </c>
      <c r="K20" s="352">
        <v>18</v>
      </c>
      <c r="L20" s="76" t="s">
        <v>19</v>
      </c>
      <c r="M20" s="31">
        <v>68.47</v>
      </c>
      <c r="N20" s="32">
        <v>-81.150000000000006</v>
      </c>
    </row>
    <row r="21" spans="1:14" x14ac:dyDescent="0.25">
      <c r="A21" s="281">
        <v>19</v>
      </c>
      <c r="B21" s="68" t="s">
        <v>20</v>
      </c>
      <c r="C21" s="31">
        <v>46.5</v>
      </c>
      <c r="D21" s="32">
        <v>-65.27</v>
      </c>
      <c r="F21" s="281">
        <v>19</v>
      </c>
      <c r="G21" s="68" t="s">
        <v>20</v>
      </c>
      <c r="H21" s="31">
        <v>46.5</v>
      </c>
      <c r="I21" s="32">
        <v>-65.27</v>
      </c>
      <c r="K21" s="353">
        <v>19</v>
      </c>
      <c r="L21" s="68" t="s">
        <v>20</v>
      </c>
      <c r="M21" s="31">
        <v>46.5</v>
      </c>
      <c r="N21" s="32">
        <v>-65.27</v>
      </c>
    </row>
    <row r="22" spans="1:14" x14ac:dyDescent="0.25">
      <c r="A22" s="264">
        <v>20</v>
      </c>
      <c r="B22" s="76" t="s">
        <v>21</v>
      </c>
      <c r="C22" s="31">
        <v>68.180000000000007</v>
      </c>
      <c r="D22" s="32">
        <v>-133.29</v>
      </c>
      <c r="F22" s="290">
        <v>20</v>
      </c>
      <c r="G22" s="60" t="s">
        <v>21</v>
      </c>
      <c r="H22" s="31">
        <v>68.180000000000007</v>
      </c>
      <c r="I22" s="32">
        <v>-133.29</v>
      </c>
      <c r="K22" s="324">
        <v>20</v>
      </c>
      <c r="L22" s="30" t="s">
        <v>21</v>
      </c>
      <c r="M22" s="31">
        <v>68.180000000000007</v>
      </c>
      <c r="N22" s="32">
        <v>-133.29</v>
      </c>
    </row>
    <row r="23" spans="1:14" ht="16.5" thickBot="1" x14ac:dyDescent="0.3">
      <c r="A23" s="264">
        <v>21</v>
      </c>
      <c r="B23" s="76" t="s">
        <v>22</v>
      </c>
      <c r="C23" s="31">
        <v>63.62</v>
      </c>
      <c r="D23" s="32">
        <v>-134.13</v>
      </c>
      <c r="F23" s="348">
        <v>21</v>
      </c>
      <c r="G23" s="30" t="s">
        <v>22</v>
      </c>
      <c r="H23" s="31">
        <v>63.62</v>
      </c>
      <c r="I23" s="32">
        <v>-134.13</v>
      </c>
      <c r="K23" s="316">
        <v>21</v>
      </c>
      <c r="L23" s="35" t="s">
        <v>22</v>
      </c>
      <c r="M23" s="31">
        <v>63.62</v>
      </c>
      <c r="N23" s="32">
        <v>-134.13</v>
      </c>
    </row>
    <row r="24" spans="1:14" x14ac:dyDescent="0.25">
      <c r="A24" s="264">
        <v>22</v>
      </c>
      <c r="B24" s="76" t="s">
        <v>23</v>
      </c>
      <c r="C24" s="31">
        <v>76.14</v>
      </c>
      <c r="D24" s="32">
        <v>-119.2</v>
      </c>
      <c r="F24" s="264">
        <v>22</v>
      </c>
      <c r="G24" s="76" t="s">
        <v>23</v>
      </c>
      <c r="H24" s="31">
        <v>76.14</v>
      </c>
      <c r="I24" s="32">
        <v>-119.2</v>
      </c>
      <c r="K24" s="264">
        <v>22</v>
      </c>
      <c r="L24" s="76" t="s">
        <v>23</v>
      </c>
      <c r="M24" s="31">
        <v>76.14</v>
      </c>
      <c r="N24" s="32">
        <v>-119.2</v>
      </c>
    </row>
    <row r="25" spans="1:14" x14ac:dyDescent="0.25">
      <c r="A25" s="281">
        <v>23</v>
      </c>
      <c r="B25" s="68" t="s">
        <v>24</v>
      </c>
      <c r="C25" s="31">
        <v>45.32</v>
      </c>
      <c r="D25" s="32">
        <v>-75.67</v>
      </c>
      <c r="F25" s="281">
        <v>23</v>
      </c>
      <c r="G25" s="68" t="s">
        <v>24</v>
      </c>
      <c r="H25" s="31">
        <v>45.32</v>
      </c>
      <c r="I25" s="32">
        <v>-75.67</v>
      </c>
      <c r="K25" s="281">
        <v>23</v>
      </c>
      <c r="L25" s="68" t="s">
        <v>24</v>
      </c>
      <c r="M25" s="31">
        <v>45.32</v>
      </c>
      <c r="N25" s="32">
        <v>-75.67</v>
      </c>
    </row>
    <row r="26" spans="1:14" x14ac:dyDescent="0.25">
      <c r="A26" s="264">
        <v>24</v>
      </c>
      <c r="B26" s="76" t="s">
        <v>25</v>
      </c>
      <c r="C26" s="31">
        <v>72.400000000000006</v>
      </c>
      <c r="D26" s="32">
        <v>-78</v>
      </c>
      <c r="F26" s="264">
        <v>24</v>
      </c>
      <c r="G26" s="76" t="s">
        <v>25</v>
      </c>
      <c r="H26" s="31">
        <v>72.400000000000006</v>
      </c>
      <c r="I26" s="32">
        <v>-78</v>
      </c>
      <c r="K26" s="264">
        <v>24</v>
      </c>
      <c r="L26" s="76" t="s">
        <v>25</v>
      </c>
      <c r="M26" s="31">
        <v>72.400000000000006</v>
      </c>
      <c r="N26" s="32">
        <v>-78</v>
      </c>
    </row>
    <row r="27" spans="1:14" x14ac:dyDescent="0.25">
      <c r="A27" s="264">
        <v>25</v>
      </c>
      <c r="B27" s="76" t="s">
        <v>26</v>
      </c>
      <c r="C27" s="31">
        <v>74.72</v>
      </c>
      <c r="D27" s="32">
        <v>-94.98</v>
      </c>
      <c r="F27" s="264">
        <v>25</v>
      </c>
      <c r="G27" s="76" t="s">
        <v>26</v>
      </c>
      <c r="H27" s="31">
        <v>74.72</v>
      </c>
      <c r="I27" s="32">
        <v>-94.98</v>
      </c>
      <c r="K27" s="264">
        <v>25</v>
      </c>
      <c r="L27" s="76" t="s">
        <v>26</v>
      </c>
      <c r="M27" s="31">
        <v>74.72</v>
      </c>
      <c r="N27" s="32">
        <v>-94.98</v>
      </c>
    </row>
    <row r="28" spans="1:14" x14ac:dyDescent="0.25">
      <c r="A28" s="290">
        <v>26</v>
      </c>
      <c r="B28" s="60" t="s">
        <v>27</v>
      </c>
      <c r="C28" s="31">
        <v>52.1</v>
      </c>
      <c r="D28" s="32">
        <v>-106.43</v>
      </c>
      <c r="F28" s="281">
        <v>26</v>
      </c>
      <c r="G28" s="68" t="s">
        <v>27</v>
      </c>
      <c r="H28" s="31">
        <v>52.1</v>
      </c>
      <c r="I28" s="32">
        <v>-106.43</v>
      </c>
      <c r="K28" s="290">
        <v>26</v>
      </c>
      <c r="L28" s="60" t="s">
        <v>27</v>
      </c>
      <c r="M28" s="31">
        <v>52.1</v>
      </c>
      <c r="N28" s="32">
        <v>-106.43</v>
      </c>
    </row>
    <row r="29" spans="1:14" x14ac:dyDescent="0.25">
      <c r="A29" s="271">
        <v>27</v>
      </c>
      <c r="B29" s="272" t="s">
        <v>28</v>
      </c>
      <c r="C29" s="31">
        <v>48.78</v>
      </c>
      <c r="D29" s="32">
        <v>-123.13</v>
      </c>
      <c r="F29" s="271">
        <v>27</v>
      </c>
      <c r="G29" s="272" t="s">
        <v>28</v>
      </c>
      <c r="H29" s="31">
        <v>48.78</v>
      </c>
      <c r="I29" s="32">
        <v>-123.13</v>
      </c>
      <c r="K29" s="271">
        <v>27</v>
      </c>
      <c r="L29" s="272" t="s">
        <v>28</v>
      </c>
      <c r="M29" s="31">
        <v>48.78</v>
      </c>
      <c r="N29" s="32">
        <v>-123.13</v>
      </c>
    </row>
    <row r="30" spans="1:14" x14ac:dyDescent="0.25">
      <c r="A30" s="281">
        <v>28</v>
      </c>
      <c r="B30" s="68" t="s">
        <v>29</v>
      </c>
      <c r="C30" s="31">
        <v>42.85</v>
      </c>
      <c r="D30" s="32">
        <v>-80.27</v>
      </c>
      <c r="F30" s="281">
        <v>28</v>
      </c>
      <c r="G30" s="68" t="s">
        <v>29</v>
      </c>
      <c r="H30" s="31">
        <v>42.85</v>
      </c>
      <c r="I30" s="32">
        <v>-80.27</v>
      </c>
      <c r="K30" s="281">
        <v>28</v>
      </c>
      <c r="L30" s="68" t="s">
        <v>29</v>
      </c>
      <c r="M30" s="31">
        <v>42.85</v>
      </c>
      <c r="N30" s="32">
        <v>-80.27</v>
      </c>
    </row>
    <row r="31" spans="1:14" x14ac:dyDescent="0.25">
      <c r="A31" s="264">
        <v>29</v>
      </c>
      <c r="B31" s="333" t="s">
        <v>30</v>
      </c>
      <c r="C31" s="31">
        <v>63.52</v>
      </c>
      <c r="D31" s="32">
        <v>-116</v>
      </c>
      <c r="F31" s="290">
        <v>29</v>
      </c>
      <c r="G31" s="334" t="s">
        <v>30</v>
      </c>
      <c r="H31" s="31">
        <v>63.52</v>
      </c>
      <c r="I31" s="32">
        <v>-116</v>
      </c>
      <c r="K31" s="348">
        <v>29</v>
      </c>
      <c r="L31" s="332" t="s">
        <v>30</v>
      </c>
      <c r="M31" s="31">
        <v>63.52</v>
      </c>
      <c r="N31" s="32">
        <v>-116</v>
      </c>
    </row>
    <row r="32" spans="1:14" x14ac:dyDescent="0.25">
      <c r="A32" s="281">
        <v>30</v>
      </c>
      <c r="B32" s="68" t="s">
        <v>31</v>
      </c>
      <c r="C32" s="31">
        <v>46.05</v>
      </c>
      <c r="D32" s="32">
        <v>-74.28</v>
      </c>
      <c r="F32" s="281">
        <v>30</v>
      </c>
      <c r="G32" s="68" t="s">
        <v>31</v>
      </c>
      <c r="H32" s="31">
        <v>46.05</v>
      </c>
      <c r="I32" s="32">
        <v>-74.28</v>
      </c>
      <c r="K32" s="281">
        <v>30</v>
      </c>
      <c r="L32" s="68" t="s">
        <v>31</v>
      </c>
      <c r="M32" s="31">
        <v>46.05</v>
      </c>
      <c r="N32" s="32">
        <v>-74.28</v>
      </c>
    </row>
    <row r="33" spans="1:14" x14ac:dyDescent="0.25">
      <c r="A33" s="281">
        <v>31</v>
      </c>
      <c r="B33" s="68" t="s">
        <v>32</v>
      </c>
      <c r="C33" s="31">
        <v>53.97</v>
      </c>
      <c r="D33" s="32">
        <v>-101.1</v>
      </c>
      <c r="F33" s="290">
        <v>31</v>
      </c>
      <c r="G33" s="60" t="s">
        <v>32</v>
      </c>
      <c r="H33" s="31">
        <v>53.97</v>
      </c>
      <c r="I33" s="32">
        <v>-101.1</v>
      </c>
      <c r="K33" s="290">
        <v>31</v>
      </c>
      <c r="L33" s="60" t="s">
        <v>32</v>
      </c>
      <c r="M33" s="31">
        <v>53.97</v>
      </c>
      <c r="N33" s="32">
        <v>-101.1</v>
      </c>
    </row>
    <row r="34" spans="1:14" x14ac:dyDescent="0.25">
      <c r="A34" s="275">
        <v>32</v>
      </c>
      <c r="B34" s="276" t="s">
        <v>33</v>
      </c>
      <c r="C34" s="31">
        <v>45.37</v>
      </c>
      <c r="D34" s="32">
        <v>-63.27</v>
      </c>
      <c r="F34" s="306">
        <v>32</v>
      </c>
      <c r="G34" s="100" t="s">
        <v>33</v>
      </c>
      <c r="H34" s="31">
        <v>45.37</v>
      </c>
      <c r="I34" s="32">
        <v>-63.27</v>
      </c>
      <c r="K34" s="306">
        <v>32</v>
      </c>
      <c r="L34" s="100" t="s">
        <v>33</v>
      </c>
      <c r="M34" s="31">
        <v>45.37</v>
      </c>
      <c r="N34" s="32">
        <v>-63.27</v>
      </c>
    </row>
    <row r="35" spans="1:14" x14ac:dyDescent="0.25">
      <c r="A35" s="271">
        <v>33</v>
      </c>
      <c r="B35" s="272" t="s">
        <v>34</v>
      </c>
      <c r="C35" s="31">
        <v>48.65</v>
      </c>
      <c r="D35" s="32">
        <v>-123.43</v>
      </c>
      <c r="F35" s="271">
        <v>33</v>
      </c>
      <c r="G35" s="272" t="s">
        <v>34</v>
      </c>
      <c r="H35" s="31">
        <v>48.65</v>
      </c>
      <c r="I35" s="32">
        <v>-123.43</v>
      </c>
      <c r="K35" s="271">
        <v>33</v>
      </c>
      <c r="L35" s="272" t="s">
        <v>34</v>
      </c>
      <c r="M35" s="31">
        <v>48.65</v>
      </c>
      <c r="N35" s="32">
        <v>-123.43</v>
      </c>
    </row>
    <row r="36" spans="1:14" x14ac:dyDescent="0.25">
      <c r="A36" s="348">
        <v>34</v>
      </c>
      <c r="B36" s="30" t="s">
        <v>35</v>
      </c>
      <c r="C36" s="31">
        <v>60.72</v>
      </c>
      <c r="D36" s="32">
        <v>-135.07</v>
      </c>
      <c r="F36" s="348">
        <v>34</v>
      </c>
      <c r="G36" s="30" t="s">
        <v>35</v>
      </c>
      <c r="H36" s="31">
        <v>60.72</v>
      </c>
      <c r="I36" s="32">
        <v>-135.07</v>
      </c>
      <c r="K36" s="348">
        <v>34</v>
      </c>
      <c r="L36" s="30" t="s">
        <v>35</v>
      </c>
      <c r="M36" s="31">
        <v>60.72</v>
      </c>
      <c r="N36" s="32">
        <v>-135.07</v>
      </c>
    </row>
    <row r="37" spans="1:14" x14ac:dyDescent="0.25">
      <c r="A37" s="290">
        <v>35</v>
      </c>
      <c r="B37" s="60" t="s">
        <v>36</v>
      </c>
      <c r="C37" s="31">
        <v>51.77</v>
      </c>
      <c r="D37" s="32">
        <v>-104.2</v>
      </c>
      <c r="F37" s="281">
        <v>35</v>
      </c>
      <c r="G37" s="68" t="s">
        <v>36</v>
      </c>
      <c r="H37" s="31">
        <v>51.77</v>
      </c>
      <c r="I37" s="32">
        <v>-104.2</v>
      </c>
      <c r="K37" s="290">
        <v>35</v>
      </c>
      <c r="L37" s="60" t="s">
        <v>36</v>
      </c>
      <c r="M37" s="31">
        <v>51.77</v>
      </c>
      <c r="N37" s="32">
        <v>-104.2</v>
      </c>
    </row>
    <row r="38" spans="1:14" ht="16.5" thickBot="1" x14ac:dyDescent="0.3">
      <c r="A38" s="264">
        <v>36</v>
      </c>
      <c r="B38" s="76" t="s">
        <v>37</v>
      </c>
      <c r="C38" s="36">
        <v>62.28</v>
      </c>
      <c r="D38" s="37">
        <v>-114.27</v>
      </c>
      <c r="F38" s="290">
        <v>36</v>
      </c>
      <c r="G38" s="60" t="s">
        <v>37</v>
      </c>
      <c r="H38" s="36">
        <v>62.28</v>
      </c>
      <c r="I38" s="37">
        <v>-114.27</v>
      </c>
      <c r="K38" s="290">
        <v>36</v>
      </c>
      <c r="L38" s="60" t="s">
        <v>37</v>
      </c>
      <c r="M38" s="36">
        <v>62.28</v>
      </c>
      <c r="N38" s="37">
        <v>-114.27</v>
      </c>
    </row>
    <row r="39" spans="1:14" x14ac:dyDescent="0.25">
      <c r="A39" s="267">
        <v>37</v>
      </c>
      <c r="B39" s="268" t="s">
        <v>353</v>
      </c>
      <c r="C39" s="153">
        <v>65.155000000000001</v>
      </c>
      <c r="D39" s="154">
        <v>-147.49100000000001</v>
      </c>
      <c r="F39" s="307">
        <v>37</v>
      </c>
      <c r="G39" s="308" t="s">
        <v>353</v>
      </c>
      <c r="H39" s="153">
        <v>65.155000000000001</v>
      </c>
      <c r="I39" s="154">
        <v>-147.49100000000001</v>
      </c>
      <c r="K39" s="354">
        <v>37</v>
      </c>
      <c r="L39" s="260" t="s">
        <v>353</v>
      </c>
      <c r="M39" s="153">
        <v>65.155000000000001</v>
      </c>
      <c r="N39" s="154">
        <v>-147.49100000000001</v>
      </c>
    </row>
    <row r="40" spans="1:14" x14ac:dyDescent="0.25">
      <c r="A40" s="267">
        <v>38</v>
      </c>
      <c r="B40" s="268" t="s">
        <v>356</v>
      </c>
      <c r="C40" s="153">
        <v>63.723199999999999</v>
      </c>
      <c r="D40" s="154">
        <v>-148.9676</v>
      </c>
      <c r="F40" s="307">
        <v>38</v>
      </c>
      <c r="G40" s="308" t="s">
        <v>356</v>
      </c>
      <c r="H40" s="153">
        <v>63.723199999999999</v>
      </c>
      <c r="I40" s="154">
        <v>-148.9676</v>
      </c>
      <c r="K40" s="354">
        <v>38</v>
      </c>
      <c r="L40" s="260" t="s">
        <v>356</v>
      </c>
      <c r="M40" s="153">
        <v>63.723199999999999</v>
      </c>
      <c r="N40" s="154">
        <v>-148.9676</v>
      </c>
    </row>
    <row r="41" spans="1:14" x14ac:dyDescent="0.25">
      <c r="A41" s="293">
        <v>39</v>
      </c>
      <c r="B41" s="294" t="s">
        <v>161</v>
      </c>
      <c r="C41" s="151">
        <v>43.456829999999997</v>
      </c>
      <c r="D41" s="152">
        <v>-113.55283</v>
      </c>
      <c r="F41" s="284">
        <v>41</v>
      </c>
      <c r="G41" s="285" t="s">
        <v>170</v>
      </c>
      <c r="H41" s="151">
        <v>45.5565</v>
      </c>
      <c r="I41" s="152">
        <v>-84.673670000000001</v>
      </c>
      <c r="K41" s="284">
        <v>41</v>
      </c>
      <c r="L41" s="285" t="s">
        <v>170</v>
      </c>
      <c r="M41" s="151">
        <v>45.5565</v>
      </c>
      <c r="N41" s="152">
        <v>-84.673670000000001</v>
      </c>
    </row>
    <row r="42" spans="1:14" x14ac:dyDescent="0.25">
      <c r="A42" s="293">
        <v>40</v>
      </c>
      <c r="B42" s="294" t="s">
        <v>168</v>
      </c>
      <c r="C42" s="151">
        <v>44.292000000000002</v>
      </c>
      <c r="D42" s="152">
        <v>-116.05817</v>
      </c>
      <c r="F42" s="284">
        <v>42</v>
      </c>
      <c r="G42" s="285" t="s">
        <v>199</v>
      </c>
      <c r="H42" s="151">
        <v>47.525329999999997</v>
      </c>
      <c r="I42" s="152">
        <v>-93.467830000000006</v>
      </c>
      <c r="K42" s="293">
        <v>42</v>
      </c>
      <c r="L42" s="294" t="s">
        <v>199</v>
      </c>
      <c r="M42" s="151">
        <v>47.525329999999997</v>
      </c>
      <c r="N42" s="152">
        <v>-93.467830000000006</v>
      </c>
    </row>
    <row r="43" spans="1:14" x14ac:dyDescent="0.25">
      <c r="A43" s="284">
        <v>41</v>
      </c>
      <c r="B43" s="285" t="s">
        <v>170</v>
      </c>
      <c r="C43" s="151">
        <v>45.5565</v>
      </c>
      <c r="D43" s="152">
        <v>-84.673670000000001</v>
      </c>
      <c r="F43" s="293">
        <v>45</v>
      </c>
      <c r="G43" s="294" t="s">
        <v>217</v>
      </c>
      <c r="H43" s="151">
        <v>48.510300000000001</v>
      </c>
      <c r="I43" s="152">
        <v>-113.9958</v>
      </c>
      <c r="K43" s="293">
        <v>47</v>
      </c>
      <c r="L43" s="294" t="s">
        <v>235</v>
      </c>
      <c r="M43" s="151">
        <v>47.601399999999998</v>
      </c>
      <c r="N43" s="152">
        <v>-103.2642</v>
      </c>
    </row>
    <row r="44" spans="1:14" x14ac:dyDescent="0.25">
      <c r="A44" s="284">
        <v>42</v>
      </c>
      <c r="B44" s="285" t="s">
        <v>199</v>
      </c>
      <c r="C44" s="151">
        <v>47.525329999999997</v>
      </c>
      <c r="D44" s="152">
        <v>-93.467830000000006</v>
      </c>
      <c r="F44" s="284">
        <v>46</v>
      </c>
      <c r="G44" s="285" t="s">
        <v>226</v>
      </c>
      <c r="H44" s="151">
        <v>45.691699999999997</v>
      </c>
      <c r="I44" s="152">
        <v>-113.96559999999999</v>
      </c>
      <c r="K44" s="293">
        <v>48</v>
      </c>
      <c r="L44" s="294" t="s">
        <v>238</v>
      </c>
      <c r="M44" s="151">
        <v>48.77617</v>
      </c>
      <c r="N44" s="152">
        <v>-97.752499999999998</v>
      </c>
    </row>
    <row r="45" spans="1:14" x14ac:dyDescent="0.25">
      <c r="A45" s="284">
        <v>43</v>
      </c>
      <c r="B45" s="285" t="s">
        <v>206</v>
      </c>
      <c r="C45" s="151">
        <v>44.235669999999999</v>
      </c>
      <c r="D45" s="152">
        <v>-95.300330000000002</v>
      </c>
      <c r="F45" s="284">
        <v>47</v>
      </c>
      <c r="G45" s="285" t="s">
        <v>235</v>
      </c>
      <c r="H45" s="151">
        <v>47.601399999999998</v>
      </c>
      <c r="I45" s="152">
        <v>-103.2642</v>
      </c>
      <c r="K45" s="287">
        <v>49</v>
      </c>
      <c r="L45" s="288" t="s">
        <v>245</v>
      </c>
      <c r="M45" s="136">
        <v>42.733669999999996</v>
      </c>
      <c r="N45" s="155">
        <v>-76.655829999999995</v>
      </c>
    </row>
    <row r="46" spans="1:14" x14ac:dyDescent="0.25">
      <c r="A46" s="293">
        <v>44</v>
      </c>
      <c r="B46" s="294" t="s">
        <v>214</v>
      </c>
      <c r="C46" s="151">
        <v>45.567830000000001</v>
      </c>
      <c r="D46" s="152">
        <v>-107.43583</v>
      </c>
      <c r="F46" s="284">
        <v>48</v>
      </c>
      <c r="G46" s="285" t="s">
        <v>238</v>
      </c>
      <c r="H46" s="151">
        <v>48.77617</v>
      </c>
      <c r="I46" s="152">
        <v>-97.752499999999998</v>
      </c>
      <c r="K46" s="279">
        <v>52</v>
      </c>
      <c r="L46" s="280" t="s">
        <v>268</v>
      </c>
      <c r="M46" s="136">
        <v>44.38467</v>
      </c>
      <c r="N46" s="155">
        <v>-123.60917000000001</v>
      </c>
    </row>
    <row r="47" spans="1:14" x14ac:dyDescent="0.25">
      <c r="A47" s="293">
        <v>45</v>
      </c>
      <c r="B47" s="294" t="s">
        <v>217</v>
      </c>
      <c r="C47" s="151">
        <v>48.510300000000001</v>
      </c>
      <c r="D47" s="152">
        <v>-113.9958</v>
      </c>
      <c r="F47" s="287">
        <v>49</v>
      </c>
      <c r="G47" s="288" t="s">
        <v>245</v>
      </c>
      <c r="H47" s="136">
        <v>42.733669999999996</v>
      </c>
      <c r="I47" s="155">
        <v>-76.655829999999995</v>
      </c>
      <c r="K47" s="279">
        <v>53</v>
      </c>
      <c r="L47" s="280" t="s">
        <v>274</v>
      </c>
      <c r="M47" s="136">
        <v>44.207999999999998</v>
      </c>
      <c r="N47" s="155">
        <v>-122.252</v>
      </c>
    </row>
    <row r="48" spans="1:14" x14ac:dyDescent="0.25">
      <c r="A48" s="293">
        <v>46</v>
      </c>
      <c r="B48" s="294" t="s">
        <v>226</v>
      </c>
      <c r="C48" s="151">
        <v>45.691699999999997</v>
      </c>
      <c r="D48" s="152">
        <v>-113.96559999999999</v>
      </c>
      <c r="F48" s="287">
        <v>50</v>
      </c>
      <c r="G48" s="288" t="s">
        <v>248</v>
      </c>
      <c r="H48" s="136">
        <v>42.292999999999999</v>
      </c>
      <c r="I48" s="155">
        <v>-79.391170000000002</v>
      </c>
      <c r="K48" s="287">
        <v>55</v>
      </c>
      <c r="L48" s="288" t="s">
        <v>287</v>
      </c>
      <c r="M48" s="136">
        <v>44.523670000000003</v>
      </c>
      <c r="N48" s="155">
        <v>-72.867999999999995</v>
      </c>
    </row>
    <row r="49" spans="1:14" x14ac:dyDescent="0.25">
      <c r="A49" s="293">
        <v>47</v>
      </c>
      <c r="B49" s="294" t="s">
        <v>235</v>
      </c>
      <c r="C49" s="151">
        <v>47.601399999999998</v>
      </c>
      <c r="D49" s="152">
        <v>-103.2642</v>
      </c>
      <c r="F49" s="279">
        <v>52</v>
      </c>
      <c r="G49" s="280" t="s">
        <v>268</v>
      </c>
      <c r="H49" s="136">
        <v>44.38467</v>
      </c>
      <c r="I49" s="155">
        <v>-123.60917000000001</v>
      </c>
      <c r="K49" s="279">
        <v>56</v>
      </c>
      <c r="L49" s="280" t="s">
        <v>351</v>
      </c>
      <c r="M49" s="136">
        <v>47.859699999999997</v>
      </c>
      <c r="N49" s="155">
        <v>-123.9325</v>
      </c>
    </row>
    <row r="50" spans="1:14" x14ac:dyDescent="0.25">
      <c r="A50" s="284">
        <v>48</v>
      </c>
      <c r="B50" s="285" t="s">
        <v>238</v>
      </c>
      <c r="C50" s="151">
        <v>48.77617</v>
      </c>
      <c r="D50" s="152">
        <v>-97.752499999999998</v>
      </c>
      <c r="F50" s="279">
        <v>53</v>
      </c>
      <c r="G50" s="280" t="s">
        <v>274</v>
      </c>
      <c r="H50" s="136">
        <v>44.207999999999998</v>
      </c>
      <c r="I50" s="155">
        <v>-122.252</v>
      </c>
      <c r="K50" s="287">
        <v>58</v>
      </c>
      <c r="L50" s="288" t="s">
        <v>315</v>
      </c>
      <c r="M50" s="136">
        <v>46.051670000000001</v>
      </c>
      <c r="N50" s="155">
        <v>-89.651830000000004</v>
      </c>
    </row>
    <row r="51" spans="1:14" ht="16.5" thickBot="1" x14ac:dyDescent="0.3">
      <c r="A51" s="287">
        <v>49</v>
      </c>
      <c r="B51" s="288" t="s">
        <v>245</v>
      </c>
      <c r="C51" s="136">
        <v>42.733669999999996</v>
      </c>
      <c r="D51" s="155">
        <v>-76.655829999999995</v>
      </c>
      <c r="F51" s="279">
        <v>54</v>
      </c>
      <c r="G51" s="280" t="s">
        <v>278</v>
      </c>
      <c r="H51" s="136">
        <v>45.221330000000002</v>
      </c>
      <c r="I51" s="155">
        <v>-118.50682999999999</v>
      </c>
    </row>
    <row r="52" spans="1:14" x14ac:dyDescent="0.25">
      <c r="A52" s="287">
        <v>50</v>
      </c>
      <c r="B52" s="288" t="s">
        <v>248</v>
      </c>
      <c r="C52" s="136">
        <v>42.292999999999999</v>
      </c>
      <c r="D52" s="155">
        <v>-79.391170000000002</v>
      </c>
      <c r="F52" s="350">
        <v>55</v>
      </c>
      <c r="G52" s="351" t="s">
        <v>287</v>
      </c>
      <c r="H52" s="136">
        <v>44.523670000000003</v>
      </c>
      <c r="I52" s="155">
        <v>-72.867999999999995</v>
      </c>
      <c r="K52" s="257"/>
      <c r="L52" s="257" t="s">
        <v>380</v>
      </c>
      <c r="M52" s="257"/>
      <c r="N52" s="257"/>
    </row>
    <row r="53" spans="1:14" x14ac:dyDescent="0.25">
      <c r="A53" s="287">
        <v>51</v>
      </c>
      <c r="B53" s="288" t="s">
        <v>266</v>
      </c>
      <c r="C53" s="136">
        <v>41.350499999999997</v>
      </c>
      <c r="D53" s="155">
        <v>-74.042500000000004</v>
      </c>
      <c r="F53" s="279">
        <v>57</v>
      </c>
      <c r="G53" s="280" t="s">
        <v>295</v>
      </c>
      <c r="H53" s="136">
        <v>46.756329999999998</v>
      </c>
      <c r="I53" s="155">
        <v>-117.18416999999999</v>
      </c>
    </row>
    <row r="54" spans="1:14" x14ac:dyDescent="0.25">
      <c r="A54" s="279">
        <v>52</v>
      </c>
      <c r="B54" s="280" t="s">
        <v>268</v>
      </c>
      <c r="C54" s="136">
        <v>44.38467</v>
      </c>
      <c r="D54" s="155">
        <v>-123.60917000000001</v>
      </c>
      <c r="F54" s="287">
        <v>58</v>
      </c>
      <c r="G54" s="288" t="s">
        <v>315</v>
      </c>
      <c r="H54" s="136">
        <v>46.051670000000001</v>
      </c>
      <c r="I54" s="155">
        <v>-89.651830000000004</v>
      </c>
    </row>
    <row r="55" spans="1:14" x14ac:dyDescent="0.25">
      <c r="A55" s="296">
        <v>54</v>
      </c>
      <c r="B55" s="297" t="s">
        <v>278</v>
      </c>
      <c r="C55" s="136">
        <v>45.221330000000002</v>
      </c>
      <c r="D55" s="155">
        <v>-118.50682999999999</v>
      </c>
      <c r="F55" s="287">
        <v>60</v>
      </c>
      <c r="G55" s="288" t="s">
        <v>331</v>
      </c>
      <c r="H55" s="136">
        <v>42.923999999999999</v>
      </c>
      <c r="I55" s="155">
        <v>-109.78533</v>
      </c>
    </row>
    <row r="56" spans="1:14" x14ac:dyDescent="0.25">
      <c r="A56" s="287">
        <v>55</v>
      </c>
      <c r="B56" s="288" t="s">
        <v>287</v>
      </c>
      <c r="C56" s="136">
        <v>44.523670000000003</v>
      </c>
      <c r="D56" s="155">
        <v>-72.867999999999995</v>
      </c>
      <c r="F56" s="296">
        <v>61</v>
      </c>
      <c r="G56" s="297" t="s">
        <v>334</v>
      </c>
      <c r="H56" s="136">
        <v>44.917000000000002</v>
      </c>
      <c r="I56" s="155">
        <v>-110.41883</v>
      </c>
    </row>
    <row r="57" spans="1:14" x14ac:dyDescent="0.25">
      <c r="A57" s="279">
        <v>56</v>
      </c>
      <c r="B57" s="280" t="s">
        <v>351</v>
      </c>
      <c r="C57" s="136">
        <v>47.859699999999997</v>
      </c>
      <c r="D57" s="155">
        <v>-123.9325</v>
      </c>
      <c r="F57" s="296">
        <v>62</v>
      </c>
      <c r="G57" s="297" t="s">
        <v>336</v>
      </c>
      <c r="H57" s="136">
        <v>41.364699999999999</v>
      </c>
      <c r="I57" s="155">
        <v>-106.24079999999999</v>
      </c>
    </row>
    <row r="58" spans="1:14" x14ac:dyDescent="0.25">
      <c r="A58" s="287">
        <v>58</v>
      </c>
      <c r="B58" s="288" t="s">
        <v>315</v>
      </c>
      <c r="C58" s="136">
        <v>46.051670000000001</v>
      </c>
      <c r="D58" s="155">
        <v>-89.651830000000004</v>
      </c>
    </row>
    <row r="59" spans="1:14" x14ac:dyDescent="0.25">
      <c r="A59" s="287">
        <v>59</v>
      </c>
      <c r="B59" s="288" t="s">
        <v>324</v>
      </c>
      <c r="C59" s="136">
        <v>42.574170000000002</v>
      </c>
      <c r="D59" s="155">
        <v>-88.500330000000005</v>
      </c>
      <c r="F59" s="257"/>
      <c r="G59" s="257" t="s">
        <v>379</v>
      </c>
      <c r="H59" s="257"/>
      <c r="I59" s="257"/>
    </row>
    <row r="60" spans="1:14" x14ac:dyDescent="0.25">
      <c r="A60" s="296">
        <v>60</v>
      </c>
      <c r="B60" s="297" t="s">
        <v>331</v>
      </c>
      <c r="C60" s="136">
        <v>42.923999999999999</v>
      </c>
      <c r="D60" s="155">
        <v>-109.78533</v>
      </c>
    </row>
    <row r="61" spans="1:14" x14ac:dyDescent="0.25">
      <c r="A61" s="296">
        <v>61</v>
      </c>
      <c r="B61" s="297" t="s">
        <v>334</v>
      </c>
      <c r="C61" s="136">
        <v>44.917000000000002</v>
      </c>
      <c r="D61" s="155">
        <v>-110.41883</v>
      </c>
    </row>
    <row r="62" spans="1:14" x14ac:dyDescent="0.25">
      <c r="A62" s="296">
        <v>62</v>
      </c>
      <c r="B62" s="297" t="s">
        <v>336</v>
      </c>
      <c r="C62" s="136">
        <v>41.364699999999999</v>
      </c>
      <c r="D62" s="155">
        <v>-106.24079999999999</v>
      </c>
    </row>
    <row r="63" spans="1:14" ht="16.5" thickBot="1" x14ac:dyDescent="0.3">
      <c r="A63" s="296">
        <v>63</v>
      </c>
      <c r="B63" s="297" t="s">
        <v>344</v>
      </c>
      <c r="C63" s="145">
        <v>43.8733</v>
      </c>
      <c r="D63" s="156">
        <v>-104.1922</v>
      </c>
    </row>
    <row r="65" spans="1:14" x14ac:dyDescent="0.25">
      <c r="B65" s="259" t="s">
        <v>378</v>
      </c>
      <c r="C65" s="257"/>
      <c r="D65" s="257"/>
    </row>
    <row r="67" spans="1:14" s="257" customFormat="1" x14ac:dyDescent="0.25">
      <c r="A67" s="263"/>
      <c r="B67" s="259"/>
      <c r="C67" s="256"/>
      <c r="D67" s="256"/>
      <c r="F67" s="256"/>
      <c r="G67" s="256"/>
      <c r="H67" s="256"/>
      <c r="I67" s="256"/>
      <c r="K67" s="256"/>
      <c r="L67" s="256"/>
      <c r="M67" s="256"/>
      <c r="N67" s="256"/>
    </row>
  </sheetData>
  <sortState ref="K2:O66">
    <sortCondition ref="K2:K6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0"/>
  <sheetViews>
    <sheetView tabSelected="1" zoomScale="70" zoomScaleNormal="70" workbookViewId="0">
      <selection activeCell="T13" sqref="T13"/>
    </sheetView>
  </sheetViews>
  <sheetFormatPr defaultRowHeight="15" x14ac:dyDescent="0.25"/>
  <cols>
    <col min="1" max="1" width="9.140625" style="147"/>
    <col min="2" max="2" width="10.140625" style="147" customWidth="1"/>
    <col min="3" max="3" width="12" style="217" customWidth="1"/>
    <col min="4" max="4" width="31.140625" style="148" customWidth="1"/>
    <col min="5" max="5" width="15.42578125" style="147" bestFit="1" customWidth="1"/>
    <col min="6" max="6" width="10.5703125" style="147" customWidth="1"/>
    <col min="7" max="7" width="10.85546875" style="148" customWidth="1"/>
    <col min="8" max="8" width="8.28515625" style="148" customWidth="1"/>
    <col min="9" max="9" width="11.140625" style="148" customWidth="1"/>
    <col min="10" max="10" width="7.42578125" style="128" customWidth="1"/>
    <col min="11" max="11" width="9.7109375" style="128" customWidth="1"/>
    <col min="12" max="12" width="10.28515625" style="128" customWidth="1"/>
    <col min="13" max="13" width="6.42578125" style="148" customWidth="1"/>
    <col min="14" max="14" width="7.28515625" style="128" customWidth="1"/>
    <col min="15" max="15" width="14.140625" style="147" customWidth="1"/>
    <col min="16" max="16" width="10.28515625" style="148" customWidth="1"/>
    <col min="17" max="17" width="7.85546875" style="162" customWidth="1"/>
    <col min="18" max="16384" width="9.140625" style="128"/>
  </cols>
  <sheetData>
    <row r="1" spans="1:17" s="133" customFormat="1" ht="57.75" thickBot="1" x14ac:dyDescent="0.25">
      <c r="A1" s="130" t="s">
        <v>345</v>
      </c>
      <c r="B1" s="246" t="s">
        <v>365</v>
      </c>
      <c r="C1" s="131" t="s">
        <v>348</v>
      </c>
      <c r="D1" s="130" t="s">
        <v>0</v>
      </c>
      <c r="E1" s="131" t="s">
        <v>156</v>
      </c>
      <c r="F1" s="130" t="s">
        <v>1</v>
      </c>
      <c r="G1" s="131" t="s">
        <v>2</v>
      </c>
      <c r="H1" s="130" t="s">
        <v>71</v>
      </c>
      <c r="I1" s="130" t="s">
        <v>72</v>
      </c>
      <c r="J1" s="130" t="s">
        <v>91</v>
      </c>
      <c r="K1" s="135" t="s">
        <v>357</v>
      </c>
      <c r="L1" s="135" t="s">
        <v>358</v>
      </c>
      <c r="M1" s="246" t="s">
        <v>73</v>
      </c>
      <c r="N1" s="131" t="s">
        <v>74</v>
      </c>
      <c r="O1" s="130" t="s">
        <v>346</v>
      </c>
      <c r="P1" s="134" t="s">
        <v>69</v>
      </c>
      <c r="Q1" s="134" t="s">
        <v>148</v>
      </c>
    </row>
    <row r="2" spans="1:17" s="133" customFormat="1" x14ac:dyDescent="0.25">
      <c r="A2" s="206">
        <v>1</v>
      </c>
      <c r="B2" s="245">
        <v>37</v>
      </c>
      <c r="C2" s="207" t="s">
        <v>352</v>
      </c>
      <c r="D2" s="153" t="s">
        <v>353</v>
      </c>
      <c r="E2" s="154" t="s">
        <v>354</v>
      </c>
      <c r="F2" s="153">
        <v>65.155000000000001</v>
      </c>
      <c r="G2" s="154">
        <v>-147.49100000000001</v>
      </c>
      <c r="H2" s="153">
        <v>230</v>
      </c>
      <c r="I2" s="153" t="s">
        <v>359</v>
      </c>
      <c r="J2" s="218">
        <v>82</v>
      </c>
      <c r="K2" s="241">
        <v>35</v>
      </c>
      <c r="L2" s="241">
        <v>35</v>
      </c>
      <c r="M2" s="248">
        <v>117</v>
      </c>
      <c r="N2" s="164">
        <v>212</v>
      </c>
      <c r="O2" s="153">
        <v>4</v>
      </c>
      <c r="P2" s="242">
        <v>43</v>
      </c>
      <c r="Q2" s="242">
        <v>16</v>
      </c>
    </row>
    <row r="3" spans="1:17" s="133" customFormat="1" ht="30" x14ac:dyDescent="0.25">
      <c r="A3" s="206">
        <v>2</v>
      </c>
      <c r="B3" s="245">
        <v>38</v>
      </c>
      <c r="C3" s="207" t="s">
        <v>355</v>
      </c>
      <c r="D3" s="153" t="s">
        <v>356</v>
      </c>
      <c r="E3" s="154" t="s">
        <v>354</v>
      </c>
      <c r="F3" s="153">
        <v>63.723199999999999</v>
      </c>
      <c r="G3" s="154">
        <v>-148.9676</v>
      </c>
      <c r="H3" s="153">
        <v>661</v>
      </c>
      <c r="I3" s="153" t="s">
        <v>360</v>
      </c>
      <c r="J3" s="218">
        <v>224</v>
      </c>
      <c r="K3" s="204">
        <v>104</v>
      </c>
      <c r="L3" s="204">
        <v>104</v>
      </c>
      <c r="M3" s="248">
        <v>112</v>
      </c>
      <c r="N3" s="164">
        <v>208</v>
      </c>
      <c r="O3" s="153">
        <v>4</v>
      </c>
      <c r="P3" s="242">
        <v>43</v>
      </c>
      <c r="Q3" s="242">
        <v>16</v>
      </c>
    </row>
    <row r="4" spans="1:17" ht="30" x14ac:dyDescent="0.25">
      <c r="A4" s="211">
        <v>3</v>
      </c>
      <c r="B4" s="244">
        <v>39</v>
      </c>
      <c r="C4" s="214" t="s">
        <v>160</v>
      </c>
      <c r="D4" s="151" t="s">
        <v>161</v>
      </c>
      <c r="E4" s="152" t="s">
        <v>162</v>
      </c>
      <c r="F4" s="151">
        <v>43.456829999999997</v>
      </c>
      <c r="G4" s="152">
        <v>-113.55283</v>
      </c>
      <c r="H4" s="151">
        <v>1807</v>
      </c>
      <c r="I4" s="151" t="s">
        <v>361</v>
      </c>
      <c r="J4" s="218">
        <v>158</v>
      </c>
      <c r="K4" s="204">
        <v>98</v>
      </c>
      <c r="L4" s="204">
        <v>98</v>
      </c>
      <c r="M4" s="48">
        <v>158</v>
      </c>
      <c r="N4" s="155">
        <v>121</v>
      </c>
      <c r="O4" s="136">
        <v>32</v>
      </c>
      <c r="P4" s="174">
        <v>-9999</v>
      </c>
      <c r="Q4" s="166">
        <v>-9999</v>
      </c>
    </row>
    <row r="5" spans="1:17" x14ac:dyDescent="0.25">
      <c r="A5" s="211">
        <v>4</v>
      </c>
      <c r="B5" s="244">
        <v>40</v>
      </c>
      <c r="C5" s="214" t="s">
        <v>167</v>
      </c>
      <c r="D5" s="151" t="s">
        <v>168</v>
      </c>
      <c r="E5" s="152" t="s">
        <v>162</v>
      </c>
      <c r="F5" s="151">
        <v>44.292000000000002</v>
      </c>
      <c r="G5" s="152">
        <v>-116.05817</v>
      </c>
      <c r="H5" s="151">
        <v>1442</v>
      </c>
      <c r="I5" s="151" t="s">
        <v>360</v>
      </c>
      <c r="J5" s="218">
        <v>282</v>
      </c>
      <c r="K5" s="204">
        <v>121</v>
      </c>
      <c r="L5" s="204">
        <v>121</v>
      </c>
      <c r="M5" s="48">
        <v>152</v>
      </c>
      <c r="N5" s="155">
        <v>125</v>
      </c>
      <c r="O5" s="136">
        <v>32</v>
      </c>
      <c r="P5" s="174">
        <v>-9999</v>
      </c>
      <c r="Q5" s="166">
        <v>-9999</v>
      </c>
    </row>
    <row r="6" spans="1:17" x14ac:dyDescent="0.25">
      <c r="A6" s="211">
        <v>5</v>
      </c>
      <c r="B6" s="244">
        <v>41</v>
      </c>
      <c r="C6" s="214" t="s">
        <v>169</v>
      </c>
      <c r="D6" s="151" t="s">
        <v>170</v>
      </c>
      <c r="E6" s="152" t="s">
        <v>171</v>
      </c>
      <c r="F6" s="151">
        <v>45.5565</v>
      </c>
      <c r="G6" s="152">
        <v>-84.673670000000001</v>
      </c>
      <c r="H6" s="151">
        <v>238</v>
      </c>
      <c r="I6" s="151" t="s">
        <v>360</v>
      </c>
      <c r="J6" s="218">
        <v>292</v>
      </c>
      <c r="K6" s="204">
        <v>117</v>
      </c>
      <c r="L6" s="204">
        <v>117</v>
      </c>
      <c r="M6" s="48">
        <v>227</v>
      </c>
      <c r="N6" s="155">
        <v>136</v>
      </c>
      <c r="O6" s="136">
        <v>31</v>
      </c>
      <c r="P6" s="137">
        <v>42</v>
      </c>
      <c r="Q6" s="139">
        <v>23</v>
      </c>
    </row>
    <row r="7" spans="1:17" x14ac:dyDescent="0.25">
      <c r="A7" s="211">
        <v>6</v>
      </c>
      <c r="B7" s="244">
        <v>42</v>
      </c>
      <c r="C7" s="214" t="s">
        <v>198</v>
      </c>
      <c r="D7" s="151" t="s">
        <v>199</v>
      </c>
      <c r="E7" s="152" t="s">
        <v>200</v>
      </c>
      <c r="F7" s="151">
        <v>47.525329999999997</v>
      </c>
      <c r="G7" s="152">
        <v>-93.467830000000006</v>
      </c>
      <c r="H7" s="151">
        <v>431</v>
      </c>
      <c r="I7" s="151" t="s">
        <v>360</v>
      </c>
      <c r="J7" s="218">
        <v>245</v>
      </c>
      <c r="K7" s="204">
        <v>105</v>
      </c>
      <c r="L7" s="204">
        <v>105</v>
      </c>
      <c r="M7" s="48">
        <v>206</v>
      </c>
      <c r="N7" s="155">
        <v>137</v>
      </c>
      <c r="O7" s="136">
        <v>31</v>
      </c>
      <c r="P7" s="137">
        <v>42</v>
      </c>
      <c r="Q7" s="139">
        <v>18</v>
      </c>
    </row>
    <row r="8" spans="1:17" x14ac:dyDescent="0.25">
      <c r="A8" s="211">
        <v>7</v>
      </c>
      <c r="B8" s="244">
        <v>43</v>
      </c>
      <c r="C8" s="214" t="s">
        <v>205</v>
      </c>
      <c r="D8" s="151" t="s">
        <v>206</v>
      </c>
      <c r="E8" s="152" t="s">
        <v>200</v>
      </c>
      <c r="F8" s="151">
        <v>44.235669999999999</v>
      </c>
      <c r="G8" s="152">
        <v>-95.300330000000002</v>
      </c>
      <c r="H8" s="151">
        <v>343</v>
      </c>
      <c r="I8" s="151" t="s">
        <v>360</v>
      </c>
      <c r="J8" s="218">
        <v>251</v>
      </c>
      <c r="K8" s="204">
        <v>107</v>
      </c>
      <c r="L8" s="204">
        <v>107</v>
      </c>
      <c r="M8" s="48">
        <v>203</v>
      </c>
      <c r="N8" s="155">
        <v>126</v>
      </c>
      <c r="O8" s="136">
        <v>31</v>
      </c>
      <c r="P8" s="174">
        <v>-9999</v>
      </c>
      <c r="Q8" s="166">
        <v>-9999</v>
      </c>
    </row>
    <row r="9" spans="1:17" ht="30" x14ac:dyDescent="0.25">
      <c r="A9" s="211">
        <v>8</v>
      </c>
      <c r="B9" s="244">
        <v>44</v>
      </c>
      <c r="C9" s="214" t="s">
        <v>213</v>
      </c>
      <c r="D9" s="151" t="s">
        <v>214</v>
      </c>
      <c r="E9" s="152" t="s">
        <v>215</v>
      </c>
      <c r="F9" s="151">
        <v>45.567830000000001</v>
      </c>
      <c r="G9" s="152">
        <v>-107.43583</v>
      </c>
      <c r="H9" s="151">
        <v>957</v>
      </c>
      <c r="I9" s="151" t="s">
        <v>360</v>
      </c>
      <c r="J9" s="218">
        <v>140</v>
      </c>
      <c r="K9" s="204">
        <v>79</v>
      </c>
      <c r="L9" s="204">
        <v>79</v>
      </c>
      <c r="M9" s="48">
        <v>173</v>
      </c>
      <c r="N9" s="155">
        <v>128</v>
      </c>
      <c r="O9" s="136">
        <v>32</v>
      </c>
      <c r="P9" s="174">
        <v>-9999</v>
      </c>
      <c r="Q9" s="166">
        <v>-9999</v>
      </c>
    </row>
    <row r="10" spans="1:17" ht="30" x14ac:dyDescent="0.25">
      <c r="A10" s="211">
        <v>9</v>
      </c>
      <c r="B10" s="244">
        <v>45</v>
      </c>
      <c r="C10" s="214" t="s">
        <v>216</v>
      </c>
      <c r="D10" s="151" t="s">
        <v>217</v>
      </c>
      <c r="E10" s="152" t="s">
        <v>215</v>
      </c>
      <c r="F10" s="151">
        <v>48.510300000000001</v>
      </c>
      <c r="G10" s="152">
        <v>-113.9958</v>
      </c>
      <c r="H10" s="151">
        <v>980</v>
      </c>
      <c r="I10" s="151" t="s">
        <v>360</v>
      </c>
      <c r="J10" s="218">
        <v>235</v>
      </c>
      <c r="K10" s="204">
        <v>101</v>
      </c>
      <c r="L10" s="204">
        <v>101</v>
      </c>
      <c r="M10" s="48">
        <v>159</v>
      </c>
      <c r="N10" s="155">
        <v>139</v>
      </c>
      <c r="O10" s="136">
        <v>32</v>
      </c>
      <c r="P10" s="137">
        <v>43</v>
      </c>
      <c r="Q10" s="166">
        <v>-9999</v>
      </c>
    </row>
    <row r="11" spans="1:17" x14ac:dyDescent="0.25">
      <c r="A11" s="211">
        <v>10</v>
      </c>
      <c r="B11" s="244">
        <v>46</v>
      </c>
      <c r="C11" s="214" t="s">
        <v>225</v>
      </c>
      <c r="D11" s="151" t="s">
        <v>226</v>
      </c>
      <c r="E11" s="152" t="s">
        <v>215</v>
      </c>
      <c r="F11" s="151">
        <v>45.691699999999997</v>
      </c>
      <c r="G11" s="152">
        <v>-113.96559999999999</v>
      </c>
      <c r="H11" s="151">
        <v>2414</v>
      </c>
      <c r="I11" s="151" t="s">
        <v>362</v>
      </c>
      <c r="J11" s="218">
        <v>261</v>
      </c>
      <c r="K11" s="204">
        <v>103</v>
      </c>
      <c r="L11" s="204">
        <v>103</v>
      </c>
      <c r="M11" s="48">
        <v>158</v>
      </c>
      <c r="N11" s="155">
        <v>129</v>
      </c>
      <c r="O11" s="136">
        <v>32</v>
      </c>
      <c r="P11" s="137">
        <v>42</v>
      </c>
      <c r="Q11" s="166">
        <v>-9999</v>
      </c>
    </row>
    <row r="12" spans="1:17" s="45" customFormat="1" x14ac:dyDescent="0.25">
      <c r="A12" s="211">
        <v>11</v>
      </c>
      <c r="B12" s="244">
        <v>47</v>
      </c>
      <c r="C12" s="214" t="s">
        <v>234</v>
      </c>
      <c r="D12" s="151" t="s">
        <v>235</v>
      </c>
      <c r="E12" s="152" t="s">
        <v>236</v>
      </c>
      <c r="F12" s="151">
        <v>47.601399999999998</v>
      </c>
      <c r="G12" s="152">
        <v>-103.2642</v>
      </c>
      <c r="H12" s="151">
        <v>611</v>
      </c>
      <c r="I12" s="151" t="s">
        <v>363</v>
      </c>
      <c r="J12" s="218">
        <v>87</v>
      </c>
      <c r="K12" s="204">
        <v>46</v>
      </c>
      <c r="L12" s="204">
        <v>46</v>
      </c>
      <c r="M12" s="48">
        <v>183</v>
      </c>
      <c r="N12" s="155">
        <v>135</v>
      </c>
      <c r="O12" s="136">
        <v>32</v>
      </c>
      <c r="P12" s="137">
        <v>42</v>
      </c>
      <c r="Q12" s="139">
        <v>18</v>
      </c>
    </row>
    <row r="13" spans="1:17" s="45" customFormat="1" x14ac:dyDescent="0.25">
      <c r="A13" s="211">
        <v>12</v>
      </c>
      <c r="B13" s="244">
        <v>48</v>
      </c>
      <c r="C13" s="214" t="s">
        <v>237</v>
      </c>
      <c r="D13" s="151" t="s">
        <v>238</v>
      </c>
      <c r="E13" s="152" t="s">
        <v>236</v>
      </c>
      <c r="F13" s="151">
        <v>48.77617</v>
      </c>
      <c r="G13" s="152">
        <v>-97.752499999999998</v>
      </c>
      <c r="H13" s="151">
        <v>306</v>
      </c>
      <c r="I13" s="151" t="s">
        <v>360</v>
      </c>
      <c r="J13" s="218">
        <v>210</v>
      </c>
      <c r="K13" s="204">
        <v>100</v>
      </c>
      <c r="L13" s="204">
        <v>100</v>
      </c>
      <c r="M13" s="48">
        <v>195</v>
      </c>
      <c r="N13" s="155">
        <v>140</v>
      </c>
      <c r="O13" s="136">
        <v>31</v>
      </c>
      <c r="P13" s="137">
        <v>42</v>
      </c>
      <c r="Q13" s="139">
        <v>18</v>
      </c>
    </row>
    <row r="14" spans="1:17" x14ac:dyDescent="0.25">
      <c r="A14" s="212">
        <v>13</v>
      </c>
      <c r="B14" s="243">
        <v>49</v>
      </c>
      <c r="C14" s="215" t="s">
        <v>244</v>
      </c>
      <c r="D14" s="136" t="s">
        <v>245</v>
      </c>
      <c r="E14" s="155" t="s">
        <v>246</v>
      </c>
      <c r="F14" s="136">
        <v>42.733669999999996</v>
      </c>
      <c r="G14" s="155">
        <v>-76.655829999999995</v>
      </c>
      <c r="H14" s="136">
        <v>249</v>
      </c>
      <c r="I14" s="136" t="s">
        <v>360</v>
      </c>
      <c r="J14" s="218">
        <v>323</v>
      </c>
      <c r="K14" s="204">
        <v>131</v>
      </c>
      <c r="L14" s="204">
        <v>131</v>
      </c>
      <c r="M14" s="48">
        <v>249</v>
      </c>
      <c r="N14" s="155">
        <v>134</v>
      </c>
      <c r="O14" s="136">
        <v>31</v>
      </c>
      <c r="P14" s="137">
        <v>42</v>
      </c>
      <c r="Q14" s="161">
        <v>23</v>
      </c>
    </row>
    <row r="15" spans="1:17" x14ac:dyDescent="0.25">
      <c r="A15" s="212">
        <v>14</v>
      </c>
      <c r="B15" s="243">
        <v>50</v>
      </c>
      <c r="C15" s="215" t="s">
        <v>247</v>
      </c>
      <c r="D15" s="136" t="s">
        <v>248</v>
      </c>
      <c r="E15" s="155" t="s">
        <v>246</v>
      </c>
      <c r="F15" s="136">
        <v>42.292999999999999</v>
      </c>
      <c r="G15" s="155">
        <v>-79.391170000000002</v>
      </c>
      <c r="H15" s="136">
        <v>488</v>
      </c>
      <c r="I15" s="136" t="s">
        <v>360</v>
      </c>
      <c r="J15" s="218">
        <v>319</v>
      </c>
      <c r="K15" s="204">
        <v>126</v>
      </c>
      <c r="L15" s="204">
        <v>126</v>
      </c>
      <c r="M15" s="48">
        <v>243</v>
      </c>
      <c r="N15" s="155">
        <v>130</v>
      </c>
      <c r="O15" s="136">
        <v>31</v>
      </c>
      <c r="P15" s="137">
        <v>42</v>
      </c>
      <c r="Q15" s="166">
        <v>-9999</v>
      </c>
    </row>
    <row r="16" spans="1:17" x14ac:dyDescent="0.25">
      <c r="A16" s="212">
        <v>15</v>
      </c>
      <c r="B16" s="243">
        <v>51</v>
      </c>
      <c r="C16" s="215" t="s">
        <v>265</v>
      </c>
      <c r="D16" s="136" t="s">
        <v>266</v>
      </c>
      <c r="E16" s="155" t="s">
        <v>246</v>
      </c>
      <c r="F16" s="136">
        <v>41.350499999999997</v>
      </c>
      <c r="G16" s="155">
        <v>-74.042500000000004</v>
      </c>
      <c r="H16" s="136">
        <v>201</v>
      </c>
      <c r="I16" s="136" t="s">
        <v>360</v>
      </c>
      <c r="J16" s="218">
        <v>315</v>
      </c>
      <c r="K16" s="204">
        <v>132</v>
      </c>
      <c r="L16" s="204">
        <v>132</v>
      </c>
      <c r="M16" s="48">
        <v>257</v>
      </c>
      <c r="N16" s="155">
        <v>132</v>
      </c>
      <c r="O16" s="136">
        <v>31</v>
      </c>
      <c r="P16" s="174">
        <v>-9999</v>
      </c>
      <c r="Q16" s="166">
        <v>-9999</v>
      </c>
    </row>
    <row r="17" spans="1:17" x14ac:dyDescent="0.25">
      <c r="A17" s="212">
        <v>16</v>
      </c>
      <c r="B17" s="243">
        <v>52</v>
      </c>
      <c r="C17" s="215" t="s">
        <v>267</v>
      </c>
      <c r="D17" s="136" t="s">
        <v>268</v>
      </c>
      <c r="E17" s="155" t="s">
        <v>269</v>
      </c>
      <c r="F17" s="136">
        <v>44.38467</v>
      </c>
      <c r="G17" s="155">
        <v>-123.60917000000001</v>
      </c>
      <c r="H17" s="136">
        <v>104</v>
      </c>
      <c r="I17" s="136" t="s">
        <v>360</v>
      </c>
      <c r="J17" s="218">
        <v>292</v>
      </c>
      <c r="K17" s="204">
        <v>120</v>
      </c>
      <c r="L17" s="204">
        <v>120</v>
      </c>
      <c r="M17" s="48">
        <v>134</v>
      </c>
      <c r="N17" s="155">
        <v>128</v>
      </c>
      <c r="O17" s="150">
        <v>8</v>
      </c>
      <c r="P17" s="137">
        <v>35</v>
      </c>
      <c r="Q17" s="161">
        <v>19</v>
      </c>
    </row>
    <row r="18" spans="1:17" x14ac:dyDescent="0.25">
      <c r="A18" s="212">
        <v>17</v>
      </c>
      <c r="B18" s="243">
        <v>53</v>
      </c>
      <c r="C18" s="215" t="s">
        <v>273</v>
      </c>
      <c r="D18" s="136" t="s">
        <v>274</v>
      </c>
      <c r="E18" s="155" t="s">
        <v>269</v>
      </c>
      <c r="F18" s="136">
        <v>44.207999999999998</v>
      </c>
      <c r="G18" s="155">
        <v>-122.252</v>
      </c>
      <c r="H18" s="136">
        <v>436</v>
      </c>
      <c r="I18" s="136" t="s">
        <v>360</v>
      </c>
      <c r="J18" s="218">
        <v>340</v>
      </c>
      <c r="K18" s="204">
        <v>130</v>
      </c>
      <c r="L18" s="204">
        <v>130</v>
      </c>
      <c r="M18" s="48">
        <v>137</v>
      </c>
      <c r="N18" s="155">
        <v>127</v>
      </c>
      <c r="O18" s="198">
        <v>-9999</v>
      </c>
      <c r="P18" s="137">
        <v>35</v>
      </c>
      <c r="Q18" s="161">
        <v>19</v>
      </c>
    </row>
    <row r="19" spans="1:17" x14ac:dyDescent="0.25">
      <c r="A19" s="212">
        <v>18</v>
      </c>
      <c r="B19" s="243">
        <v>54</v>
      </c>
      <c r="C19" s="215" t="s">
        <v>277</v>
      </c>
      <c r="D19" s="136" t="s">
        <v>278</v>
      </c>
      <c r="E19" s="155" t="s">
        <v>269</v>
      </c>
      <c r="F19" s="136">
        <v>45.221330000000002</v>
      </c>
      <c r="G19" s="155">
        <v>-118.50682999999999</v>
      </c>
      <c r="H19" s="136">
        <v>1253</v>
      </c>
      <c r="I19" s="136" t="s">
        <v>360</v>
      </c>
      <c r="J19" s="218">
        <v>305</v>
      </c>
      <c r="K19" s="204">
        <v>131</v>
      </c>
      <c r="L19" s="204">
        <v>131</v>
      </c>
      <c r="M19" s="48">
        <v>147</v>
      </c>
      <c r="N19" s="155">
        <v>129</v>
      </c>
      <c r="O19" s="136">
        <v>32</v>
      </c>
      <c r="P19" s="137">
        <v>35</v>
      </c>
      <c r="Q19" s="166">
        <v>-9999</v>
      </c>
    </row>
    <row r="20" spans="1:17" x14ac:dyDescent="0.25">
      <c r="A20" s="212">
        <v>19</v>
      </c>
      <c r="B20" s="243">
        <v>55</v>
      </c>
      <c r="C20" s="215" t="s">
        <v>286</v>
      </c>
      <c r="D20" s="136" t="s">
        <v>287</v>
      </c>
      <c r="E20" s="155" t="s">
        <v>288</v>
      </c>
      <c r="F20" s="136">
        <v>44.523670000000003</v>
      </c>
      <c r="G20" s="155">
        <v>-72.867999999999995</v>
      </c>
      <c r="H20" s="136">
        <v>399</v>
      </c>
      <c r="I20" s="136" t="s">
        <v>360</v>
      </c>
      <c r="J20" s="218">
        <v>460</v>
      </c>
      <c r="K20" s="204">
        <v>166</v>
      </c>
      <c r="L20" s="204">
        <v>166</v>
      </c>
      <c r="M20" s="48">
        <v>255</v>
      </c>
      <c r="N20" s="155">
        <v>143</v>
      </c>
      <c r="O20" s="136">
        <v>31</v>
      </c>
      <c r="P20" s="137">
        <v>42</v>
      </c>
      <c r="Q20" s="161">
        <v>23</v>
      </c>
    </row>
    <row r="21" spans="1:17" x14ac:dyDescent="0.25">
      <c r="A21" s="212">
        <v>20</v>
      </c>
      <c r="B21" s="243">
        <v>56</v>
      </c>
      <c r="C21" s="215" t="s">
        <v>350</v>
      </c>
      <c r="D21" s="136" t="s">
        <v>351</v>
      </c>
      <c r="E21" s="155" t="s">
        <v>296</v>
      </c>
      <c r="F21" s="136">
        <v>47.859699999999997</v>
      </c>
      <c r="G21" s="155">
        <v>-123.9325</v>
      </c>
      <c r="H21" s="136">
        <v>182</v>
      </c>
      <c r="I21" s="136" t="s">
        <v>360</v>
      </c>
      <c r="J21" s="218">
        <v>305</v>
      </c>
      <c r="K21" s="204">
        <v>134</v>
      </c>
      <c r="L21" s="204">
        <v>134</v>
      </c>
      <c r="M21" s="48">
        <v>136</v>
      </c>
      <c r="N21" s="155">
        <v>140</v>
      </c>
      <c r="O21" s="48">
        <v>8</v>
      </c>
      <c r="P21" s="174">
        <v>-9999</v>
      </c>
      <c r="Q21" s="161">
        <v>19</v>
      </c>
    </row>
    <row r="22" spans="1:17" x14ac:dyDescent="0.25">
      <c r="A22" s="212">
        <v>21</v>
      </c>
      <c r="B22" s="243">
        <v>57</v>
      </c>
      <c r="C22" s="215" t="s">
        <v>294</v>
      </c>
      <c r="D22" s="136" t="s">
        <v>295</v>
      </c>
      <c r="E22" s="155" t="s">
        <v>296</v>
      </c>
      <c r="F22" s="136">
        <v>46.756329999999998</v>
      </c>
      <c r="G22" s="155">
        <v>-117.18416999999999</v>
      </c>
      <c r="H22" s="136">
        <v>766</v>
      </c>
      <c r="I22" s="136" t="s">
        <v>360</v>
      </c>
      <c r="J22" s="218">
        <v>283</v>
      </c>
      <c r="K22" s="204">
        <v>130</v>
      </c>
      <c r="L22" s="204">
        <v>130</v>
      </c>
      <c r="M22" s="48">
        <v>151</v>
      </c>
      <c r="N22" s="155">
        <v>134</v>
      </c>
      <c r="O22" s="198">
        <v>-9999</v>
      </c>
      <c r="P22" s="137">
        <v>35</v>
      </c>
      <c r="Q22" s="166">
        <v>-9999</v>
      </c>
    </row>
    <row r="23" spans="1:17" x14ac:dyDescent="0.25">
      <c r="A23" s="212">
        <v>22</v>
      </c>
      <c r="B23" s="243">
        <v>58</v>
      </c>
      <c r="C23" s="215" t="s">
        <v>314</v>
      </c>
      <c r="D23" s="136" t="s">
        <v>315</v>
      </c>
      <c r="E23" s="155" t="s">
        <v>316</v>
      </c>
      <c r="F23" s="136">
        <v>46.051670000000001</v>
      </c>
      <c r="G23" s="155">
        <v>-89.651830000000004</v>
      </c>
      <c r="H23" s="136">
        <v>501</v>
      </c>
      <c r="I23" s="136" t="s">
        <v>360</v>
      </c>
      <c r="J23" s="218">
        <v>321</v>
      </c>
      <c r="K23" s="204">
        <v>130</v>
      </c>
      <c r="L23" s="204">
        <v>130</v>
      </c>
      <c r="M23" s="48">
        <v>216</v>
      </c>
      <c r="N23" s="155">
        <v>134</v>
      </c>
      <c r="O23" s="136">
        <v>31</v>
      </c>
      <c r="P23" s="137">
        <v>42</v>
      </c>
      <c r="Q23" s="161">
        <v>23</v>
      </c>
    </row>
    <row r="24" spans="1:17" x14ac:dyDescent="0.25">
      <c r="A24" s="212">
        <v>23</v>
      </c>
      <c r="B24" s="243">
        <v>59</v>
      </c>
      <c r="C24" s="215" t="s">
        <v>323</v>
      </c>
      <c r="D24" s="136" t="s">
        <v>324</v>
      </c>
      <c r="E24" s="155" t="s">
        <v>316</v>
      </c>
      <c r="F24" s="136">
        <v>42.574170000000002</v>
      </c>
      <c r="G24" s="155">
        <v>-88.500330000000005</v>
      </c>
      <c r="H24" s="136">
        <v>288</v>
      </c>
      <c r="I24" s="136" t="s">
        <v>360</v>
      </c>
      <c r="J24" s="218">
        <v>339</v>
      </c>
      <c r="K24" s="204">
        <v>128</v>
      </c>
      <c r="L24" s="204">
        <v>128</v>
      </c>
      <c r="M24" s="48">
        <v>221</v>
      </c>
      <c r="N24" s="155">
        <v>123</v>
      </c>
      <c r="O24" s="136">
        <v>31</v>
      </c>
      <c r="P24" s="174">
        <v>-9999</v>
      </c>
      <c r="Q24" s="166">
        <v>-9999</v>
      </c>
    </row>
    <row r="25" spans="1:17" x14ac:dyDescent="0.25">
      <c r="A25" s="212">
        <v>24</v>
      </c>
      <c r="B25" s="243">
        <v>60</v>
      </c>
      <c r="C25" s="215" t="s">
        <v>330</v>
      </c>
      <c r="D25" s="136" t="s">
        <v>331</v>
      </c>
      <c r="E25" s="155" t="s">
        <v>332</v>
      </c>
      <c r="F25" s="136">
        <v>42.923999999999999</v>
      </c>
      <c r="G25" s="155">
        <v>-109.78533</v>
      </c>
      <c r="H25" s="136">
        <v>2388</v>
      </c>
      <c r="I25" s="136" t="s">
        <v>360</v>
      </c>
      <c r="J25" s="218">
        <v>182</v>
      </c>
      <c r="K25" s="204">
        <v>97</v>
      </c>
      <c r="L25" s="204">
        <v>97</v>
      </c>
      <c r="M25" s="48">
        <v>167</v>
      </c>
      <c r="N25" s="155">
        <v>119</v>
      </c>
      <c r="O25" s="136">
        <v>32</v>
      </c>
      <c r="P25" s="137">
        <v>42</v>
      </c>
      <c r="Q25" s="166">
        <v>-9999</v>
      </c>
    </row>
    <row r="26" spans="1:17" x14ac:dyDescent="0.25">
      <c r="A26" s="212">
        <v>25</v>
      </c>
      <c r="B26" s="243">
        <v>61</v>
      </c>
      <c r="C26" s="215" t="s">
        <v>333</v>
      </c>
      <c r="D26" s="136" t="s">
        <v>334</v>
      </c>
      <c r="E26" s="155" t="s">
        <v>332</v>
      </c>
      <c r="F26" s="136">
        <v>44.917000000000002</v>
      </c>
      <c r="G26" s="155">
        <v>-110.41883</v>
      </c>
      <c r="H26" s="136">
        <v>1912</v>
      </c>
      <c r="I26" s="136" t="s">
        <v>360</v>
      </c>
      <c r="J26" s="218">
        <v>197</v>
      </c>
      <c r="K26" s="204">
        <v>100</v>
      </c>
      <c r="L26" s="204">
        <v>100</v>
      </c>
      <c r="M26" s="48">
        <v>166</v>
      </c>
      <c r="N26" s="155">
        <v>126</v>
      </c>
      <c r="O26" s="136">
        <v>32</v>
      </c>
      <c r="P26" s="137">
        <v>43</v>
      </c>
      <c r="Q26" s="166">
        <v>-9999</v>
      </c>
    </row>
    <row r="27" spans="1:17" x14ac:dyDescent="0.25">
      <c r="A27" s="212">
        <v>26</v>
      </c>
      <c r="B27" s="243">
        <v>62</v>
      </c>
      <c r="C27" s="215" t="s">
        <v>335</v>
      </c>
      <c r="D27" s="136" t="s">
        <v>336</v>
      </c>
      <c r="E27" s="155" t="s">
        <v>332</v>
      </c>
      <c r="F27" s="136">
        <v>41.364699999999999</v>
      </c>
      <c r="G27" s="155">
        <v>-106.24079999999999</v>
      </c>
      <c r="H27" s="136">
        <v>3212</v>
      </c>
      <c r="I27" s="136" t="s">
        <v>364</v>
      </c>
      <c r="J27" s="218">
        <v>222</v>
      </c>
      <c r="K27" s="204">
        <v>89</v>
      </c>
      <c r="L27" s="204">
        <v>89</v>
      </c>
      <c r="M27" s="48">
        <v>176</v>
      </c>
      <c r="N27" s="155">
        <v>113</v>
      </c>
      <c r="O27" s="136">
        <v>32</v>
      </c>
      <c r="P27" s="137">
        <v>43</v>
      </c>
      <c r="Q27" s="166">
        <v>-9999</v>
      </c>
    </row>
    <row r="28" spans="1:17" ht="15.75" thickBot="1" x14ac:dyDescent="0.3">
      <c r="A28" s="213">
        <v>27</v>
      </c>
      <c r="B28" s="247">
        <v>63</v>
      </c>
      <c r="C28" s="216" t="s">
        <v>343</v>
      </c>
      <c r="D28" s="145" t="s">
        <v>344</v>
      </c>
      <c r="E28" s="156" t="s">
        <v>332</v>
      </c>
      <c r="F28" s="145">
        <v>43.8733</v>
      </c>
      <c r="G28" s="156">
        <v>-104.1922</v>
      </c>
      <c r="H28" s="145">
        <v>1466</v>
      </c>
      <c r="I28" s="145" t="s">
        <v>360</v>
      </c>
      <c r="J28" s="222">
        <v>183</v>
      </c>
      <c r="K28" s="205">
        <v>95</v>
      </c>
      <c r="L28" s="205">
        <v>95</v>
      </c>
      <c r="M28" s="249">
        <v>181</v>
      </c>
      <c r="N28" s="156">
        <v>122</v>
      </c>
      <c r="O28" s="145">
        <v>32</v>
      </c>
      <c r="P28" s="178">
        <v>-9999</v>
      </c>
      <c r="Q28" s="179">
        <v>-9999</v>
      </c>
    </row>
    <row r="30" spans="1:17" x14ac:dyDescent="0.25">
      <c r="A30" s="199"/>
      <c r="B30" s="199"/>
      <c r="C30" s="217">
        <v>-9999</v>
      </c>
      <c r="D30" s="148" t="s">
        <v>349</v>
      </c>
      <c r="J30" s="128">
        <f>AVERAGE(J2:J28)</f>
        <v>253.81481481481481</v>
      </c>
      <c r="K30" s="128">
        <f>AVERAGE(K2:K28)</f>
        <v>109.44444444444444</v>
      </c>
      <c r="M30" s="149" t="s">
        <v>347</v>
      </c>
    </row>
  </sheetData>
  <hyperlinks>
    <hyperlink ref="C7" r:id="rId1" display="http://www.uaa.alaska.edu/enri/usnip/stations/mn16.cfm"/>
    <hyperlink ref="C8" r:id="rId2" display="http://www.uaa.alaska.edu/enri/usnip/stations/mn27.cfm"/>
    <hyperlink ref="C9" r:id="rId3" display="http://www.uaa.alaska.edu/enri/usnip/stations/mt00.cfm"/>
    <hyperlink ref="C10" r:id="rId4" display="http://www.uaa.alaska.edu/enri/usnip/stations/mt05.cfm"/>
    <hyperlink ref="C11" r:id="rId5" display="http://www.uaa.alaska.edu/enri/usnip/stations/mt97.cfm"/>
    <hyperlink ref="C14" r:id="rId6" display="http://www.uaa.alaska.edu/enri/usnip/stations/ny08.cfm"/>
    <hyperlink ref="C15" r:id="rId7" display="http://www.uaa.alaska.edu/enri/usnip/stations/ny10.cfm"/>
    <hyperlink ref="C16" r:id="rId8" display="http://www.uaa.alaska.edu/enri/usnip/stations/ny99.cfm"/>
    <hyperlink ref="C12" r:id="rId9" display="http://www.uaa.alaska.edu/enri/usnip/stations/nd07.cfm"/>
    <hyperlink ref="C13" r:id="rId10" display="http://www.uaa.alaska.edu/enri/usnip/stations/nd08.cfm"/>
    <hyperlink ref="C20" r:id="rId11" display="http://www.uaa.alaska.edu/enri/usnip/stations/vt99.cfm"/>
    <hyperlink ref="C22" r:id="rId12" display="http://www.uaa.alaska.edu/enri/usnip/stations/wa24.cfm"/>
    <hyperlink ref="C23" r:id="rId13" display="http://www.uaa.alaska.edu/enri/usnip/stations/wi36.cfm"/>
    <hyperlink ref="C24" r:id="rId14" display="http://www.uaa.alaska.edu/enri/usnip/stations/wi99.cfm"/>
    <hyperlink ref="C25" r:id="rId15" display="http://www.uaa.alaska.edu/enri/usnip/stations/wy06.cfm"/>
    <hyperlink ref="C26" r:id="rId16" display="http://www.uaa.alaska.edu/enri/usnip/stations/wy08.cfm"/>
    <hyperlink ref="C27" r:id="rId17" display="http://www.uaa.alaska.edu/enri/usnip/stations/wy95.cfm"/>
    <hyperlink ref="C28" r:id="rId18" display="http://www.uaa.alaska.edu/enri/usnip/stations/wy99.cfm"/>
    <hyperlink ref="C6" r:id="rId19" display="http://www.uaa.alaska.edu/enri/usnip/stations/mi09.cfm"/>
    <hyperlink ref="C18" r:id="rId20" display="http://www.uaa.alaska.edu/enri/usnip/stations/or10.cfm"/>
    <hyperlink ref="C19" r:id="rId21" display="http://www.uaa.alaska.edu/enri/usnip/stations/or18.cfm"/>
    <hyperlink ref="C4" r:id="rId22" display="http://www.uaa.alaska.edu/enri/usnip/stations/id03.cfm"/>
    <hyperlink ref="C5" r:id="rId23" display="http://www.uaa.alaska.edu/enri/usnip/stations/id15.cfm"/>
  </hyperlinks>
  <pageMargins left="0.7" right="0.7" top="0.75" bottom="0.75" header="0.3" footer="0.3"/>
  <pageSetup orientation="portrait" r:id="rId24"/>
  <legacy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zoomScale="55" zoomScaleNormal="55" workbookViewId="0">
      <selection sqref="A1:XFD1048576"/>
    </sheetView>
  </sheetViews>
  <sheetFormatPr defaultRowHeight="15.75" x14ac:dyDescent="0.25"/>
  <cols>
    <col min="1" max="1" width="10.5703125" style="263" customWidth="1"/>
    <col min="2" max="2" width="46.28515625" style="259" bestFit="1" customWidth="1"/>
    <col min="3" max="3" width="7.140625" style="259" bestFit="1" customWidth="1"/>
    <col min="4" max="4" width="7.140625" style="258" bestFit="1" customWidth="1"/>
    <col min="5" max="5" width="9.5703125" style="258" bestFit="1" customWidth="1"/>
    <col min="6" max="7" width="9.140625" style="256"/>
    <col min="8" max="8" width="44" style="256" bestFit="1" customWidth="1"/>
    <col min="9" max="13" width="9.140625" style="256"/>
    <col min="14" max="14" width="44" style="256" bestFit="1" customWidth="1"/>
    <col min="15" max="16384" width="9.140625" style="256"/>
  </cols>
  <sheetData>
    <row r="1" spans="1:17" ht="31.5" x14ac:dyDescent="0.25">
      <c r="A1" s="250" t="s">
        <v>369</v>
      </c>
      <c r="B1" s="254" t="s">
        <v>0</v>
      </c>
      <c r="C1" s="255" t="s">
        <v>367</v>
      </c>
      <c r="D1" s="253" t="s">
        <v>368</v>
      </c>
      <c r="E1" s="255" t="s">
        <v>366</v>
      </c>
      <c r="G1" s="250" t="s">
        <v>369</v>
      </c>
      <c r="H1" s="254" t="s">
        <v>0</v>
      </c>
      <c r="I1" s="255" t="s">
        <v>367</v>
      </c>
      <c r="J1" s="253" t="s">
        <v>368</v>
      </c>
      <c r="K1" s="255" t="s">
        <v>366</v>
      </c>
      <c r="M1" s="250" t="s">
        <v>369</v>
      </c>
      <c r="N1" s="254" t="s">
        <v>0</v>
      </c>
      <c r="O1" s="255" t="s">
        <v>367</v>
      </c>
      <c r="P1" s="253" t="s">
        <v>368</v>
      </c>
      <c r="Q1" s="255" t="s">
        <v>366</v>
      </c>
    </row>
    <row r="2" spans="1:17" x14ac:dyDescent="0.25">
      <c r="A2" s="298">
        <v>53</v>
      </c>
      <c r="B2" s="299" t="s">
        <v>274</v>
      </c>
      <c r="C2" s="300">
        <v>-9999</v>
      </c>
      <c r="D2" s="300">
        <v>35</v>
      </c>
      <c r="E2" s="301">
        <v>19</v>
      </c>
      <c r="G2" s="303">
        <v>39</v>
      </c>
      <c r="H2" s="304" t="s">
        <v>161</v>
      </c>
      <c r="I2" s="305">
        <v>32</v>
      </c>
      <c r="J2" s="300">
        <v>-9999</v>
      </c>
      <c r="K2" s="302">
        <v>-9999</v>
      </c>
      <c r="M2" s="303">
        <v>39</v>
      </c>
      <c r="N2" s="304" t="s">
        <v>161</v>
      </c>
      <c r="O2" s="305">
        <v>32</v>
      </c>
      <c r="P2" s="300">
        <v>-9999</v>
      </c>
      <c r="Q2" s="302">
        <v>-9999</v>
      </c>
    </row>
    <row r="3" spans="1:17" x14ac:dyDescent="0.25">
      <c r="A3" s="298">
        <v>57</v>
      </c>
      <c r="B3" s="299" t="s">
        <v>295</v>
      </c>
      <c r="C3" s="300">
        <v>-9999</v>
      </c>
      <c r="D3" s="300">
        <v>35</v>
      </c>
      <c r="E3" s="302">
        <v>-9999</v>
      </c>
      <c r="G3" s="303">
        <v>40</v>
      </c>
      <c r="H3" s="304" t="s">
        <v>168</v>
      </c>
      <c r="I3" s="305">
        <v>32</v>
      </c>
      <c r="J3" s="300">
        <v>-9999</v>
      </c>
      <c r="K3" s="302">
        <v>-9999</v>
      </c>
      <c r="M3" s="303">
        <v>40</v>
      </c>
      <c r="N3" s="304" t="s">
        <v>168</v>
      </c>
      <c r="O3" s="305">
        <v>32</v>
      </c>
      <c r="P3" s="300">
        <v>-9999</v>
      </c>
      <c r="Q3" s="302">
        <v>-9999</v>
      </c>
    </row>
    <row r="4" spans="1:17" x14ac:dyDescent="0.25">
      <c r="A4" s="264">
        <v>1</v>
      </c>
      <c r="B4" s="76" t="s">
        <v>3</v>
      </c>
      <c r="C4" s="265">
        <v>4</v>
      </c>
      <c r="D4" s="266">
        <v>62</v>
      </c>
      <c r="E4" s="266">
        <v>17</v>
      </c>
      <c r="G4" s="303">
        <v>43</v>
      </c>
      <c r="H4" s="304" t="s">
        <v>206</v>
      </c>
      <c r="I4" s="305">
        <v>31</v>
      </c>
      <c r="J4" s="300">
        <v>-9999</v>
      </c>
      <c r="K4" s="302">
        <v>-9999</v>
      </c>
      <c r="M4" s="303">
        <v>43</v>
      </c>
      <c r="N4" s="304" t="s">
        <v>206</v>
      </c>
      <c r="O4" s="305">
        <v>31</v>
      </c>
      <c r="P4" s="300">
        <v>-9999</v>
      </c>
      <c r="Q4" s="302">
        <v>-9999</v>
      </c>
    </row>
    <row r="5" spans="1:17" x14ac:dyDescent="0.25">
      <c r="A5" s="264">
        <v>7</v>
      </c>
      <c r="B5" s="76" t="s">
        <v>8</v>
      </c>
      <c r="C5" s="265">
        <v>4</v>
      </c>
      <c r="D5" s="266">
        <v>62</v>
      </c>
      <c r="E5" s="266">
        <v>17</v>
      </c>
      <c r="G5" s="303">
        <v>44</v>
      </c>
      <c r="H5" s="304" t="s">
        <v>214</v>
      </c>
      <c r="I5" s="305">
        <v>32</v>
      </c>
      <c r="J5" s="300">
        <v>-9999</v>
      </c>
      <c r="K5" s="302">
        <v>-9999</v>
      </c>
      <c r="M5" s="303">
        <v>44</v>
      </c>
      <c r="N5" s="304" t="s">
        <v>214</v>
      </c>
      <c r="O5" s="305">
        <v>32</v>
      </c>
      <c r="P5" s="300">
        <v>-9999</v>
      </c>
      <c r="Q5" s="302">
        <v>-9999</v>
      </c>
    </row>
    <row r="6" spans="1:17" x14ac:dyDescent="0.25">
      <c r="A6" s="264">
        <v>14</v>
      </c>
      <c r="B6" s="76" t="s">
        <v>15</v>
      </c>
      <c r="C6" s="265">
        <v>4</v>
      </c>
      <c r="D6" s="266">
        <v>62</v>
      </c>
      <c r="E6" s="266">
        <v>17</v>
      </c>
      <c r="G6" s="298">
        <v>51</v>
      </c>
      <c r="H6" s="299" t="s">
        <v>266</v>
      </c>
      <c r="I6" s="305">
        <v>31</v>
      </c>
      <c r="J6" s="300">
        <v>-9999</v>
      </c>
      <c r="K6" s="302">
        <v>-9999</v>
      </c>
      <c r="M6" s="303">
        <v>45</v>
      </c>
      <c r="N6" s="304" t="s">
        <v>217</v>
      </c>
      <c r="O6" s="305">
        <v>32</v>
      </c>
      <c r="P6" s="300">
        <v>43</v>
      </c>
      <c r="Q6" s="302">
        <v>-9999</v>
      </c>
    </row>
    <row r="7" spans="1:17" x14ac:dyDescent="0.25">
      <c r="A7" s="264">
        <v>15</v>
      </c>
      <c r="B7" s="333" t="s">
        <v>16</v>
      </c>
      <c r="C7" s="265">
        <v>4</v>
      </c>
      <c r="D7" s="266">
        <v>43</v>
      </c>
      <c r="E7" s="266">
        <v>18</v>
      </c>
      <c r="G7" s="298">
        <v>56</v>
      </c>
      <c r="H7" s="299" t="s">
        <v>351</v>
      </c>
      <c r="I7" s="305">
        <v>8</v>
      </c>
      <c r="J7" s="300">
        <v>-9999</v>
      </c>
      <c r="K7" s="301">
        <v>19</v>
      </c>
      <c r="M7" s="303">
        <v>46</v>
      </c>
      <c r="N7" s="304" t="s">
        <v>226</v>
      </c>
      <c r="O7" s="305">
        <v>32</v>
      </c>
      <c r="P7" s="300">
        <v>42</v>
      </c>
      <c r="Q7" s="302">
        <v>-9999</v>
      </c>
    </row>
    <row r="8" spans="1:17" x14ac:dyDescent="0.25">
      <c r="A8" s="264">
        <v>18</v>
      </c>
      <c r="B8" s="76" t="s">
        <v>19</v>
      </c>
      <c r="C8" s="265">
        <v>4</v>
      </c>
      <c r="D8" s="266">
        <v>62</v>
      </c>
      <c r="E8" s="266">
        <v>17</v>
      </c>
      <c r="G8" s="298">
        <v>59</v>
      </c>
      <c r="H8" s="299" t="s">
        <v>324</v>
      </c>
      <c r="I8" s="305">
        <v>31</v>
      </c>
      <c r="J8" s="300">
        <v>-9999</v>
      </c>
      <c r="K8" s="302">
        <v>-9999</v>
      </c>
      <c r="M8" s="298">
        <v>50</v>
      </c>
      <c r="N8" s="299" t="s">
        <v>248</v>
      </c>
      <c r="O8" s="305">
        <v>31</v>
      </c>
      <c r="P8" s="300">
        <v>42</v>
      </c>
      <c r="Q8" s="302">
        <v>-9999</v>
      </c>
    </row>
    <row r="9" spans="1:17" x14ac:dyDescent="0.25">
      <c r="A9" s="264">
        <v>20</v>
      </c>
      <c r="B9" s="76" t="s">
        <v>21</v>
      </c>
      <c r="C9" s="265">
        <v>4</v>
      </c>
      <c r="D9" s="266">
        <v>43</v>
      </c>
      <c r="E9" s="266">
        <v>16</v>
      </c>
      <c r="G9" s="298">
        <v>63</v>
      </c>
      <c r="H9" s="299" t="s">
        <v>344</v>
      </c>
      <c r="I9" s="305">
        <v>32</v>
      </c>
      <c r="J9" s="300">
        <v>-9999</v>
      </c>
      <c r="K9" s="302">
        <v>-9999</v>
      </c>
      <c r="M9" s="298">
        <v>51</v>
      </c>
      <c r="N9" s="299" t="s">
        <v>266</v>
      </c>
      <c r="O9" s="305">
        <v>31</v>
      </c>
      <c r="P9" s="300">
        <v>-9999</v>
      </c>
      <c r="Q9" s="302">
        <v>-9999</v>
      </c>
    </row>
    <row r="10" spans="1:17" x14ac:dyDescent="0.25">
      <c r="A10" s="264">
        <v>21</v>
      </c>
      <c r="B10" s="76" t="s">
        <v>22</v>
      </c>
      <c r="C10" s="265">
        <v>4</v>
      </c>
      <c r="D10" s="266">
        <v>47</v>
      </c>
      <c r="E10" s="266">
        <v>16</v>
      </c>
      <c r="G10" s="271">
        <v>27</v>
      </c>
      <c r="H10" s="272" t="s">
        <v>28</v>
      </c>
      <c r="I10" s="273">
        <v>8</v>
      </c>
      <c r="J10" s="274">
        <v>35</v>
      </c>
      <c r="K10" s="274">
        <v>19</v>
      </c>
      <c r="M10" s="298">
        <v>54</v>
      </c>
      <c r="N10" s="299" t="s">
        <v>278</v>
      </c>
      <c r="O10" s="305">
        <v>32</v>
      </c>
      <c r="P10" s="300">
        <v>35</v>
      </c>
      <c r="Q10" s="302">
        <v>-9999</v>
      </c>
    </row>
    <row r="11" spans="1:17" x14ac:dyDescent="0.25">
      <c r="A11" s="264">
        <v>22</v>
      </c>
      <c r="B11" s="76" t="s">
        <v>23</v>
      </c>
      <c r="C11" s="265">
        <v>4</v>
      </c>
      <c r="D11" s="266">
        <v>62</v>
      </c>
      <c r="E11" s="266">
        <v>17</v>
      </c>
      <c r="G11" s="271">
        <v>33</v>
      </c>
      <c r="H11" s="272" t="s">
        <v>34</v>
      </c>
      <c r="I11" s="273">
        <v>8</v>
      </c>
      <c r="J11" s="274">
        <v>35</v>
      </c>
      <c r="K11" s="274">
        <v>19</v>
      </c>
      <c r="M11" s="298">
        <v>57</v>
      </c>
      <c r="N11" s="299" t="s">
        <v>295</v>
      </c>
      <c r="O11" s="300">
        <v>-9999</v>
      </c>
      <c r="P11" s="300">
        <v>35</v>
      </c>
      <c r="Q11" s="302">
        <v>-9999</v>
      </c>
    </row>
    <row r="12" spans="1:17" x14ac:dyDescent="0.25">
      <c r="A12" s="264">
        <v>24</v>
      </c>
      <c r="B12" s="76" t="s">
        <v>25</v>
      </c>
      <c r="C12" s="265">
        <v>4</v>
      </c>
      <c r="D12" s="266">
        <v>62</v>
      </c>
      <c r="E12" s="266">
        <v>17</v>
      </c>
      <c r="G12" s="279">
        <v>52</v>
      </c>
      <c r="H12" s="280" t="s">
        <v>268</v>
      </c>
      <c r="I12" s="274">
        <v>8</v>
      </c>
      <c r="J12" s="274">
        <v>35</v>
      </c>
      <c r="K12" s="277">
        <v>19</v>
      </c>
      <c r="M12" s="298">
        <v>59</v>
      </c>
      <c r="N12" s="299" t="s">
        <v>324</v>
      </c>
      <c r="O12" s="305">
        <v>31</v>
      </c>
      <c r="P12" s="300">
        <v>-9999</v>
      </c>
      <c r="Q12" s="302">
        <v>-9999</v>
      </c>
    </row>
    <row r="13" spans="1:17" x14ac:dyDescent="0.25">
      <c r="A13" s="264">
        <v>25</v>
      </c>
      <c r="B13" s="76" t="s">
        <v>26</v>
      </c>
      <c r="C13" s="265">
        <v>4</v>
      </c>
      <c r="D13" s="266">
        <v>62</v>
      </c>
      <c r="E13" s="266">
        <v>17</v>
      </c>
      <c r="G13" s="279">
        <v>53</v>
      </c>
      <c r="H13" s="280" t="s">
        <v>274</v>
      </c>
      <c r="I13" s="274">
        <v>-9999</v>
      </c>
      <c r="J13" s="274">
        <v>35</v>
      </c>
      <c r="K13" s="277">
        <v>19</v>
      </c>
      <c r="M13" s="298">
        <v>60</v>
      </c>
      <c r="N13" s="299" t="s">
        <v>331</v>
      </c>
      <c r="O13" s="305">
        <v>32</v>
      </c>
      <c r="P13" s="300">
        <v>42</v>
      </c>
      <c r="Q13" s="302">
        <v>-9999</v>
      </c>
    </row>
    <row r="14" spans="1:17" x14ac:dyDescent="0.25">
      <c r="A14" s="264">
        <v>29</v>
      </c>
      <c r="B14" s="333" t="s">
        <v>30</v>
      </c>
      <c r="C14" s="265">
        <v>4</v>
      </c>
      <c r="D14" s="266">
        <v>43</v>
      </c>
      <c r="E14" s="266">
        <v>16</v>
      </c>
      <c r="G14" s="279">
        <v>54</v>
      </c>
      <c r="H14" s="280" t="s">
        <v>278</v>
      </c>
      <c r="I14" s="273">
        <v>32</v>
      </c>
      <c r="J14" s="274">
        <v>35</v>
      </c>
      <c r="K14" s="278">
        <v>-9999</v>
      </c>
      <c r="M14" s="298">
        <v>61</v>
      </c>
      <c r="N14" s="299" t="s">
        <v>334</v>
      </c>
      <c r="O14" s="305">
        <v>32</v>
      </c>
      <c r="P14" s="300">
        <v>43</v>
      </c>
      <c r="Q14" s="302">
        <v>-9999</v>
      </c>
    </row>
    <row r="15" spans="1:17" x14ac:dyDescent="0.25">
      <c r="A15" s="264">
        <v>36</v>
      </c>
      <c r="B15" s="76" t="s">
        <v>37</v>
      </c>
      <c r="C15" s="265">
        <v>4</v>
      </c>
      <c r="D15" s="266">
        <v>43</v>
      </c>
      <c r="E15" s="266">
        <v>18</v>
      </c>
      <c r="G15" s="279">
        <v>57</v>
      </c>
      <c r="H15" s="280" t="s">
        <v>295</v>
      </c>
      <c r="I15" s="274">
        <v>-9999</v>
      </c>
      <c r="J15" s="274">
        <v>35</v>
      </c>
      <c r="K15" s="278">
        <v>-9999</v>
      </c>
      <c r="M15" s="298">
        <v>62</v>
      </c>
      <c r="N15" s="299" t="s">
        <v>336</v>
      </c>
      <c r="O15" s="305">
        <v>32</v>
      </c>
      <c r="P15" s="300">
        <v>43</v>
      </c>
      <c r="Q15" s="302">
        <v>-9999</v>
      </c>
    </row>
    <row r="16" spans="1:17" ht="16.5" thickBot="1" x14ac:dyDescent="0.3">
      <c r="A16" s="267">
        <v>37</v>
      </c>
      <c r="B16" s="268" t="s">
        <v>353</v>
      </c>
      <c r="C16" s="269">
        <v>4</v>
      </c>
      <c r="D16" s="270">
        <v>43</v>
      </c>
      <c r="E16" s="270">
        <v>16</v>
      </c>
      <c r="G16" s="281">
        <v>2</v>
      </c>
      <c r="H16" s="68" t="s">
        <v>4</v>
      </c>
      <c r="I16" s="282">
        <v>31</v>
      </c>
      <c r="J16" s="283">
        <v>42</v>
      </c>
      <c r="K16" s="283">
        <v>18</v>
      </c>
      <c r="M16" s="298">
        <v>63</v>
      </c>
      <c r="N16" s="299" t="s">
        <v>344</v>
      </c>
      <c r="O16" s="305">
        <v>32</v>
      </c>
      <c r="P16" s="300">
        <v>-9999</v>
      </c>
      <c r="Q16" s="302">
        <v>-9999</v>
      </c>
    </row>
    <row r="17" spans="1:17" ht="16.5" thickBot="1" x14ac:dyDescent="0.3">
      <c r="A17" s="267">
        <v>38</v>
      </c>
      <c r="B17" s="268" t="s">
        <v>356</v>
      </c>
      <c r="C17" s="269">
        <v>4</v>
      </c>
      <c r="D17" s="270">
        <v>43</v>
      </c>
      <c r="E17" s="270">
        <v>16</v>
      </c>
      <c r="G17" s="281">
        <v>3</v>
      </c>
      <c r="H17" s="68" t="s">
        <v>5</v>
      </c>
      <c r="I17" s="282">
        <v>8</v>
      </c>
      <c r="J17" s="283">
        <v>42</v>
      </c>
      <c r="K17" s="283">
        <v>23</v>
      </c>
      <c r="M17" s="311">
        <v>20</v>
      </c>
      <c r="N17" s="312" t="s">
        <v>21</v>
      </c>
      <c r="O17" s="313">
        <v>4</v>
      </c>
      <c r="P17" s="314">
        <v>43</v>
      </c>
      <c r="Q17" s="315">
        <v>16</v>
      </c>
    </row>
    <row r="18" spans="1:17" ht="16.5" thickBot="1" x14ac:dyDescent="0.3">
      <c r="A18" s="319">
        <v>34</v>
      </c>
      <c r="B18" s="320" t="s">
        <v>35</v>
      </c>
      <c r="C18" s="321">
        <v>6</v>
      </c>
      <c r="D18" s="322">
        <v>47</v>
      </c>
      <c r="E18" s="323">
        <v>16</v>
      </c>
      <c r="G18" s="281">
        <v>4</v>
      </c>
      <c r="H18" s="68" t="s">
        <v>6</v>
      </c>
      <c r="I18" s="282">
        <v>31</v>
      </c>
      <c r="J18" s="283">
        <v>42</v>
      </c>
      <c r="K18" s="283">
        <v>23</v>
      </c>
      <c r="M18" s="324">
        <v>21</v>
      </c>
      <c r="N18" s="30" t="s">
        <v>22</v>
      </c>
      <c r="O18" s="252">
        <v>4</v>
      </c>
      <c r="P18" s="251">
        <v>47</v>
      </c>
      <c r="Q18" s="33">
        <v>16</v>
      </c>
    </row>
    <row r="19" spans="1:17" x14ac:dyDescent="0.25">
      <c r="A19" s="271">
        <v>3</v>
      </c>
      <c r="B19" s="272" t="s">
        <v>5</v>
      </c>
      <c r="C19" s="273">
        <v>8</v>
      </c>
      <c r="D19" s="274">
        <v>42</v>
      </c>
      <c r="E19" s="274">
        <v>23</v>
      </c>
      <c r="G19" s="281">
        <v>5</v>
      </c>
      <c r="H19" s="68" t="s">
        <v>118</v>
      </c>
      <c r="I19" s="282">
        <v>32</v>
      </c>
      <c r="J19" s="283">
        <v>42</v>
      </c>
      <c r="K19" s="283">
        <v>18</v>
      </c>
      <c r="M19" s="324">
        <v>29</v>
      </c>
      <c r="N19" s="332" t="s">
        <v>30</v>
      </c>
      <c r="O19" s="252">
        <v>4</v>
      </c>
      <c r="P19" s="251">
        <v>43</v>
      </c>
      <c r="Q19" s="33">
        <v>16</v>
      </c>
    </row>
    <row r="20" spans="1:17" x14ac:dyDescent="0.25">
      <c r="A20" s="271">
        <v>17</v>
      </c>
      <c r="B20" s="272" t="s">
        <v>18</v>
      </c>
      <c r="C20" s="273">
        <v>8</v>
      </c>
      <c r="D20" s="274">
        <v>43</v>
      </c>
      <c r="E20" s="274">
        <v>23</v>
      </c>
      <c r="G20" s="281">
        <v>10</v>
      </c>
      <c r="H20" s="345" t="s">
        <v>11</v>
      </c>
      <c r="I20" s="282">
        <v>32</v>
      </c>
      <c r="J20" s="283">
        <v>42</v>
      </c>
      <c r="K20" s="283">
        <v>18</v>
      </c>
      <c r="M20" s="324">
        <v>34</v>
      </c>
      <c r="N20" s="30" t="s">
        <v>35</v>
      </c>
      <c r="O20" s="252">
        <v>6</v>
      </c>
      <c r="P20" s="251">
        <v>47</v>
      </c>
      <c r="Q20" s="33">
        <v>16</v>
      </c>
    </row>
    <row r="21" spans="1:17" x14ac:dyDescent="0.25">
      <c r="A21" s="271">
        <v>27</v>
      </c>
      <c r="B21" s="272" t="s">
        <v>28</v>
      </c>
      <c r="C21" s="273">
        <v>8</v>
      </c>
      <c r="D21" s="274">
        <v>35</v>
      </c>
      <c r="E21" s="274">
        <v>19</v>
      </c>
      <c r="G21" s="281">
        <v>11</v>
      </c>
      <c r="H21" s="68" t="s">
        <v>12</v>
      </c>
      <c r="I21" s="282">
        <v>31</v>
      </c>
      <c r="J21" s="283">
        <v>42</v>
      </c>
      <c r="K21" s="283">
        <v>23</v>
      </c>
      <c r="M21" s="325">
        <v>37</v>
      </c>
      <c r="N21" s="260" t="s">
        <v>353</v>
      </c>
      <c r="O21" s="261">
        <v>4</v>
      </c>
      <c r="P21" s="262">
        <v>43</v>
      </c>
      <c r="Q21" s="326">
        <v>16</v>
      </c>
    </row>
    <row r="22" spans="1:17" ht="16.5" thickBot="1" x14ac:dyDescent="0.3">
      <c r="A22" s="275">
        <v>32</v>
      </c>
      <c r="B22" s="276" t="s">
        <v>33</v>
      </c>
      <c r="C22" s="277">
        <v>8</v>
      </c>
      <c r="D22" s="278">
        <v>42</v>
      </c>
      <c r="E22" s="278">
        <v>23</v>
      </c>
      <c r="G22" s="281">
        <v>12</v>
      </c>
      <c r="H22" s="68" t="s">
        <v>13</v>
      </c>
      <c r="I22" s="282">
        <v>31</v>
      </c>
      <c r="J22" s="283">
        <v>42</v>
      </c>
      <c r="K22" s="283">
        <v>18</v>
      </c>
      <c r="M22" s="327">
        <v>38</v>
      </c>
      <c r="N22" s="328" t="s">
        <v>356</v>
      </c>
      <c r="O22" s="329">
        <v>4</v>
      </c>
      <c r="P22" s="330">
        <v>43</v>
      </c>
      <c r="Q22" s="331">
        <v>16</v>
      </c>
    </row>
    <row r="23" spans="1:17" x14ac:dyDescent="0.25">
      <c r="A23" s="271">
        <v>33</v>
      </c>
      <c r="B23" s="272" t="s">
        <v>34</v>
      </c>
      <c r="C23" s="273">
        <v>8</v>
      </c>
      <c r="D23" s="274">
        <v>35</v>
      </c>
      <c r="E23" s="274">
        <v>19</v>
      </c>
      <c r="G23" s="281">
        <v>13</v>
      </c>
      <c r="H23" s="68" t="s">
        <v>14</v>
      </c>
      <c r="I23" s="282">
        <v>32</v>
      </c>
      <c r="J23" s="283">
        <v>42</v>
      </c>
      <c r="K23" s="283">
        <v>18</v>
      </c>
      <c r="M23" s="264">
        <v>1</v>
      </c>
      <c r="N23" s="76" t="s">
        <v>3</v>
      </c>
      <c r="O23" s="265">
        <v>4</v>
      </c>
      <c r="P23" s="266">
        <v>62</v>
      </c>
      <c r="Q23" s="266">
        <v>17</v>
      </c>
    </row>
    <row r="24" spans="1:17" x14ac:dyDescent="0.25">
      <c r="A24" s="279">
        <v>52</v>
      </c>
      <c r="B24" s="280" t="s">
        <v>268</v>
      </c>
      <c r="C24" s="274">
        <v>8</v>
      </c>
      <c r="D24" s="274">
        <v>35</v>
      </c>
      <c r="E24" s="277">
        <v>19</v>
      </c>
      <c r="G24" s="281">
        <v>16</v>
      </c>
      <c r="H24" s="68" t="s">
        <v>17</v>
      </c>
      <c r="I24" s="282">
        <v>31</v>
      </c>
      <c r="J24" s="283">
        <v>42</v>
      </c>
      <c r="K24" s="283">
        <v>18</v>
      </c>
      <c r="M24" s="264">
        <v>7</v>
      </c>
      <c r="N24" s="76" t="s">
        <v>8</v>
      </c>
      <c r="O24" s="265">
        <v>4</v>
      </c>
      <c r="P24" s="266">
        <v>62</v>
      </c>
      <c r="Q24" s="266">
        <v>17</v>
      </c>
    </row>
    <row r="25" spans="1:17" x14ac:dyDescent="0.25">
      <c r="A25" s="279">
        <v>56</v>
      </c>
      <c r="B25" s="280" t="s">
        <v>351</v>
      </c>
      <c r="C25" s="273">
        <v>8</v>
      </c>
      <c r="D25" s="274">
        <v>-9999</v>
      </c>
      <c r="E25" s="277">
        <v>19</v>
      </c>
      <c r="G25" s="281">
        <v>19</v>
      </c>
      <c r="H25" s="68" t="s">
        <v>20</v>
      </c>
      <c r="I25" s="282">
        <v>31</v>
      </c>
      <c r="J25" s="283">
        <v>42</v>
      </c>
      <c r="K25" s="283">
        <v>23</v>
      </c>
      <c r="M25" s="264">
        <v>14</v>
      </c>
      <c r="N25" s="76" t="s">
        <v>15</v>
      </c>
      <c r="O25" s="265">
        <v>4</v>
      </c>
      <c r="P25" s="266">
        <v>62</v>
      </c>
      <c r="Q25" s="266">
        <v>17</v>
      </c>
    </row>
    <row r="26" spans="1:17" x14ac:dyDescent="0.25">
      <c r="A26" s="281">
        <v>2</v>
      </c>
      <c r="B26" s="68" t="s">
        <v>4</v>
      </c>
      <c r="C26" s="282">
        <v>31</v>
      </c>
      <c r="D26" s="283">
        <v>42</v>
      </c>
      <c r="E26" s="283">
        <v>18</v>
      </c>
      <c r="G26" s="281">
        <v>23</v>
      </c>
      <c r="H26" s="68" t="s">
        <v>24</v>
      </c>
      <c r="I26" s="282">
        <v>31</v>
      </c>
      <c r="J26" s="283">
        <v>42</v>
      </c>
      <c r="K26" s="283">
        <v>23</v>
      </c>
      <c r="M26" s="264">
        <v>18</v>
      </c>
      <c r="N26" s="76" t="s">
        <v>19</v>
      </c>
      <c r="O26" s="265">
        <v>4</v>
      </c>
      <c r="P26" s="266">
        <v>62</v>
      </c>
      <c r="Q26" s="266">
        <v>17</v>
      </c>
    </row>
    <row r="27" spans="1:17" x14ac:dyDescent="0.25">
      <c r="A27" s="281">
        <v>4</v>
      </c>
      <c r="B27" s="68" t="s">
        <v>6</v>
      </c>
      <c r="C27" s="282">
        <v>31</v>
      </c>
      <c r="D27" s="283">
        <v>42</v>
      </c>
      <c r="E27" s="283">
        <v>23</v>
      </c>
      <c r="G27" s="281">
        <v>26</v>
      </c>
      <c r="H27" s="68" t="s">
        <v>27</v>
      </c>
      <c r="I27" s="282">
        <v>32</v>
      </c>
      <c r="J27" s="283">
        <v>42</v>
      </c>
      <c r="K27" s="283">
        <v>18</v>
      </c>
      <c r="M27" s="264">
        <v>22</v>
      </c>
      <c r="N27" s="76" t="s">
        <v>23</v>
      </c>
      <c r="O27" s="265">
        <v>4</v>
      </c>
      <c r="P27" s="266">
        <v>62</v>
      </c>
      <c r="Q27" s="266">
        <v>17</v>
      </c>
    </row>
    <row r="28" spans="1:17" x14ac:dyDescent="0.25">
      <c r="A28" s="281">
        <v>8</v>
      </c>
      <c r="B28" s="68" t="s">
        <v>9</v>
      </c>
      <c r="C28" s="282">
        <v>31</v>
      </c>
      <c r="D28" s="283">
        <v>43</v>
      </c>
      <c r="E28" s="283">
        <v>23</v>
      </c>
      <c r="G28" s="281">
        <v>28</v>
      </c>
      <c r="H28" s="68" t="s">
        <v>29</v>
      </c>
      <c r="I28" s="282">
        <v>31</v>
      </c>
      <c r="J28" s="283">
        <v>42</v>
      </c>
      <c r="K28" s="283">
        <v>23</v>
      </c>
      <c r="M28" s="264">
        <v>24</v>
      </c>
      <c r="N28" s="76" t="s">
        <v>25</v>
      </c>
      <c r="O28" s="265">
        <v>4</v>
      </c>
      <c r="P28" s="266">
        <v>62</v>
      </c>
      <c r="Q28" s="266">
        <v>17</v>
      </c>
    </row>
    <row r="29" spans="1:17" x14ac:dyDescent="0.25">
      <c r="A29" s="281">
        <v>9</v>
      </c>
      <c r="B29" s="68" t="s">
        <v>10</v>
      </c>
      <c r="C29" s="282">
        <v>31</v>
      </c>
      <c r="D29" s="283">
        <v>43</v>
      </c>
      <c r="E29" s="283">
        <v>18</v>
      </c>
      <c r="G29" s="281">
        <v>30</v>
      </c>
      <c r="H29" s="68" t="s">
        <v>31</v>
      </c>
      <c r="I29" s="282">
        <v>31</v>
      </c>
      <c r="J29" s="283">
        <v>42</v>
      </c>
      <c r="K29" s="283">
        <v>23</v>
      </c>
      <c r="M29" s="264">
        <v>25</v>
      </c>
      <c r="N29" s="76" t="s">
        <v>26</v>
      </c>
      <c r="O29" s="265">
        <v>4</v>
      </c>
      <c r="P29" s="266">
        <v>62</v>
      </c>
      <c r="Q29" s="266">
        <v>17</v>
      </c>
    </row>
    <row r="30" spans="1:17" x14ac:dyDescent="0.25">
      <c r="A30" s="281">
        <v>11</v>
      </c>
      <c r="B30" s="68" t="s">
        <v>12</v>
      </c>
      <c r="C30" s="282">
        <v>31</v>
      </c>
      <c r="D30" s="283">
        <v>42</v>
      </c>
      <c r="E30" s="283">
        <v>23</v>
      </c>
      <c r="G30" s="306">
        <v>32</v>
      </c>
      <c r="H30" s="100" t="s">
        <v>33</v>
      </c>
      <c r="I30" s="289">
        <v>8</v>
      </c>
      <c r="J30" s="286">
        <v>42</v>
      </c>
      <c r="K30" s="286">
        <v>23</v>
      </c>
      <c r="M30" s="290">
        <v>2</v>
      </c>
      <c r="N30" s="60" t="s">
        <v>4</v>
      </c>
      <c r="O30" s="291">
        <v>31</v>
      </c>
      <c r="P30" s="292">
        <v>42</v>
      </c>
      <c r="Q30" s="292">
        <v>18</v>
      </c>
    </row>
    <row r="31" spans="1:17" x14ac:dyDescent="0.25">
      <c r="A31" s="281">
        <v>12</v>
      </c>
      <c r="B31" s="68" t="s">
        <v>13</v>
      </c>
      <c r="C31" s="282">
        <v>31</v>
      </c>
      <c r="D31" s="283">
        <v>42</v>
      </c>
      <c r="E31" s="283">
        <v>18</v>
      </c>
      <c r="G31" s="281">
        <v>35</v>
      </c>
      <c r="H31" s="68" t="s">
        <v>36</v>
      </c>
      <c r="I31" s="282">
        <v>32</v>
      </c>
      <c r="J31" s="283">
        <v>42</v>
      </c>
      <c r="K31" s="283">
        <v>18</v>
      </c>
      <c r="M31" s="290">
        <v>5</v>
      </c>
      <c r="N31" s="60" t="s">
        <v>118</v>
      </c>
      <c r="O31" s="291">
        <v>32</v>
      </c>
      <c r="P31" s="292">
        <v>42</v>
      </c>
      <c r="Q31" s="292">
        <v>18</v>
      </c>
    </row>
    <row r="32" spans="1:17" x14ac:dyDescent="0.25">
      <c r="A32" s="281">
        <v>16</v>
      </c>
      <c r="B32" s="68" t="s">
        <v>17</v>
      </c>
      <c r="C32" s="282">
        <v>31</v>
      </c>
      <c r="D32" s="283">
        <v>42</v>
      </c>
      <c r="E32" s="283">
        <v>18</v>
      </c>
      <c r="G32" s="284">
        <v>41</v>
      </c>
      <c r="H32" s="285" t="s">
        <v>170</v>
      </c>
      <c r="I32" s="282">
        <v>31</v>
      </c>
      <c r="J32" s="283">
        <v>42</v>
      </c>
      <c r="K32" s="286">
        <v>23</v>
      </c>
      <c r="M32" s="290">
        <v>6</v>
      </c>
      <c r="N32" s="60" t="s">
        <v>7</v>
      </c>
      <c r="O32" s="291">
        <v>32</v>
      </c>
      <c r="P32" s="292">
        <v>43</v>
      </c>
      <c r="Q32" s="292">
        <v>18</v>
      </c>
    </row>
    <row r="33" spans="1:17" x14ac:dyDescent="0.25">
      <c r="A33" s="281">
        <v>19</v>
      </c>
      <c r="B33" s="68" t="s">
        <v>20</v>
      </c>
      <c r="C33" s="282">
        <v>31</v>
      </c>
      <c r="D33" s="283">
        <v>42</v>
      </c>
      <c r="E33" s="283">
        <v>23</v>
      </c>
      <c r="G33" s="284">
        <v>42</v>
      </c>
      <c r="H33" s="285" t="s">
        <v>199</v>
      </c>
      <c r="I33" s="282">
        <v>31</v>
      </c>
      <c r="J33" s="283">
        <v>42</v>
      </c>
      <c r="K33" s="286">
        <v>18</v>
      </c>
      <c r="M33" s="290">
        <v>9</v>
      </c>
      <c r="N33" s="60" t="s">
        <v>10</v>
      </c>
      <c r="O33" s="291">
        <v>31</v>
      </c>
      <c r="P33" s="292">
        <v>43</v>
      </c>
      <c r="Q33" s="292">
        <v>18</v>
      </c>
    </row>
    <row r="34" spans="1:17" x14ac:dyDescent="0.25">
      <c r="A34" s="281">
        <v>23</v>
      </c>
      <c r="B34" s="68" t="s">
        <v>24</v>
      </c>
      <c r="C34" s="282">
        <v>31</v>
      </c>
      <c r="D34" s="283">
        <v>42</v>
      </c>
      <c r="E34" s="283">
        <v>23</v>
      </c>
      <c r="G34" s="284">
        <v>46</v>
      </c>
      <c r="H34" s="285" t="s">
        <v>226</v>
      </c>
      <c r="I34" s="282">
        <v>32</v>
      </c>
      <c r="J34" s="283">
        <v>42</v>
      </c>
      <c r="K34" s="286">
        <v>-9999</v>
      </c>
      <c r="M34" s="290">
        <v>10</v>
      </c>
      <c r="N34" s="334" t="s">
        <v>11</v>
      </c>
      <c r="O34" s="291">
        <v>32</v>
      </c>
      <c r="P34" s="292">
        <v>42</v>
      </c>
      <c r="Q34" s="292">
        <v>18</v>
      </c>
    </row>
    <row r="35" spans="1:17" x14ac:dyDescent="0.25">
      <c r="A35" s="281">
        <v>28</v>
      </c>
      <c r="B35" s="68" t="s">
        <v>29</v>
      </c>
      <c r="C35" s="282">
        <v>31</v>
      </c>
      <c r="D35" s="283">
        <v>42</v>
      </c>
      <c r="E35" s="283">
        <v>23</v>
      </c>
      <c r="G35" s="284">
        <v>47</v>
      </c>
      <c r="H35" s="285" t="s">
        <v>235</v>
      </c>
      <c r="I35" s="282">
        <v>32</v>
      </c>
      <c r="J35" s="283">
        <v>42</v>
      </c>
      <c r="K35" s="286">
        <v>18</v>
      </c>
      <c r="M35" s="290">
        <v>12</v>
      </c>
      <c r="N35" s="60" t="s">
        <v>13</v>
      </c>
      <c r="O35" s="291">
        <v>31</v>
      </c>
      <c r="P35" s="292">
        <v>42</v>
      </c>
      <c r="Q35" s="292">
        <v>18</v>
      </c>
    </row>
    <row r="36" spans="1:17" x14ac:dyDescent="0.25">
      <c r="A36" s="281">
        <v>30</v>
      </c>
      <c r="B36" s="68" t="s">
        <v>31</v>
      </c>
      <c r="C36" s="282">
        <v>31</v>
      </c>
      <c r="D36" s="283">
        <v>42</v>
      </c>
      <c r="E36" s="283">
        <v>23</v>
      </c>
      <c r="G36" s="284">
        <v>48</v>
      </c>
      <c r="H36" s="285" t="s">
        <v>238</v>
      </c>
      <c r="I36" s="282">
        <v>31</v>
      </c>
      <c r="J36" s="283">
        <v>42</v>
      </c>
      <c r="K36" s="286">
        <v>18</v>
      </c>
      <c r="M36" s="290">
        <v>13</v>
      </c>
      <c r="N36" s="60" t="s">
        <v>14</v>
      </c>
      <c r="O36" s="291">
        <v>32</v>
      </c>
      <c r="P36" s="292">
        <v>42</v>
      </c>
      <c r="Q36" s="292">
        <v>18</v>
      </c>
    </row>
    <row r="37" spans="1:17" x14ac:dyDescent="0.25">
      <c r="A37" s="281">
        <v>31</v>
      </c>
      <c r="B37" s="68" t="s">
        <v>32</v>
      </c>
      <c r="C37" s="282">
        <v>31</v>
      </c>
      <c r="D37" s="283">
        <v>43</v>
      </c>
      <c r="E37" s="283">
        <v>18</v>
      </c>
      <c r="G37" s="287">
        <v>49</v>
      </c>
      <c r="H37" s="288" t="s">
        <v>245</v>
      </c>
      <c r="I37" s="282">
        <v>31</v>
      </c>
      <c r="J37" s="283">
        <v>42</v>
      </c>
      <c r="K37" s="289">
        <v>23</v>
      </c>
      <c r="M37" s="290">
        <v>15</v>
      </c>
      <c r="N37" s="334" t="s">
        <v>16</v>
      </c>
      <c r="O37" s="291">
        <v>4</v>
      </c>
      <c r="P37" s="292">
        <v>43</v>
      </c>
      <c r="Q37" s="292">
        <v>18</v>
      </c>
    </row>
    <row r="38" spans="1:17" x14ac:dyDescent="0.25">
      <c r="A38" s="284">
        <v>41</v>
      </c>
      <c r="B38" s="285" t="s">
        <v>170</v>
      </c>
      <c r="C38" s="282">
        <v>31</v>
      </c>
      <c r="D38" s="283">
        <v>42</v>
      </c>
      <c r="E38" s="286">
        <v>23</v>
      </c>
      <c r="G38" s="287">
        <v>50</v>
      </c>
      <c r="H38" s="288" t="s">
        <v>248</v>
      </c>
      <c r="I38" s="282">
        <v>31</v>
      </c>
      <c r="J38" s="283">
        <v>42</v>
      </c>
      <c r="K38" s="286">
        <v>-9999</v>
      </c>
      <c r="M38" s="290">
        <v>16</v>
      </c>
      <c r="N38" s="60" t="s">
        <v>17</v>
      </c>
      <c r="O38" s="291">
        <v>31</v>
      </c>
      <c r="P38" s="292">
        <v>42</v>
      </c>
      <c r="Q38" s="292">
        <v>18</v>
      </c>
    </row>
    <row r="39" spans="1:17" x14ac:dyDescent="0.25">
      <c r="A39" s="284">
        <v>42</v>
      </c>
      <c r="B39" s="285" t="s">
        <v>199</v>
      </c>
      <c r="C39" s="282">
        <v>31</v>
      </c>
      <c r="D39" s="283">
        <v>42</v>
      </c>
      <c r="E39" s="286">
        <v>18</v>
      </c>
      <c r="G39" s="287">
        <v>55</v>
      </c>
      <c r="H39" s="288" t="s">
        <v>287</v>
      </c>
      <c r="I39" s="282">
        <v>31</v>
      </c>
      <c r="J39" s="283">
        <v>42</v>
      </c>
      <c r="K39" s="289">
        <v>23</v>
      </c>
      <c r="M39" s="290">
        <v>26</v>
      </c>
      <c r="N39" s="60" t="s">
        <v>27</v>
      </c>
      <c r="O39" s="291">
        <v>32</v>
      </c>
      <c r="P39" s="292">
        <v>42</v>
      </c>
      <c r="Q39" s="292">
        <v>18</v>
      </c>
    </row>
    <row r="40" spans="1:17" x14ac:dyDescent="0.25">
      <c r="A40" s="284">
        <v>43</v>
      </c>
      <c r="B40" s="285" t="s">
        <v>206</v>
      </c>
      <c r="C40" s="282">
        <v>31</v>
      </c>
      <c r="D40" s="283">
        <v>-9999</v>
      </c>
      <c r="E40" s="286">
        <v>-9999</v>
      </c>
      <c r="G40" s="287">
        <v>58</v>
      </c>
      <c r="H40" s="288" t="s">
        <v>315</v>
      </c>
      <c r="I40" s="282">
        <v>31</v>
      </c>
      <c r="J40" s="283">
        <v>42</v>
      </c>
      <c r="K40" s="289">
        <v>23</v>
      </c>
      <c r="M40" s="290">
        <v>31</v>
      </c>
      <c r="N40" s="60" t="s">
        <v>32</v>
      </c>
      <c r="O40" s="291">
        <v>31</v>
      </c>
      <c r="P40" s="292">
        <v>43</v>
      </c>
      <c r="Q40" s="292">
        <v>18</v>
      </c>
    </row>
    <row r="41" spans="1:17" x14ac:dyDescent="0.25">
      <c r="A41" s="284">
        <v>48</v>
      </c>
      <c r="B41" s="285" t="s">
        <v>238</v>
      </c>
      <c r="C41" s="282">
        <v>31</v>
      </c>
      <c r="D41" s="283">
        <v>42</v>
      </c>
      <c r="E41" s="286">
        <v>18</v>
      </c>
      <c r="G41" s="287">
        <v>60</v>
      </c>
      <c r="H41" s="288" t="s">
        <v>331</v>
      </c>
      <c r="I41" s="282">
        <v>32</v>
      </c>
      <c r="J41" s="283">
        <v>42</v>
      </c>
      <c r="K41" s="286">
        <v>-9999</v>
      </c>
      <c r="M41" s="290">
        <v>35</v>
      </c>
      <c r="N41" s="60" t="s">
        <v>36</v>
      </c>
      <c r="O41" s="291">
        <v>32</v>
      </c>
      <c r="P41" s="292">
        <v>42</v>
      </c>
      <c r="Q41" s="292">
        <v>18</v>
      </c>
    </row>
    <row r="42" spans="1:17" x14ac:dyDescent="0.25">
      <c r="A42" s="287">
        <v>49</v>
      </c>
      <c r="B42" s="288" t="s">
        <v>245</v>
      </c>
      <c r="C42" s="282">
        <v>31</v>
      </c>
      <c r="D42" s="283">
        <v>42</v>
      </c>
      <c r="E42" s="289">
        <v>23</v>
      </c>
      <c r="G42" s="290">
        <v>6</v>
      </c>
      <c r="H42" s="60" t="s">
        <v>7</v>
      </c>
      <c r="I42" s="291">
        <v>32</v>
      </c>
      <c r="J42" s="292">
        <v>43</v>
      </c>
      <c r="K42" s="292">
        <v>18</v>
      </c>
      <c r="M42" s="290">
        <v>36</v>
      </c>
      <c r="N42" s="60" t="s">
        <v>37</v>
      </c>
      <c r="O42" s="291">
        <v>4</v>
      </c>
      <c r="P42" s="292">
        <v>43</v>
      </c>
      <c r="Q42" s="292">
        <v>18</v>
      </c>
    </row>
    <row r="43" spans="1:17" x14ac:dyDescent="0.25">
      <c r="A43" s="287">
        <v>50</v>
      </c>
      <c r="B43" s="288" t="s">
        <v>248</v>
      </c>
      <c r="C43" s="282">
        <v>31</v>
      </c>
      <c r="D43" s="283">
        <v>42</v>
      </c>
      <c r="E43" s="286">
        <v>-9999</v>
      </c>
      <c r="G43" s="290">
        <v>8</v>
      </c>
      <c r="H43" s="60" t="s">
        <v>9</v>
      </c>
      <c r="I43" s="291">
        <v>31</v>
      </c>
      <c r="J43" s="292">
        <v>43</v>
      </c>
      <c r="K43" s="292">
        <v>23</v>
      </c>
      <c r="M43" s="293">
        <v>42</v>
      </c>
      <c r="N43" s="294" t="s">
        <v>199</v>
      </c>
      <c r="O43" s="291">
        <v>31</v>
      </c>
      <c r="P43" s="292">
        <v>42</v>
      </c>
      <c r="Q43" s="295">
        <v>18</v>
      </c>
    </row>
    <row r="44" spans="1:17" x14ac:dyDescent="0.25">
      <c r="A44" s="287">
        <v>51</v>
      </c>
      <c r="B44" s="288" t="s">
        <v>266</v>
      </c>
      <c r="C44" s="282">
        <v>31</v>
      </c>
      <c r="D44" s="283">
        <v>-9999</v>
      </c>
      <c r="E44" s="286">
        <v>-9999</v>
      </c>
      <c r="G44" s="290">
        <v>9</v>
      </c>
      <c r="H44" s="60" t="s">
        <v>10</v>
      </c>
      <c r="I44" s="291">
        <v>31</v>
      </c>
      <c r="J44" s="292">
        <v>43</v>
      </c>
      <c r="K44" s="292">
        <v>18</v>
      </c>
      <c r="M44" s="293">
        <v>47</v>
      </c>
      <c r="N44" s="294" t="s">
        <v>235</v>
      </c>
      <c r="O44" s="291">
        <v>32</v>
      </c>
      <c r="P44" s="292">
        <v>42</v>
      </c>
      <c r="Q44" s="295">
        <v>18</v>
      </c>
    </row>
    <row r="45" spans="1:17" x14ac:dyDescent="0.25">
      <c r="A45" s="287">
        <v>55</v>
      </c>
      <c r="B45" s="288" t="s">
        <v>287</v>
      </c>
      <c r="C45" s="282">
        <v>31</v>
      </c>
      <c r="D45" s="283">
        <v>42</v>
      </c>
      <c r="E45" s="289">
        <v>23</v>
      </c>
      <c r="G45" s="290">
        <v>15</v>
      </c>
      <c r="H45" s="334" t="s">
        <v>16</v>
      </c>
      <c r="I45" s="291">
        <v>4</v>
      </c>
      <c r="J45" s="292">
        <v>43</v>
      </c>
      <c r="K45" s="292">
        <v>18</v>
      </c>
      <c r="M45" s="293">
        <v>48</v>
      </c>
      <c r="N45" s="294" t="s">
        <v>238</v>
      </c>
      <c r="O45" s="291">
        <v>31</v>
      </c>
      <c r="P45" s="292">
        <v>42</v>
      </c>
      <c r="Q45" s="295">
        <v>18</v>
      </c>
    </row>
    <row r="46" spans="1:17" x14ac:dyDescent="0.25">
      <c r="A46" s="287">
        <v>58</v>
      </c>
      <c r="B46" s="288" t="s">
        <v>315</v>
      </c>
      <c r="C46" s="282">
        <v>31</v>
      </c>
      <c r="D46" s="283">
        <v>42</v>
      </c>
      <c r="E46" s="289">
        <v>23</v>
      </c>
      <c r="G46" s="290">
        <v>17</v>
      </c>
      <c r="H46" s="60" t="s">
        <v>18</v>
      </c>
      <c r="I46" s="291">
        <v>8</v>
      </c>
      <c r="J46" s="292">
        <v>43</v>
      </c>
      <c r="K46" s="292">
        <v>23</v>
      </c>
      <c r="M46" s="271">
        <v>27</v>
      </c>
      <c r="N46" s="272" t="s">
        <v>28</v>
      </c>
      <c r="O46" s="273">
        <v>8</v>
      </c>
      <c r="P46" s="274">
        <v>35</v>
      </c>
      <c r="Q46" s="274">
        <v>19</v>
      </c>
    </row>
    <row r="47" spans="1:17" x14ac:dyDescent="0.25">
      <c r="A47" s="287">
        <v>59</v>
      </c>
      <c r="B47" s="288" t="s">
        <v>324</v>
      </c>
      <c r="C47" s="282">
        <v>31</v>
      </c>
      <c r="D47" s="283">
        <v>-9999</v>
      </c>
      <c r="E47" s="286">
        <v>-9999</v>
      </c>
      <c r="G47" s="290">
        <v>20</v>
      </c>
      <c r="H47" s="60" t="s">
        <v>21</v>
      </c>
      <c r="I47" s="291">
        <v>4</v>
      </c>
      <c r="J47" s="292">
        <v>43</v>
      </c>
      <c r="K47" s="292">
        <v>16</v>
      </c>
      <c r="M47" s="271">
        <v>33</v>
      </c>
      <c r="N47" s="272" t="s">
        <v>34</v>
      </c>
      <c r="O47" s="273">
        <v>8</v>
      </c>
      <c r="P47" s="274">
        <v>35</v>
      </c>
      <c r="Q47" s="274">
        <v>19</v>
      </c>
    </row>
    <row r="48" spans="1:17" x14ac:dyDescent="0.25">
      <c r="A48" s="290">
        <v>5</v>
      </c>
      <c r="B48" s="60" t="s">
        <v>118</v>
      </c>
      <c r="C48" s="291">
        <v>32</v>
      </c>
      <c r="D48" s="292">
        <v>42</v>
      </c>
      <c r="E48" s="292">
        <v>18</v>
      </c>
      <c r="G48" s="290">
        <v>29</v>
      </c>
      <c r="H48" s="334" t="s">
        <v>30</v>
      </c>
      <c r="I48" s="291">
        <v>4</v>
      </c>
      <c r="J48" s="292">
        <v>43</v>
      </c>
      <c r="K48" s="292">
        <v>16</v>
      </c>
      <c r="M48" s="279">
        <v>52</v>
      </c>
      <c r="N48" s="280" t="s">
        <v>268</v>
      </c>
      <c r="O48" s="274">
        <v>8</v>
      </c>
      <c r="P48" s="274">
        <v>35</v>
      </c>
      <c r="Q48" s="277">
        <v>19</v>
      </c>
    </row>
    <row r="49" spans="1:17" x14ac:dyDescent="0.25">
      <c r="A49" s="290">
        <v>6</v>
      </c>
      <c r="B49" s="60" t="s">
        <v>7</v>
      </c>
      <c r="C49" s="291">
        <v>32</v>
      </c>
      <c r="D49" s="292">
        <v>43</v>
      </c>
      <c r="E49" s="292">
        <v>18</v>
      </c>
      <c r="G49" s="290">
        <v>31</v>
      </c>
      <c r="H49" s="60" t="s">
        <v>32</v>
      </c>
      <c r="I49" s="291">
        <v>31</v>
      </c>
      <c r="J49" s="292">
        <v>43</v>
      </c>
      <c r="K49" s="292">
        <v>18</v>
      </c>
      <c r="M49" s="279">
        <v>53</v>
      </c>
      <c r="N49" s="280" t="s">
        <v>274</v>
      </c>
      <c r="O49" s="274">
        <v>-9999</v>
      </c>
      <c r="P49" s="274">
        <v>35</v>
      </c>
      <c r="Q49" s="277">
        <v>19</v>
      </c>
    </row>
    <row r="50" spans="1:17" x14ac:dyDescent="0.25">
      <c r="A50" s="290">
        <v>10</v>
      </c>
      <c r="B50" s="334" t="s">
        <v>11</v>
      </c>
      <c r="C50" s="291">
        <v>32</v>
      </c>
      <c r="D50" s="292">
        <v>42</v>
      </c>
      <c r="E50" s="292">
        <v>18</v>
      </c>
      <c r="G50" s="290">
        <v>36</v>
      </c>
      <c r="H50" s="60" t="s">
        <v>37</v>
      </c>
      <c r="I50" s="291">
        <v>4</v>
      </c>
      <c r="J50" s="292">
        <v>43</v>
      </c>
      <c r="K50" s="292">
        <v>18</v>
      </c>
      <c r="M50" s="279">
        <v>56</v>
      </c>
      <c r="N50" s="280" t="s">
        <v>351</v>
      </c>
      <c r="O50" s="273">
        <v>8</v>
      </c>
      <c r="P50" s="274">
        <v>-9999</v>
      </c>
      <c r="Q50" s="277">
        <v>19</v>
      </c>
    </row>
    <row r="51" spans="1:17" x14ac:dyDescent="0.25">
      <c r="A51" s="290">
        <v>13</v>
      </c>
      <c r="B51" s="60" t="s">
        <v>14</v>
      </c>
      <c r="C51" s="291">
        <v>32</v>
      </c>
      <c r="D51" s="292">
        <v>42</v>
      </c>
      <c r="E51" s="292">
        <v>18</v>
      </c>
      <c r="G51" s="307">
        <v>37</v>
      </c>
      <c r="H51" s="308" t="s">
        <v>353</v>
      </c>
      <c r="I51" s="309">
        <v>4</v>
      </c>
      <c r="J51" s="310">
        <v>43</v>
      </c>
      <c r="K51" s="310">
        <v>16</v>
      </c>
      <c r="M51" s="281">
        <v>3</v>
      </c>
      <c r="N51" s="68" t="s">
        <v>5</v>
      </c>
      <c r="O51" s="282">
        <v>8</v>
      </c>
      <c r="P51" s="283">
        <v>42</v>
      </c>
      <c r="Q51" s="283">
        <v>23</v>
      </c>
    </row>
    <row r="52" spans="1:17" x14ac:dyDescent="0.25">
      <c r="A52" s="290">
        <v>26</v>
      </c>
      <c r="B52" s="60" t="s">
        <v>27</v>
      </c>
      <c r="C52" s="291">
        <v>32</v>
      </c>
      <c r="D52" s="292">
        <v>42</v>
      </c>
      <c r="E52" s="292">
        <v>18</v>
      </c>
      <c r="G52" s="307">
        <v>38</v>
      </c>
      <c r="H52" s="308" t="s">
        <v>356</v>
      </c>
      <c r="I52" s="309">
        <v>4</v>
      </c>
      <c r="J52" s="310">
        <v>43</v>
      </c>
      <c r="K52" s="310">
        <v>16</v>
      </c>
      <c r="M52" s="281">
        <v>4</v>
      </c>
      <c r="N52" s="68" t="s">
        <v>6</v>
      </c>
      <c r="O52" s="282">
        <v>31</v>
      </c>
      <c r="P52" s="283">
        <v>42</v>
      </c>
      <c r="Q52" s="283">
        <v>23</v>
      </c>
    </row>
    <row r="53" spans="1:17" x14ac:dyDescent="0.25">
      <c r="A53" s="290">
        <v>35</v>
      </c>
      <c r="B53" s="60" t="s">
        <v>36</v>
      </c>
      <c r="C53" s="291">
        <v>32</v>
      </c>
      <c r="D53" s="292">
        <v>42</v>
      </c>
      <c r="E53" s="292">
        <v>18</v>
      </c>
      <c r="G53" s="293">
        <v>45</v>
      </c>
      <c r="H53" s="294" t="s">
        <v>217</v>
      </c>
      <c r="I53" s="291">
        <v>32</v>
      </c>
      <c r="J53" s="292">
        <v>43</v>
      </c>
      <c r="K53" s="295">
        <v>-9999</v>
      </c>
      <c r="M53" s="281">
        <v>8</v>
      </c>
      <c r="N53" s="68" t="s">
        <v>9</v>
      </c>
      <c r="O53" s="282">
        <v>31</v>
      </c>
      <c r="P53" s="283">
        <v>43</v>
      </c>
      <c r="Q53" s="283">
        <v>23</v>
      </c>
    </row>
    <row r="54" spans="1:17" x14ac:dyDescent="0.25">
      <c r="A54" s="293">
        <v>39</v>
      </c>
      <c r="B54" s="294" t="s">
        <v>161</v>
      </c>
      <c r="C54" s="291">
        <v>32</v>
      </c>
      <c r="D54" s="292">
        <v>-9999</v>
      </c>
      <c r="E54" s="295">
        <v>-9999</v>
      </c>
      <c r="G54" s="296">
        <v>61</v>
      </c>
      <c r="H54" s="297" t="s">
        <v>334</v>
      </c>
      <c r="I54" s="291">
        <v>32</v>
      </c>
      <c r="J54" s="292">
        <v>43</v>
      </c>
      <c r="K54" s="295">
        <v>-9999</v>
      </c>
      <c r="M54" s="281">
        <v>11</v>
      </c>
      <c r="N54" s="68" t="s">
        <v>12</v>
      </c>
      <c r="O54" s="282">
        <v>31</v>
      </c>
      <c r="P54" s="283">
        <v>42</v>
      </c>
      <c r="Q54" s="283">
        <v>23</v>
      </c>
    </row>
    <row r="55" spans="1:17" ht="16.5" thickBot="1" x14ac:dyDescent="0.3">
      <c r="A55" s="293">
        <v>40</v>
      </c>
      <c r="B55" s="294" t="s">
        <v>168</v>
      </c>
      <c r="C55" s="291">
        <v>32</v>
      </c>
      <c r="D55" s="292">
        <v>-9999</v>
      </c>
      <c r="E55" s="295">
        <v>-9999</v>
      </c>
      <c r="G55" s="296">
        <v>62</v>
      </c>
      <c r="H55" s="297" t="s">
        <v>336</v>
      </c>
      <c r="I55" s="291">
        <v>32</v>
      </c>
      <c r="J55" s="292">
        <v>43</v>
      </c>
      <c r="K55" s="295">
        <v>-9999</v>
      </c>
      <c r="M55" s="281">
        <v>17</v>
      </c>
      <c r="N55" s="68" t="s">
        <v>18</v>
      </c>
      <c r="O55" s="282">
        <v>8</v>
      </c>
      <c r="P55" s="283">
        <v>43</v>
      </c>
      <c r="Q55" s="283">
        <v>23</v>
      </c>
    </row>
    <row r="56" spans="1:17" x14ac:dyDescent="0.25">
      <c r="A56" s="293">
        <v>44</v>
      </c>
      <c r="B56" s="294" t="s">
        <v>214</v>
      </c>
      <c r="C56" s="291">
        <v>32</v>
      </c>
      <c r="D56" s="292">
        <v>-9999</v>
      </c>
      <c r="E56" s="295">
        <v>-9999</v>
      </c>
      <c r="G56" s="311">
        <v>21</v>
      </c>
      <c r="H56" s="312" t="s">
        <v>22</v>
      </c>
      <c r="I56" s="313">
        <v>4</v>
      </c>
      <c r="J56" s="314">
        <v>47</v>
      </c>
      <c r="K56" s="315">
        <v>16</v>
      </c>
      <c r="M56" s="281">
        <v>19</v>
      </c>
      <c r="N56" s="68" t="s">
        <v>20</v>
      </c>
      <c r="O56" s="282">
        <v>31</v>
      </c>
      <c r="P56" s="283">
        <v>42</v>
      </c>
      <c r="Q56" s="283">
        <v>23</v>
      </c>
    </row>
    <row r="57" spans="1:17" ht="16.5" thickBot="1" x14ac:dyDescent="0.3">
      <c r="A57" s="293">
        <v>45</v>
      </c>
      <c r="B57" s="294" t="s">
        <v>217</v>
      </c>
      <c r="C57" s="291">
        <v>32</v>
      </c>
      <c r="D57" s="292">
        <v>43</v>
      </c>
      <c r="E57" s="295">
        <v>-9999</v>
      </c>
      <c r="G57" s="316">
        <v>34</v>
      </c>
      <c r="H57" s="35" t="s">
        <v>35</v>
      </c>
      <c r="I57" s="317">
        <v>6</v>
      </c>
      <c r="J57" s="318">
        <v>47</v>
      </c>
      <c r="K57" s="38">
        <v>16</v>
      </c>
      <c r="M57" s="281">
        <v>23</v>
      </c>
      <c r="N57" s="68" t="s">
        <v>24</v>
      </c>
      <c r="O57" s="282">
        <v>31</v>
      </c>
      <c r="P57" s="283">
        <v>42</v>
      </c>
      <c r="Q57" s="283">
        <v>23</v>
      </c>
    </row>
    <row r="58" spans="1:17" x14ac:dyDescent="0.25">
      <c r="A58" s="293">
        <v>46</v>
      </c>
      <c r="B58" s="294" t="s">
        <v>226</v>
      </c>
      <c r="C58" s="291">
        <v>32</v>
      </c>
      <c r="D58" s="292">
        <v>42</v>
      </c>
      <c r="E58" s="295">
        <v>-9999</v>
      </c>
      <c r="G58" s="264">
        <v>1</v>
      </c>
      <c r="H58" s="76" t="s">
        <v>3</v>
      </c>
      <c r="I58" s="265">
        <v>4</v>
      </c>
      <c r="J58" s="266">
        <v>62</v>
      </c>
      <c r="K58" s="266">
        <v>17</v>
      </c>
      <c r="M58" s="281">
        <v>28</v>
      </c>
      <c r="N58" s="68" t="s">
        <v>29</v>
      </c>
      <c r="O58" s="282">
        <v>31</v>
      </c>
      <c r="P58" s="283">
        <v>42</v>
      </c>
      <c r="Q58" s="283">
        <v>23</v>
      </c>
    </row>
    <row r="59" spans="1:17" x14ac:dyDescent="0.25">
      <c r="A59" s="293">
        <v>47</v>
      </c>
      <c r="B59" s="294" t="s">
        <v>235</v>
      </c>
      <c r="C59" s="291">
        <v>32</v>
      </c>
      <c r="D59" s="292">
        <v>42</v>
      </c>
      <c r="E59" s="295">
        <v>18</v>
      </c>
      <c r="G59" s="264">
        <v>7</v>
      </c>
      <c r="H59" s="76" t="s">
        <v>8</v>
      </c>
      <c r="I59" s="265">
        <v>4</v>
      </c>
      <c r="J59" s="266">
        <v>62</v>
      </c>
      <c r="K59" s="266">
        <v>17</v>
      </c>
      <c r="M59" s="281">
        <v>30</v>
      </c>
      <c r="N59" s="68" t="s">
        <v>31</v>
      </c>
      <c r="O59" s="282">
        <v>31</v>
      </c>
      <c r="P59" s="283">
        <v>42</v>
      </c>
      <c r="Q59" s="283">
        <v>23</v>
      </c>
    </row>
    <row r="60" spans="1:17" x14ac:dyDescent="0.25">
      <c r="A60" s="296">
        <v>54</v>
      </c>
      <c r="B60" s="297" t="s">
        <v>278</v>
      </c>
      <c r="C60" s="291">
        <v>32</v>
      </c>
      <c r="D60" s="292">
        <v>35</v>
      </c>
      <c r="E60" s="295">
        <v>-9999</v>
      </c>
      <c r="G60" s="264">
        <v>14</v>
      </c>
      <c r="H60" s="76" t="s">
        <v>15</v>
      </c>
      <c r="I60" s="265">
        <v>4</v>
      </c>
      <c r="J60" s="266">
        <v>62</v>
      </c>
      <c r="K60" s="266">
        <v>17</v>
      </c>
      <c r="M60" s="306">
        <v>32</v>
      </c>
      <c r="N60" s="100" t="s">
        <v>33</v>
      </c>
      <c r="O60" s="289">
        <v>8</v>
      </c>
      <c r="P60" s="286">
        <v>42</v>
      </c>
      <c r="Q60" s="286">
        <v>23</v>
      </c>
    </row>
    <row r="61" spans="1:17" x14ac:dyDescent="0.25">
      <c r="A61" s="296">
        <v>60</v>
      </c>
      <c r="B61" s="297" t="s">
        <v>331</v>
      </c>
      <c r="C61" s="291">
        <v>32</v>
      </c>
      <c r="D61" s="292">
        <v>42</v>
      </c>
      <c r="E61" s="295">
        <v>-9999</v>
      </c>
      <c r="G61" s="264">
        <v>18</v>
      </c>
      <c r="H61" s="76" t="s">
        <v>19</v>
      </c>
      <c r="I61" s="265">
        <v>4</v>
      </c>
      <c r="J61" s="266">
        <v>62</v>
      </c>
      <c r="K61" s="266">
        <v>17</v>
      </c>
      <c r="M61" s="284">
        <v>41</v>
      </c>
      <c r="N61" s="285" t="s">
        <v>170</v>
      </c>
      <c r="O61" s="282">
        <v>31</v>
      </c>
      <c r="P61" s="283">
        <v>42</v>
      </c>
      <c r="Q61" s="286">
        <v>23</v>
      </c>
    </row>
    <row r="62" spans="1:17" x14ac:dyDescent="0.25">
      <c r="A62" s="296">
        <v>61</v>
      </c>
      <c r="B62" s="297" t="s">
        <v>334</v>
      </c>
      <c r="C62" s="291">
        <v>32</v>
      </c>
      <c r="D62" s="292">
        <v>43</v>
      </c>
      <c r="E62" s="295">
        <v>-9999</v>
      </c>
      <c r="G62" s="264">
        <v>22</v>
      </c>
      <c r="H62" s="76" t="s">
        <v>23</v>
      </c>
      <c r="I62" s="265">
        <v>4</v>
      </c>
      <c r="J62" s="266">
        <v>62</v>
      </c>
      <c r="K62" s="266">
        <v>17</v>
      </c>
      <c r="M62" s="287">
        <v>49</v>
      </c>
      <c r="N62" s="288" t="s">
        <v>245</v>
      </c>
      <c r="O62" s="282">
        <v>31</v>
      </c>
      <c r="P62" s="283">
        <v>42</v>
      </c>
      <c r="Q62" s="289">
        <v>23</v>
      </c>
    </row>
    <row r="63" spans="1:17" x14ac:dyDescent="0.25">
      <c r="A63" s="296">
        <v>62</v>
      </c>
      <c r="B63" s="297" t="s">
        <v>336</v>
      </c>
      <c r="C63" s="291">
        <v>32</v>
      </c>
      <c r="D63" s="292">
        <v>43</v>
      </c>
      <c r="E63" s="295">
        <v>-9999</v>
      </c>
      <c r="G63" s="264">
        <v>24</v>
      </c>
      <c r="H63" s="76" t="s">
        <v>25</v>
      </c>
      <c r="I63" s="265">
        <v>4</v>
      </c>
      <c r="J63" s="266">
        <v>62</v>
      </c>
      <c r="K63" s="266">
        <v>17</v>
      </c>
      <c r="M63" s="287">
        <v>55</v>
      </c>
      <c r="N63" s="288" t="s">
        <v>287</v>
      </c>
      <c r="O63" s="282">
        <v>31</v>
      </c>
      <c r="P63" s="283">
        <v>42</v>
      </c>
      <c r="Q63" s="289">
        <v>23</v>
      </c>
    </row>
    <row r="64" spans="1:17" x14ac:dyDescent="0.25">
      <c r="A64" s="296">
        <v>63</v>
      </c>
      <c r="B64" s="297" t="s">
        <v>344</v>
      </c>
      <c r="C64" s="291">
        <v>32</v>
      </c>
      <c r="D64" s="292">
        <v>-9999</v>
      </c>
      <c r="E64" s="295">
        <v>-9999</v>
      </c>
      <c r="G64" s="264">
        <v>25</v>
      </c>
      <c r="H64" s="76" t="s">
        <v>26</v>
      </c>
      <c r="I64" s="265">
        <v>4</v>
      </c>
      <c r="J64" s="266">
        <v>62</v>
      </c>
      <c r="K64" s="266">
        <v>17</v>
      </c>
      <c r="M64" s="287">
        <v>58</v>
      </c>
      <c r="N64" s="288" t="s">
        <v>315</v>
      </c>
      <c r="O64" s="282">
        <v>31</v>
      </c>
      <c r="P64" s="283">
        <v>42</v>
      </c>
      <c r="Q64" s="289">
        <v>23</v>
      </c>
    </row>
    <row r="66" spans="1:14" s="257" customFormat="1" x14ac:dyDescent="0.25">
      <c r="A66" s="263"/>
      <c r="B66" s="259" t="s">
        <v>378</v>
      </c>
      <c r="C66" s="259"/>
      <c r="D66" s="258"/>
      <c r="E66" s="258"/>
      <c r="H66" s="257" t="s">
        <v>379</v>
      </c>
      <c r="N66" s="257" t="s">
        <v>380</v>
      </c>
    </row>
  </sheetData>
  <sortState ref="M2:Q64">
    <sortCondition ref="Q2:Q6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
  <sheetViews>
    <sheetView topLeftCell="D6" zoomScale="160" zoomScaleNormal="160" workbookViewId="0">
      <selection activeCell="G18" sqref="G18"/>
    </sheetView>
  </sheetViews>
  <sheetFormatPr defaultColWidth="18" defaultRowHeight="15" x14ac:dyDescent="0.25"/>
  <cols>
    <col min="1" max="6" width="18" style="45"/>
    <col min="7" max="7" width="55.42578125" style="45" customWidth="1"/>
    <col min="8" max="10" width="18" style="45"/>
    <col min="11" max="11" width="4.85546875" style="45" customWidth="1"/>
    <col min="12" max="12" width="9" style="48" customWidth="1"/>
    <col min="13" max="13" width="8.7109375" style="48" customWidth="1"/>
    <col min="14" max="14" width="3.42578125" style="47" customWidth="1"/>
    <col min="15" max="15" width="7.85546875" style="48" customWidth="1"/>
    <col min="16" max="16384" width="18" style="45"/>
  </cols>
  <sheetData>
    <row r="1" spans="1:17" ht="15.75" x14ac:dyDescent="0.25">
      <c r="A1" s="44"/>
      <c r="B1" s="44"/>
      <c r="C1" s="44"/>
      <c r="D1" s="44"/>
      <c r="E1" s="44"/>
      <c r="F1" s="44"/>
      <c r="G1" s="43"/>
      <c r="H1" s="43"/>
      <c r="I1" s="44"/>
      <c r="J1" s="44"/>
      <c r="L1" s="46"/>
      <c r="M1" s="46"/>
      <c r="O1" s="46"/>
    </row>
    <row r="2" spans="1:17" ht="15.75" x14ac:dyDescent="0.25">
      <c r="A2" s="10"/>
      <c r="B2" s="10"/>
      <c r="C2" s="10"/>
      <c r="D2"/>
      <c r="E2" s="10"/>
      <c r="F2" s="10"/>
      <c r="G2" s="10"/>
      <c r="H2" s="10"/>
      <c r="O2" s="49"/>
      <c r="P2" s="50"/>
      <c r="Q2" s="7"/>
    </row>
    <row r="3" spans="1:17" ht="15.75" x14ac:dyDescent="0.25">
      <c r="A3" s="10"/>
      <c r="B3" s="10"/>
      <c r="C3" s="10"/>
      <c r="D3" s="10"/>
      <c r="E3" s="10"/>
      <c r="F3" s="10"/>
      <c r="G3" s="10"/>
      <c r="H3" s="10"/>
      <c r="O3" s="49"/>
      <c r="P3" s="50"/>
      <c r="Q3" s="7"/>
    </row>
    <row r="4" spans="1:17" ht="15.75" x14ac:dyDescent="0.25">
      <c r="A4" s="10"/>
      <c r="B4" s="10"/>
      <c r="C4" s="10"/>
      <c r="D4" s="10"/>
      <c r="E4" s="10"/>
      <c r="F4" s="10"/>
      <c r="G4" s="10"/>
      <c r="H4" s="10"/>
      <c r="O4" s="49"/>
      <c r="P4" s="50"/>
      <c r="Q4" s="7"/>
    </row>
    <row r="5" spans="1:17" ht="15.75" x14ac:dyDescent="0.25">
      <c r="A5" s="10"/>
      <c r="B5" s="10"/>
      <c r="C5" s="10"/>
      <c r="D5" s="10"/>
      <c r="E5" s="10"/>
      <c r="F5" s="10"/>
      <c r="G5" s="10"/>
      <c r="H5" s="10"/>
      <c r="O5" s="49"/>
      <c r="P5" s="50"/>
      <c r="Q5" s="7"/>
    </row>
    <row r="6" spans="1:17" ht="15.75" x14ac:dyDescent="0.25">
      <c r="A6" s="10"/>
      <c r="B6" s="10"/>
      <c r="C6" s="10"/>
      <c r="D6" s="10"/>
      <c r="E6" s="10"/>
      <c r="F6" s="10"/>
      <c r="G6" s="10"/>
      <c r="H6" s="10"/>
      <c r="O6" s="49"/>
      <c r="P6" s="50"/>
      <c r="Q6" s="7"/>
    </row>
    <row r="7" spans="1:17" ht="15.75" x14ac:dyDescent="0.25">
      <c r="A7" s="10"/>
      <c r="B7" s="10"/>
      <c r="C7" s="10"/>
      <c r="D7" s="10"/>
      <c r="E7" s="10"/>
      <c r="F7" s="10"/>
      <c r="G7" s="10"/>
      <c r="H7" s="10"/>
      <c r="O7" s="49"/>
      <c r="P7" s="50"/>
      <c r="Q7" s="7"/>
    </row>
    <row r="8" spans="1:17" ht="15.75" x14ac:dyDescent="0.25">
      <c r="A8" s="10"/>
      <c r="B8" s="10"/>
      <c r="C8" s="10"/>
      <c r="D8" s="10"/>
      <c r="E8" s="10"/>
      <c r="F8" s="10"/>
      <c r="G8" s="10"/>
      <c r="H8" s="10"/>
      <c r="O8" s="49"/>
      <c r="P8" s="50"/>
      <c r="Q8" s="7"/>
    </row>
    <row r="9" spans="1:17" ht="15.75" x14ac:dyDescent="0.25">
      <c r="A9" s="10"/>
      <c r="B9" s="10"/>
      <c r="C9" s="10"/>
      <c r="D9" s="10"/>
      <c r="E9" s="10"/>
      <c r="F9" s="10"/>
      <c r="G9" s="10"/>
      <c r="H9" s="10"/>
      <c r="O9" s="49"/>
      <c r="P9" s="50"/>
      <c r="Q9" s="7"/>
    </row>
    <row r="10" spans="1:17" ht="15.75" x14ac:dyDescent="0.25">
      <c r="A10" s="10"/>
      <c r="B10" s="10"/>
      <c r="C10" s="10"/>
      <c r="D10" s="10"/>
      <c r="E10" s="10"/>
      <c r="F10" s="10"/>
      <c r="G10" s="10"/>
      <c r="H10" s="10"/>
      <c r="O10" s="49"/>
      <c r="P10" s="50"/>
      <c r="Q10" s="7"/>
    </row>
    <row r="11" spans="1:17" ht="15.75" x14ac:dyDescent="0.25">
      <c r="A11" s="10"/>
      <c r="B11" s="10"/>
      <c r="C11" s="10"/>
      <c r="D11" s="10"/>
      <c r="E11" s="10"/>
      <c r="F11" s="10"/>
      <c r="G11" s="10"/>
      <c r="H11" s="10"/>
      <c r="P11" s="50"/>
      <c r="Q11" s="7"/>
    </row>
    <row r="12" spans="1:17" ht="15.75" x14ac:dyDescent="0.25">
      <c r="A12" s="10"/>
      <c r="B12" s="10"/>
      <c r="C12" s="10"/>
      <c r="D12" s="10"/>
      <c r="E12" s="10"/>
      <c r="F12" s="10"/>
      <c r="G12" s="10"/>
      <c r="H12" s="10"/>
      <c r="P12" s="50"/>
      <c r="Q12" s="7"/>
    </row>
    <row r="13" spans="1:17" ht="15.75" x14ac:dyDescent="0.25">
      <c r="A13" s="10"/>
      <c r="B13" s="10"/>
      <c r="C13" s="10"/>
      <c r="D13" s="10"/>
      <c r="E13" s="10"/>
      <c r="F13" s="10"/>
      <c r="G13" s="10"/>
      <c r="H13" s="10"/>
      <c r="O13" s="49"/>
      <c r="P13" s="50"/>
      <c r="Q13" s="7"/>
    </row>
    <row r="14" spans="1:17" ht="15.75" x14ac:dyDescent="0.25">
      <c r="A14" s="10"/>
      <c r="B14" s="10"/>
      <c r="C14" s="10"/>
      <c r="D14" s="10"/>
      <c r="E14" s="10"/>
      <c r="F14" s="10"/>
      <c r="G14" s="10"/>
      <c r="H14" s="10"/>
      <c r="O14" s="49"/>
      <c r="P14" s="50"/>
      <c r="Q14" s="7"/>
    </row>
    <row r="15" spans="1:17" ht="15.75" x14ac:dyDescent="0.25">
      <c r="A15" s="10"/>
      <c r="B15" s="10"/>
      <c r="C15" s="10"/>
      <c r="D15" s="10"/>
      <c r="E15" s="10"/>
      <c r="F15" s="10"/>
      <c r="G15" s="10"/>
      <c r="H15" s="10"/>
      <c r="O15" s="49"/>
      <c r="P15" s="50"/>
      <c r="Q15" s="7"/>
    </row>
    <row r="16" spans="1:17" ht="15.75" x14ac:dyDescent="0.25">
      <c r="A16" s="10"/>
      <c r="B16" s="10"/>
      <c r="C16" s="10"/>
      <c r="D16" s="10"/>
      <c r="E16" s="10"/>
      <c r="F16" s="10"/>
      <c r="G16" s="10"/>
      <c r="H16" s="10"/>
      <c r="O16" s="49"/>
      <c r="P16" s="50"/>
      <c r="Q16" s="7"/>
    </row>
    <row r="17" spans="1:17" ht="15.75" x14ac:dyDescent="0.25">
      <c r="A17" s="10"/>
      <c r="B17" s="10"/>
      <c r="C17" s="10"/>
      <c r="D17" s="10"/>
      <c r="E17" s="10"/>
      <c r="F17" s="10"/>
      <c r="G17" s="10"/>
      <c r="H17" s="10"/>
      <c r="O17" s="49"/>
      <c r="P17" s="50"/>
      <c r="Q17" s="7"/>
    </row>
    <row r="18" spans="1:17" ht="15.75" x14ac:dyDescent="0.25">
      <c r="A18" s="10"/>
      <c r="B18" s="10"/>
      <c r="C18" s="10"/>
      <c r="D18" s="10"/>
      <c r="E18" s="10"/>
      <c r="F18" s="10"/>
      <c r="G18" s="10"/>
      <c r="H18" s="10"/>
      <c r="O18" s="49"/>
      <c r="P18" s="50"/>
      <c r="Q18" s="7"/>
    </row>
    <row r="19" spans="1:17" ht="15.75" x14ac:dyDescent="0.25">
      <c r="A19" s="10"/>
      <c r="B19" s="10"/>
      <c r="C19" s="10"/>
      <c r="D19" s="10"/>
      <c r="E19" s="10"/>
      <c r="F19" s="10"/>
      <c r="G19" s="10"/>
      <c r="H19" s="10"/>
      <c r="O19" s="49"/>
      <c r="P19" s="50"/>
      <c r="Q19" s="7"/>
    </row>
    <row r="20" spans="1:17" ht="15.75" x14ac:dyDescent="0.25">
      <c r="A20" s="10"/>
      <c r="B20" s="10"/>
      <c r="C20" s="10"/>
      <c r="D20" s="10"/>
      <c r="E20" s="10"/>
      <c r="F20" s="10"/>
      <c r="G20" s="10"/>
      <c r="H20" s="10"/>
      <c r="O20" s="49"/>
      <c r="P20" s="50"/>
      <c r="Q20" s="7"/>
    </row>
    <row r="21" spans="1:17" ht="15.75" x14ac:dyDescent="0.25">
      <c r="A21" s="10"/>
      <c r="B21" s="10"/>
      <c r="C21" s="10"/>
      <c r="D21" s="10"/>
      <c r="E21" s="10"/>
      <c r="F21" s="10"/>
      <c r="G21" s="10"/>
      <c r="H21" s="10"/>
      <c r="O21" s="49"/>
      <c r="P21" s="50"/>
      <c r="Q21" s="7"/>
    </row>
    <row r="22" spans="1:17" ht="15.75" x14ac:dyDescent="0.25">
      <c r="A22" s="10"/>
      <c r="B22" s="10"/>
      <c r="C22" s="10"/>
      <c r="D22" s="10"/>
      <c r="E22" s="10"/>
      <c r="F22" s="10"/>
      <c r="G22" s="10"/>
      <c r="H22" s="10"/>
      <c r="O22" s="49"/>
      <c r="P22" s="50"/>
      <c r="Q22" s="7"/>
    </row>
    <row r="23" spans="1:17" ht="15.75" x14ac:dyDescent="0.25">
      <c r="A23" s="10"/>
      <c r="B23" s="10"/>
      <c r="C23" s="10"/>
      <c r="D23" s="10"/>
      <c r="E23" s="10"/>
      <c r="F23" s="10"/>
      <c r="G23" s="10"/>
      <c r="H23" s="10"/>
      <c r="O23" s="49"/>
      <c r="P23" s="50"/>
      <c r="Q23" s="7"/>
    </row>
    <row r="24" spans="1:17" ht="15.75" x14ac:dyDescent="0.25">
      <c r="A24" s="10"/>
      <c r="B24" s="10"/>
      <c r="C24" s="10"/>
      <c r="D24" s="10"/>
      <c r="E24" s="10"/>
      <c r="F24" s="10"/>
      <c r="G24" s="10"/>
      <c r="H24" s="10"/>
      <c r="O24" s="49"/>
    </row>
    <row r="25" spans="1:17" ht="15.75" x14ac:dyDescent="0.25">
      <c r="A25" s="10"/>
      <c r="B25" s="10"/>
      <c r="C25" s="10"/>
      <c r="D25" s="10"/>
      <c r="E25" s="10"/>
      <c r="F25" s="10"/>
      <c r="G25" s="10"/>
      <c r="H25" s="10"/>
      <c r="O25" s="49"/>
    </row>
    <row r="26" spans="1:17" ht="15.75" x14ac:dyDescent="0.25">
      <c r="A26" s="10"/>
      <c r="B26" s="10"/>
      <c r="C26" s="10"/>
      <c r="D26" s="10"/>
      <c r="E26" s="10"/>
      <c r="F26" s="10"/>
      <c r="G26" s="10"/>
      <c r="H26" s="10"/>
      <c r="O26" s="49"/>
      <c r="P26" s="50"/>
      <c r="Q26" s="7"/>
    </row>
    <row r="27" spans="1:17" ht="15.75" x14ac:dyDescent="0.25">
      <c r="A27" s="10"/>
      <c r="B27" s="10"/>
      <c r="C27" s="10"/>
      <c r="D27" s="10"/>
      <c r="E27" s="10"/>
      <c r="F27" s="10"/>
      <c r="G27" s="10"/>
      <c r="H27" s="10"/>
      <c r="O27" s="49"/>
      <c r="P27" s="50"/>
      <c r="Q27" s="7"/>
    </row>
    <row r="28" spans="1:17" ht="15.75" x14ac:dyDescent="0.25">
      <c r="A28" s="10"/>
      <c r="B28" s="10"/>
      <c r="C28" s="10"/>
      <c r="D28" s="10"/>
      <c r="E28" s="10"/>
      <c r="F28" s="10"/>
      <c r="G28" s="10"/>
      <c r="H28" s="10"/>
      <c r="O28" s="49"/>
      <c r="P28" s="50"/>
      <c r="Q28" s="7"/>
    </row>
    <row r="29" spans="1:17" ht="15.75" x14ac:dyDescent="0.25">
      <c r="A29" s="10"/>
      <c r="B29" s="10"/>
      <c r="C29" s="10"/>
      <c r="D29" s="10"/>
      <c r="E29" s="10"/>
      <c r="F29" s="10"/>
      <c r="G29" s="10"/>
      <c r="H29" s="10"/>
      <c r="O29" s="49"/>
      <c r="P29" s="50"/>
      <c r="Q29" s="7"/>
    </row>
    <row r="30" spans="1:17" ht="31.5" x14ac:dyDescent="0.5">
      <c r="A30" s="10"/>
      <c r="B30" s="10"/>
      <c r="C30" s="10"/>
      <c r="D30"/>
      <c r="E30" s="10"/>
      <c r="F30" s="10"/>
      <c r="G30" s="55" t="s">
        <v>108</v>
      </c>
      <c r="H30" s="10"/>
      <c r="O30" s="49"/>
      <c r="P30" s="50"/>
      <c r="Q30" s="7"/>
    </row>
    <row r="31" spans="1:17" ht="15.75" x14ac:dyDescent="0.25">
      <c r="A31" s="10"/>
      <c r="B31" s="10"/>
      <c r="C31" s="10"/>
      <c r="D31" s="10"/>
      <c r="E31" s="10"/>
      <c r="F31" s="10"/>
      <c r="G31"/>
      <c r="H31" s="10"/>
      <c r="O31" s="49"/>
      <c r="P31" s="50"/>
      <c r="Q31" s="7"/>
    </row>
    <row r="32" spans="1:17" ht="18" x14ac:dyDescent="0.3">
      <c r="A32" s="10"/>
      <c r="B32" s="10"/>
      <c r="C32" s="10"/>
      <c r="D32" s="10"/>
      <c r="E32" s="10"/>
      <c r="F32" s="10"/>
      <c r="G32" s="56" t="s">
        <v>104</v>
      </c>
      <c r="H32" s="10"/>
      <c r="O32" s="49"/>
      <c r="P32" s="50"/>
      <c r="Q32" s="7"/>
    </row>
    <row r="33" spans="1:17" ht="18" x14ac:dyDescent="0.3">
      <c r="A33" s="10"/>
      <c r="B33" s="10"/>
      <c r="C33" s="10"/>
      <c r="D33" s="10"/>
      <c r="E33" s="10"/>
      <c r="F33" s="10"/>
      <c r="G33" s="56" t="s">
        <v>105</v>
      </c>
      <c r="H33" s="10"/>
      <c r="O33" s="49"/>
      <c r="P33" s="50"/>
      <c r="Q33" s="7"/>
    </row>
    <row r="34" spans="1:17" ht="18" x14ac:dyDescent="0.3">
      <c r="A34" s="10"/>
      <c r="B34" s="10"/>
      <c r="C34" s="10"/>
      <c r="D34" s="10"/>
      <c r="E34" s="10"/>
      <c r="F34" s="10"/>
      <c r="G34" s="56" t="s">
        <v>106</v>
      </c>
      <c r="H34" s="10"/>
      <c r="O34" s="49"/>
      <c r="P34" s="50"/>
      <c r="Q34" s="7"/>
    </row>
    <row r="35" spans="1:17" ht="15.75" x14ac:dyDescent="0.25">
      <c r="A35" s="10"/>
      <c r="B35" s="10"/>
      <c r="C35" s="10"/>
      <c r="D35" s="10"/>
      <c r="E35" s="10"/>
      <c r="F35" s="10"/>
      <c r="G35"/>
      <c r="H35" s="10"/>
      <c r="O35" s="49"/>
      <c r="P35" s="50"/>
      <c r="Q35" s="7"/>
    </row>
    <row r="36" spans="1:17" ht="75" x14ac:dyDescent="0.25">
      <c r="A36" s="10"/>
      <c r="B36" s="10"/>
      <c r="C36" s="10"/>
      <c r="D36" s="10"/>
      <c r="E36" s="10"/>
      <c r="F36" s="10"/>
      <c r="G36" s="1" t="s">
        <v>107</v>
      </c>
      <c r="H36" s="10"/>
      <c r="O36" s="49"/>
      <c r="P36" s="50"/>
      <c r="Q36" s="7"/>
    </row>
    <row r="50" spans="4:7" ht="31.5" x14ac:dyDescent="0.5">
      <c r="D50"/>
      <c r="G50" s="55" t="s">
        <v>109</v>
      </c>
    </row>
    <row r="51" spans="4:7" x14ac:dyDescent="0.25">
      <c r="G51"/>
    </row>
    <row r="52" spans="4:7" ht="18" x14ac:dyDescent="0.3">
      <c r="G52" s="56" t="s">
        <v>100</v>
      </c>
    </row>
    <row r="53" spans="4:7" ht="18" x14ac:dyDescent="0.3">
      <c r="G53" s="56" t="s">
        <v>101</v>
      </c>
    </row>
    <row r="54" spans="4:7" ht="18" x14ac:dyDescent="0.3">
      <c r="G54" s="56" t="s">
        <v>102</v>
      </c>
    </row>
    <row r="55" spans="4:7" x14ac:dyDescent="0.25">
      <c r="G55"/>
    </row>
    <row r="56" spans="4:7" ht="60" x14ac:dyDescent="0.25">
      <c r="G56" s="1" t="s">
        <v>103</v>
      </c>
    </row>
    <row r="69" spans="4:7" ht="15.75" thickBot="1" x14ac:dyDescent="0.3"/>
    <row r="70" spans="4:7" ht="32.25" thickTop="1" x14ac:dyDescent="0.25">
      <c r="D70"/>
      <c r="F70" s="358"/>
      <c r="G70" s="51">
        <v>4</v>
      </c>
    </row>
    <row r="71" spans="4:7" x14ac:dyDescent="0.25">
      <c r="F71" s="359"/>
      <c r="G71" s="52"/>
    </row>
    <row r="72" spans="4:7" ht="18" x14ac:dyDescent="0.25">
      <c r="F72" s="359"/>
      <c r="G72" s="53" t="s">
        <v>96</v>
      </c>
    </row>
    <row r="73" spans="4:7" ht="18" x14ac:dyDescent="0.25">
      <c r="F73" s="359"/>
      <c r="G73" s="53" t="s">
        <v>97</v>
      </c>
    </row>
    <row r="74" spans="4:7" ht="18" x14ac:dyDescent="0.25">
      <c r="F74" s="359"/>
      <c r="G74" s="53" t="s">
        <v>98</v>
      </c>
    </row>
    <row r="75" spans="4:7" x14ac:dyDescent="0.25">
      <c r="F75" s="359"/>
      <c r="G75" s="52"/>
    </row>
    <row r="76" spans="4:7" x14ac:dyDescent="0.25">
      <c r="F76" s="359"/>
      <c r="G76" s="52"/>
    </row>
    <row r="77" spans="4:7" ht="45.75" thickBot="1" x14ac:dyDescent="0.3">
      <c r="F77" s="360"/>
      <c r="G77" s="54" t="s">
        <v>99</v>
      </c>
    </row>
    <row r="78" spans="4:7" ht="15.75" thickTop="1" x14ac:dyDescent="0.25"/>
    <row r="90" spans="4:7" ht="15.75" thickBot="1" x14ac:dyDescent="0.3">
      <c r="D90"/>
    </row>
    <row r="91" spans="4:7" ht="32.25" thickTop="1" x14ac:dyDescent="0.25">
      <c r="F91" s="358"/>
      <c r="G91" s="51">
        <v>8</v>
      </c>
    </row>
    <row r="92" spans="4:7" x14ac:dyDescent="0.25">
      <c r="F92" s="359"/>
      <c r="G92" s="52"/>
    </row>
    <row r="93" spans="4:7" ht="18" x14ac:dyDescent="0.25">
      <c r="F93" s="359"/>
      <c r="G93" s="53" t="s">
        <v>92</v>
      </c>
    </row>
    <row r="94" spans="4:7" ht="18" x14ac:dyDescent="0.25">
      <c r="F94" s="359"/>
      <c r="G94" s="53" t="s">
        <v>93</v>
      </c>
    </row>
    <row r="95" spans="4:7" ht="18" x14ac:dyDescent="0.25">
      <c r="F95" s="359"/>
      <c r="G95" s="53" t="s">
        <v>94</v>
      </c>
    </row>
    <row r="96" spans="4:7" x14ac:dyDescent="0.25">
      <c r="F96" s="359"/>
      <c r="G96" s="52"/>
    </row>
    <row r="97" spans="4:7" ht="122.25" customHeight="1" thickBot="1" x14ac:dyDescent="0.3">
      <c r="F97" s="360"/>
      <c r="G97" s="54" t="s">
        <v>95</v>
      </c>
    </row>
    <row r="98" spans="4:7" ht="15.75" thickTop="1" x14ac:dyDescent="0.25"/>
    <row r="100" spans="4:7" ht="31.5" x14ac:dyDescent="0.5">
      <c r="D100"/>
      <c r="G100" s="58">
        <v>6</v>
      </c>
    </row>
    <row r="101" spans="4:7" x14ac:dyDescent="0.25">
      <c r="G101"/>
    </row>
    <row r="102" spans="4:7" ht="18" x14ac:dyDescent="0.3">
      <c r="G102" s="56" t="s">
        <v>110</v>
      </c>
    </row>
    <row r="103" spans="4:7" ht="18" x14ac:dyDescent="0.3">
      <c r="G103" s="56" t="s">
        <v>111</v>
      </c>
    </row>
    <row r="104" spans="4:7" ht="18" x14ac:dyDescent="0.3">
      <c r="G104" s="56" t="s">
        <v>112</v>
      </c>
    </row>
    <row r="105" spans="4:7" x14ac:dyDescent="0.25">
      <c r="G105"/>
    </row>
    <row r="106" spans="4:7" ht="90" x14ac:dyDescent="0.25">
      <c r="G106" s="57" t="s">
        <v>113</v>
      </c>
    </row>
  </sheetData>
  <mergeCells count="2">
    <mergeCell ref="F91:F97"/>
    <mergeCell ref="F70:F7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5"/>
  <sheetViews>
    <sheetView topLeftCell="S1" zoomScale="70" zoomScaleNormal="70" workbookViewId="0">
      <selection activeCell="AA32" sqref="AA32"/>
    </sheetView>
  </sheetViews>
  <sheetFormatPr defaultRowHeight="15" x14ac:dyDescent="0.25"/>
  <sheetData>
    <row r="1" spans="1:36" x14ac:dyDescent="0.25">
      <c r="A1" t="s">
        <v>38</v>
      </c>
    </row>
    <row r="2" spans="1:36" x14ac:dyDescent="0.25">
      <c r="A2" t="s">
        <v>39</v>
      </c>
    </row>
    <row r="3" spans="1:36" x14ac:dyDescent="0.25">
      <c r="A3" t="s">
        <v>40</v>
      </c>
    </row>
    <row r="4" spans="1:36" x14ac:dyDescent="0.25">
      <c r="A4" t="s">
        <v>41</v>
      </c>
      <c r="W4" s="127" t="s">
        <v>50</v>
      </c>
      <c r="X4" t="s">
        <v>151</v>
      </c>
    </row>
    <row r="5" spans="1:36" x14ac:dyDescent="0.25">
      <c r="A5" t="s">
        <v>42</v>
      </c>
      <c r="W5" s="127" t="s">
        <v>56</v>
      </c>
      <c r="X5" t="s">
        <v>152</v>
      </c>
    </row>
    <row r="6" spans="1:36" x14ac:dyDescent="0.25">
      <c r="A6" t="s">
        <v>43</v>
      </c>
      <c r="W6" s="127" t="s">
        <v>57</v>
      </c>
      <c r="X6" t="s">
        <v>153</v>
      </c>
    </row>
    <row r="7" spans="1:36" x14ac:dyDescent="0.25">
      <c r="A7" t="s">
        <v>44</v>
      </c>
      <c r="B7" s="342">
        <v>0.68800478612025118</v>
      </c>
      <c r="C7" s="344" t="s">
        <v>375</v>
      </c>
      <c r="W7" s="127" t="s">
        <v>61</v>
      </c>
      <c r="X7" t="s">
        <v>154</v>
      </c>
    </row>
    <row r="8" spans="1:36" x14ac:dyDescent="0.25">
      <c r="A8" t="s">
        <v>45</v>
      </c>
      <c r="C8" s="344" t="s">
        <v>376</v>
      </c>
      <c r="W8" s="127" t="s">
        <v>68</v>
      </c>
      <c r="X8" t="s">
        <v>155</v>
      </c>
    </row>
    <row r="9" spans="1:36" x14ac:dyDescent="0.25">
      <c r="A9" t="s">
        <v>46</v>
      </c>
    </row>
    <row r="10" spans="1:36" x14ac:dyDescent="0.25">
      <c r="A10" t="s">
        <v>47</v>
      </c>
      <c r="B10" s="343">
        <v>0.62817828297935985</v>
      </c>
    </row>
    <row r="11" spans="1:36" x14ac:dyDescent="0.25">
      <c r="A11" t="s">
        <v>48</v>
      </c>
      <c r="B11" s="344">
        <v>0.13460963206700569</v>
      </c>
    </row>
    <row r="12" spans="1:36" x14ac:dyDescent="0.25">
      <c r="A12" t="s">
        <v>49</v>
      </c>
    </row>
    <row r="13" spans="1:36" x14ac:dyDescent="0.25">
      <c r="A13" s="83" t="s">
        <v>50</v>
      </c>
      <c r="B13" s="335">
        <v>5.9826503140891413E-2</v>
      </c>
      <c r="C13" s="344" t="s">
        <v>377</v>
      </c>
    </row>
    <row r="14" spans="1:36" x14ac:dyDescent="0.25">
      <c r="A14" t="s">
        <v>51</v>
      </c>
      <c r="C14">
        <f>SUM(B10:B11,B13)</f>
        <v>0.822614418187257</v>
      </c>
    </row>
    <row r="15" spans="1:36" x14ac:dyDescent="0.25">
      <c r="A15" t="s">
        <v>52</v>
      </c>
    </row>
    <row r="16" spans="1:36" x14ac:dyDescent="0.25">
      <c r="A16" t="s">
        <v>53</v>
      </c>
      <c r="AI16" s="83" t="s">
        <v>50</v>
      </c>
      <c r="AJ16" t="s">
        <v>370</v>
      </c>
    </row>
    <row r="17" spans="1:36" x14ac:dyDescent="0.25">
      <c r="A17" t="s">
        <v>54</v>
      </c>
      <c r="AI17" s="83" t="s">
        <v>56</v>
      </c>
      <c r="AJ17" t="s">
        <v>371</v>
      </c>
    </row>
    <row r="18" spans="1:36" x14ac:dyDescent="0.25">
      <c r="A18" t="s">
        <v>55</v>
      </c>
      <c r="AI18" s="83" t="s">
        <v>57</v>
      </c>
      <c r="AJ18" t="s">
        <v>373</v>
      </c>
    </row>
    <row r="19" spans="1:36" x14ac:dyDescent="0.25">
      <c r="A19" s="83" t="s">
        <v>56</v>
      </c>
      <c r="B19" s="336">
        <v>11.800777744540831</v>
      </c>
      <c r="AI19" s="83" t="s">
        <v>61</v>
      </c>
      <c r="AJ19" t="s">
        <v>374</v>
      </c>
    </row>
    <row r="20" spans="1:36" x14ac:dyDescent="0.25">
      <c r="A20" s="83" t="s">
        <v>57</v>
      </c>
      <c r="B20" s="337">
        <v>46.335626682620401</v>
      </c>
      <c r="AI20" s="83" t="s">
        <v>68</v>
      </c>
      <c r="AJ20" t="s">
        <v>372</v>
      </c>
    </row>
    <row r="21" spans="1:36" x14ac:dyDescent="0.25">
      <c r="A21" t="s">
        <v>58</v>
      </c>
    </row>
    <row r="22" spans="1:36" x14ac:dyDescent="0.25">
      <c r="A22" t="s">
        <v>59</v>
      </c>
    </row>
    <row r="23" spans="1:36" x14ac:dyDescent="0.25">
      <c r="A23" t="s">
        <v>60</v>
      </c>
      <c r="B23" s="338">
        <v>4.486987735566856E-2</v>
      </c>
    </row>
    <row r="24" spans="1:36" x14ac:dyDescent="0.25">
      <c r="A24" s="83" t="s">
        <v>61</v>
      </c>
      <c r="B24" s="339">
        <v>1.9742746036494168</v>
      </c>
      <c r="C24" s="344" t="s">
        <v>377</v>
      </c>
    </row>
    <row r="25" spans="1:36" x14ac:dyDescent="0.25">
      <c r="A25" t="s">
        <v>62</v>
      </c>
      <c r="C25">
        <f>SUM(B23:B24)</f>
        <v>2.0191444810050854</v>
      </c>
    </row>
    <row r="26" spans="1:36" x14ac:dyDescent="0.25">
      <c r="A26" t="s">
        <v>63</v>
      </c>
    </row>
    <row r="27" spans="1:36" x14ac:dyDescent="0.25">
      <c r="A27" t="s">
        <v>64</v>
      </c>
    </row>
    <row r="28" spans="1:36" x14ac:dyDescent="0.25">
      <c r="A28" t="s">
        <v>65</v>
      </c>
    </row>
    <row r="29" spans="1:36" x14ac:dyDescent="0.25">
      <c r="A29" t="s">
        <v>66</v>
      </c>
    </row>
    <row r="30" spans="1:36" x14ac:dyDescent="0.25">
      <c r="A30" t="s">
        <v>67</v>
      </c>
      <c r="B30" s="340">
        <v>1.645228836374514</v>
      </c>
    </row>
    <row r="31" spans="1:36" x14ac:dyDescent="0.25">
      <c r="A31" s="83" t="s">
        <v>68</v>
      </c>
      <c r="B31" s="341">
        <v>36.688603051151659</v>
      </c>
      <c r="C31" s="344" t="s">
        <v>377</v>
      </c>
    </row>
    <row r="32" spans="1:36" x14ac:dyDescent="0.25">
      <c r="C32">
        <f>SUM(B30:B31)</f>
        <v>38.333831887526173</v>
      </c>
    </row>
    <row r="35" spans="1:2" x14ac:dyDescent="0.25">
      <c r="A35" s="344" t="s">
        <v>147</v>
      </c>
      <c r="B35">
        <f>SUM(B13,B19:B20,B24,B31)</f>
        <v>96.859108585103201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H52"/>
  <sheetViews>
    <sheetView topLeftCell="A40" zoomScale="115" zoomScaleNormal="115" workbookViewId="0">
      <selection activeCell="AB54" sqref="AB54"/>
    </sheetView>
  </sheetViews>
  <sheetFormatPr defaultRowHeight="15" x14ac:dyDescent="0.25"/>
  <sheetData>
    <row r="52" spans="34:34" x14ac:dyDescent="0.25">
      <c r="AH52" t="s">
        <v>150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70" zoomScaleNormal="70" workbookViewId="0">
      <selection activeCell="B2" sqref="B2:B13"/>
    </sheetView>
  </sheetViews>
  <sheetFormatPr defaultRowHeight="15.75" x14ac:dyDescent="0.25"/>
  <cols>
    <col min="1" max="2" width="10.5703125" style="3" customWidth="1"/>
    <col min="3" max="3" width="15.42578125" style="2" bestFit="1" customWidth="1"/>
    <col min="4" max="4" width="21" style="4" customWidth="1"/>
    <col min="5" max="5" width="13.42578125" style="3" bestFit="1" customWidth="1"/>
    <col min="6" max="6" width="9.140625" style="2"/>
    <col min="7" max="8" width="10.5703125" style="3" customWidth="1"/>
    <col min="9" max="9" width="15.42578125" style="2" bestFit="1" customWidth="1"/>
    <col min="10" max="10" width="21" style="4" customWidth="1"/>
    <col min="11" max="11" width="13.42578125" style="3" bestFit="1" customWidth="1"/>
  </cols>
  <sheetData>
    <row r="1" spans="1:11" ht="63.75" thickBot="1" x14ac:dyDescent="0.3">
      <c r="A1" s="24" t="s">
        <v>70</v>
      </c>
      <c r="B1" s="24" t="s">
        <v>142</v>
      </c>
      <c r="C1" s="25" t="s">
        <v>0</v>
      </c>
      <c r="D1" s="22" t="s">
        <v>114</v>
      </c>
      <c r="E1" s="28" t="s">
        <v>69</v>
      </c>
      <c r="F1" s="15"/>
      <c r="G1" s="24" t="s">
        <v>70</v>
      </c>
      <c r="H1" s="24" t="s">
        <v>142</v>
      </c>
      <c r="I1" s="25" t="s">
        <v>0</v>
      </c>
      <c r="J1" s="22" t="s">
        <v>114</v>
      </c>
      <c r="K1" s="28" t="s">
        <v>69</v>
      </c>
    </row>
    <row r="2" spans="1:11" x14ac:dyDescent="0.25">
      <c r="A2" s="75">
        <v>1</v>
      </c>
      <c r="B2" s="107">
        <v>1</v>
      </c>
      <c r="C2" s="76" t="s">
        <v>3</v>
      </c>
      <c r="D2" s="77">
        <v>4</v>
      </c>
      <c r="E2" s="78">
        <v>62</v>
      </c>
      <c r="G2" s="71">
        <v>27</v>
      </c>
      <c r="H2" s="71">
        <v>25</v>
      </c>
      <c r="I2" s="72" t="s">
        <v>28</v>
      </c>
      <c r="J2" s="73">
        <v>8</v>
      </c>
      <c r="K2" s="74">
        <v>35</v>
      </c>
    </row>
    <row r="3" spans="1:11" x14ac:dyDescent="0.25">
      <c r="A3" s="75">
        <v>7</v>
      </c>
      <c r="B3" s="107">
        <v>7</v>
      </c>
      <c r="C3" s="76" t="s">
        <v>8</v>
      </c>
      <c r="D3" s="77">
        <v>4</v>
      </c>
      <c r="E3" s="78">
        <v>62</v>
      </c>
      <c r="G3" s="71">
        <v>33</v>
      </c>
      <c r="H3" s="71">
        <v>31</v>
      </c>
      <c r="I3" s="72" t="s">
        <v>34</v>
      </c>
      <c r="J3" s="73">
        <v>8</v>
      </c>
      <c r="K3" s="74">
        <v>35</v>
      </c>
    </row>
    <row r="4" spans="1:11" x14ac:dyDescent="0.25">
      <c r="A4" s="75">
        <v>14</v>
      </c>
      <c r="B4" s="107">
        <v>13</v>
      </c>
      <c r="C4" s="76" t="s">
        <v>15</v>
      </c>
      <c r="D4" s="77">
        <v>4</v>
      </c>
      <c r="E4" s="78">
        <v>62</v>
      </c>
      <c r="G4" s="67">
        <v>2</v>
      </c>
      <c r="H4" s="67">
        <v>2</v>
      </c>
      <c r="I4" s="68" t="s">
        <v>4</v>
      </c>
      <c r="J4" s="69">
        <v>31</v>
      </c>
      <c r="K4" s="70">
        <v>42</v>
      </c>
    </row>
    <row r="5" spans="1:11" x14ac:dyDescent="0.25">
      <c r="A5" s="75">
        <v>15</v>
      </c>
      <c r="B5" s="107"/>
      <c r="C5" s="76" t="s">
        <v>16</v>
      </c>
      <c r="D5" s="77">
        <v>4</v>
      </c>
      <c r="E5" s="78">
        <v>43</v>
      </c>
      <c r="G5" s="67">
        <v>3</v>
      </c>
      <c r="H5" s="67">
        <v>3</v>
      </c>
      <c r="I5" s="68" t="s">
        <v>5</v>
      </c>
      <c r="J5" s="69">
        <v>8</v>
      </c>
      <c r="K5" s="70">
        <v>42</v>
      </c>
    </row>
    <row r="6" spans="1:11" x14ac:dyDescent="0.25">
      <c r="A6" s="75">
        <v>18</v>
      </c>
      <c r="B6" s="107">
        <v>16</v>
      </c>
      <c r="C6" s="76" t="s">
        <v>19</v>
      </c>
      <c r="D6" s="77">
        <v>4</v>
      </c>
      <c r="E6" s="78">
        <v>62</v>
      </c>
      <c r="G6" s="67">
        <v>4</v>
      </c>
      <c r="H6" s="67">
        <v>4</v>
      </c>
      <c r="I6" s="68" t="s">
        <v>6</v>
      </c>
      <c r="J6" s="69">
        <v>31</v>
      </c>
      <c r="K6" s="70">
        <v>42</v>
      </c>
    </row>
    <row r="7" spans="1:11" x14ac:dyDescent="0.25">
      <c r="A7" s="75">
        <v>20</v>
      </c>
      <c r="B7" s="107">
        <v>18</v>
      </c>
      <c r="C7" s="76" t="s">
        <v>21</v>
      </c>
      <c r="D7" s="77">
        <v>4</v>
      </c>
      <c r="E7" s="78">
        <v>43</v>
      </c>
      <c r="G7" s="67">
        <v>5</v>
      </c>
      <c r="H7" s="67">
        <v>5</v>
      </c>
      <c r="I7" s="68" t="s">
        <v>118</v>
      </c>
      <c r="J7" s="69">
        <v>32</v>
      </c>
      <c r="K7" s="70">
        <v>42</v>
      </c>
    </row>
    <row r="8" spans="1:11" x14ac:dyDescent="0.25">
      <c r="A8" s="75">
        <v>21</v>
      </c>
      <c r="B8" s="107">
        <v>19</v>
      </c>
      <c r="C8" s="76" t="s">
        <v>22</v>
      </c>
      <c r="D8" s="77">
        <v>4</v>
      </c>
      <c r="E8" s="78">
        <v>47</v>
      </c>
      <c r="G8" s="67">
        <v>10</v>
      </c>
      <c r="H8" s="67"/>
      <c r="I8" s="68" t="s">
        <v>11</v>
      </c>
      <c r="J8" s="69">
        <v>32</v>
      </c>
      <c r="K8" s="70">
        <v>42</v>
      </c>
    </row>
    <row r="9" spans="1:11" x14ac:dyDescent="0.25">
      <c r="A9" s="75">
        <v>22</v>
      </c>
      <c r="B9" s="107">
        <v>20</v>
      </c>
      <c r="C9" s="76" t="s">
        <v>23</v>
      </c>
      <c r="D9" s="77">
        <v>4</v>
      </c>
      <c r="E9" s="78">
        <v>62</v>
      </c>
      <c r="G9" s="67">
        <v>11</v>
      </c>
      <c r="H9" s="67">
        <v>10</v>
      </c>
      <c r="I9" s="68" t="s">
        <v>12</v>
      </c>
      <c r="J9" s="69">
        <v>31</v>
      </c>
      <c r="K9" s="70">
        <v>42</v>
      </c>
    </row>
    <row r="10" spans="1:11" x14ac:dyDescent="0.25">
      <c r="A10" s="75">
        <v>24</v>
      </c>
      <c r="B10" s="107">
        <v>22</v>
      </c>
      <c r="C10" s="76" t="s">
        <v>25</v>
      </c>
      <c r="D10" s="77">
        <v>4</v>
      </c>
      <c r="E10" s="78">
        <v>62</v>
      </c>
      <c r="G10" s="67">
        <v>12</v>
      </c>
      <c r="H10" s="67">
        <v>11</v>
      </c>
      <c r="I10" s="68" t="s">
        <v>13</v>
      </c>
      <c r="J10" s="69">
        <v>31</v>
      </c>
      <c r="K10" s="70">
        <v>42</v>
      </c>
    </row>
    <row r="11" spans="1:11" x14ac:dyDescent="0.25">
      <c r="A11" s="75">
        <v>25</v>
      </c>
      <c r="B11" s="107">
        <v>23</v>
      </c>
      <c r="C11" s="76" t="s">
        <v>26</v>
      </c>
      <c r="D11" s="77">
        <v>4</v>
      </c>
      <c r="E11" s="78">
        <v>62</v>
      </c>
      <c r="G11" s="67">
        <v>13</v>
      </c>
      <c r="H11" s="67">
        <v>12</v>
      </c>
      <c r="I11" s="68" t="s">
        <v>14</v>
      </c>
      <c r="J11" s="69">
        <v>32</v>
      </c>
      <c r="K11" s="70">
        <v>42</v>
      </c>
    </row>
    <row r="12" spans="1:11" x14ac:dyDescent="0.25">
      <c r="A12" s="75">
        <v>29</v>
      </c>
      <c r="B12" s="107">
        <v>27</v>
      </c>
      <c r="C12" s="76" t="s">
        <v>30</v>
      </c>
      <c r="D12" s="77">
        <v>4</v>
      </c>
      <c r="E12" s="78">
        <v>43</v>
      </c>
      <c r="G12" s="67">
        <v>16</v>
      </c>
      <c r="H12" s="67">
        <v>14</v>
      </c>
      <c r="I12" s="68" t="s">
        <v>17</v>
      </c>
      <c r="J12" s="69">
        <v>31</v>
      </c>
      <c r="K12" s="70">
        <v>42</v>
      </c>
    </row>
    <row r="13" spans="1:11" x14ac:dyDescent="0.25">
      <c r="A13" s="75">
        <v>36</v>
      </c>
      <c r="B13" s="107">
        <v>34</v>
      </c>
      <c r="C13" s="76" t="s">
        <v>37</v>
      </c>
      <c r="D13" s="77">
        <v>4</v>
      </c>
      <c r="E13" s="78">
        <v>43</v>
      </c>
      <c r="G13" s="67">
        <v>19</v>
      </c>
      <c r="H13" s="67">
        <v>17</v>
      </c>
      <c r="I13" s="68" t="s">
        <v>20</v>
      </c>
      <c r="J13" s="69">
        <v>31</v>
      </c>
      <c r="K13" s="70">
        <v>42</v>
      </c>
    </row>
    <row r="14" spans="1:11" x14ac:dyDescent="0.25">
      <c r="A14" s="29">
        <v>34</v>
      </c>
      <c r="B14" s="112">
        <v>32</v>
      </c>
      <c r="C14" s="30" t="s">
        <v>35</v>
      </c>
      <c r="D14" s="40">
        <v>6</v>
      </c>
      <c r="E14" s="33">
        <v>47</v>
      </c>
      <c r="G14" s="67">
        <v>23</v>
      </c>
      <c r="H14" s="67">
        <v>21</v>
      </c>
      <c r="I14" s="68" t="s">
        <v>24</v>
      </c>
      <c r="J14" s="69">
        <v>31</v>
      </c>
      <c r="K14" s="70">
        <v>42</v>
      </c>
    </row>
    <row r="15" spans="1:11" x14ac:dyDescent="0.25">
      <c r="A15" s="71">
        <v>3</v>
      </c>
      <c r="B15" s="109">
        <v>3</v>
      </c>
      <c r="C15" s="72" t="s">
        <v>5</v>
      </c>
      <c r="D15" s="73">
        <v>8</v>
      </c>
      <c r="E15" s="74">
        <v>42</v>
      </c>
      <c r="G15" s="67">
        <v>26</v>
      </c>
      <c r="H15" s="67">
        <v>24</v>
      </c>
      <c r="I15" s="68" t="s">
        <v>27</v>
      </c>
      <c r="J15" s="69">
        <v>32</v>
      </c>
      <c r="K15" s="70">
        <v>42</v>
      </c>
    </row>
    <row r="16" spans="1:11" x14ac:dyDescent="0.25">
      <c r="A16" s="71">
        <v>17</v>
      </c>
      <c r="B16" s="109">
        <v>15</v>
      </c>
      <c r="C16" s="72" t="s">
        <v>18</v>
      </c>
      <c r="D16" s="73">
        <v>8</v>
      </c>
      <c r="E16" s="74">
        <v>43</v>
      </c>
      <c r="G16" s="67">
        <v>28</v>
      </c>
      <c r="H16" s="67">
        <v>26</v>
      </c>
      <c r="I16" s="68" t="s">
        <v>29</v>
      </c>
      <c r="J16" s="69">
        <v>31</v>
      </c>
      <c r="K16" s="70">
        <v>42</v>
      </c>
    </row>
    <row r="17" spans="1:11" x14ac:dyDescent="0.25">
      <c r="A17" s="95">
        <v>27</v>
      </c>
      <c r="B17" s="111">
        <v>25</v>
      </c>
      <c r="C17" s="96" t="s">
        <v>28</v>
      </c>
      <c r="D17" s="97">
        <v>8</v>
      </c>
      <c r="E17" s="98">
        <v>35</v>
      </c>
      <c r="G17" s="67">
        <v>30</v>
      </c>
      <c r="H17" s="67">
        <v>28</v>
      </c>
      <c r="I17" s="68" t="s">
        <v>31</v>
      </c>
      <c r="J17" s="69">
        <v>31</v>
      </c>
      <c r="K17" s="70">
        <v>42</v>
      </c>
    </row>
    <row r="18" spans="1:11" x14ac:dyDescent="0.25">
      <c r="A18" s="71">
        <v>32</v>
      </c>
      <c r="B18" s="109">
        <v>30</v>
      </c>
      <c r="C18" s="72" t="s">
        <v>33</v>
      </c>
      <c r="D18" s="73">
        <v>8</v>
      </c>
      <c r="E18" s="74">
        <v>42</v>
      </c>
      <c r="F18" s="94"/>
      <c r="G18" s="99">
        <v>32</v>
      </c>
      <c r="H18" s="99">
        <v>30</v>
      </c>
      <c r="I18" s="100" t="s">
        <v>33</v>
      </c>
      <c r="J18" s="101">
        <v>8</v>
      </c>
      <c r="K18" s="102">
        <v>42</v>
      </c>
    </row>
    <row r="19" spans="1:11" x14ac:dyDescent="0.25">
      <c r="A19" s="71">
        <v>33</v>
      </c>
      <c r="B19" s="109">
        <v>31</v>
      </c>
      <c r="C19" s="72" t="s">
        <v>34</v>
      </c>
      <c r="D19" s="73">
        <v>8</v>
      </c>
      <c r="E19" s="74">
        <v>35</v>
      </c>
      <c r="G19" s="67">
        <v>35</v>
      </c>
      <c r="H19" s="67">
        <v>33</v>
      </c>
      <c r="I19" s="68" t="s">
        <v>36</v>
      </c>
      <c r="J19" s="69">
        <v>32</v>
      </c>
      <c r="K19" s="70">
        <v>42</v>
      </c>
    </row>
    <row r="20" spans="1:11" x14ac:dyDescent="0.25">
      <c r="A20" s="67">
        <v>2</v>
      </c>
      <c r="B20" s="108">
        <v>2</v>
      </c>
      <c r="C20" s="68" t="s">
        <v>4</v>
      </c>
      <c r="D20" s="69">
        <v>31</v>
      </c>
      <c r="E20" s="70">
        <v>42</v>
      </c>
      <c r="G20" s="59">
        <v>6</v>
      </c>
      <c r="H20" s="59">
        <v>6</v>
      </c>
      <c r="I20" s="60" t="s">
        <v>7</v>
      </c>
      <c r="J20" s="61">
        <v>32</v>
      </c>
      <c r="K20" s="62">
        <v>43</v>
      </c>
    </row>
    <row r="21" spans="1:11" x14ac:dyDescent="0.25">
      <c r="A21" s="67">
        <v>4</v>
      </c>
      <c r="B21" s="108">
        <v>4</v>
      </c>
      <c r="C21" s="68" t="s">
        <v>6</v>
      </c>
      <c r="D21" s="69">
        <v>31</v>
      </c>
      <c r="E21" s="70">
        <v>42</v>
      </c>
      <c r="G21" s="59">
        <v>8</v>
      </c>
      <c r="H21" s="59">
        <v>8</v>
      </c>
      <c r="I21" s="60" t="s">
        <v>9</v>
      </c>
      <c r="J21" s="61">
        <v>31</v>
      </c>
      <c r="K21" s="62">
        <v>43</v>
      </c>
    </row>
    <row r="22" spans="1:11" x14ac:dyDescent="0.25">
      <c r="A22" s="67">
        <v>8</v>
      </c>
      <c r="B22" s="108">
        <v>8</v>
      </c>
      <c r="C22" s="68" t="s">
        <v>9</v>
      </c>
      <c r="D22" s="69">
        <v>31</v>
      </c>
      <c r="E22" s="70">
        <v>43</v>
      </c>
      <c r="G22" s="59">
        <v>9</v>
      </c>
      <c r="H22" s="59">
        <v>9</v>
      </c>
      <c r="I22" s="60" t="s">
        <v>10</v>
      </c>
      <c r="J22" s="61">
        <v>31</v>
      </c>
      <c r="K22" s="62">
        <v>43</v>
      </c>
    </row>
    <row r="23" spans="1:11" x14ac:dyDescent="0.25">
      <c r="A23" s="67">
        <v>9</v>
      </c>
      <c r="B23" s="108">
        <v>9</v>
      </c>
      <c r="C23" s="68" t="s">
        <v>10</v>
      </c>
      <c r="D23" s="69">
        <v>31</v>
      </c>
      <c r="E23" s="70">
        <v>43</v>
      </c>
      <c r="G23" s="59">
        <v>15</v>
      </c>
      <c r="H23" s="59"/>
      <c r="I23" s="60" t="s">
        <v>16</v>
      </c>
      <c r="J23" s="61">
        <v>4</v>
      </c>
      <c r="K23" s="62">
        <v>43</v>
      </c>
    </row>
    <row r="24" spans="1:11" x14ac:dyDescent="0.25">
      <c r="A24" s="67">
        <v>11</v>
      </c>
      <c r="B24" s="108">
        <v>10</v>
      </c>
      <c r="C24" s="68" t="s">
        <v>12</v>
      </c>
      <c r="D24" s="69">
        <v>31</v>
      </c>
      <c r="E24" s="70">
        <v>42</v>
      </c>
      <c r="G24" s="59">
        <v>17</v>
      </c>
      <c r="H24" s="59">
        <v>15</v>
      </c>
      <c r="I24" s="60" t="s">
        <v>18</v>
      </c>
      <c r="J24" s="61">
        <v>8</v>
      </c>
      <c r="K24" s="62">
        <v>43</v>
      </c>
    </row>
    <row r="25" spans="1:11" x14ac:dyDescent="0.25">
      <c r="A25" s="67">
        <v>12</v>
      </c>
      <c r="B25" s="108">
        <v>11</v>
      </c>
      <c r="C25" s="68" t="s">
        <v>13</v>
      </c>
      <c r="D25" s="69">
        <v>31</v>
      </c>
      <c r="E25" s="70">
        <v>42</v>
      </c>
      <c r="G25" s="59">
        <v>20</v>
      </c>
      <c r="H25" s="59">
        <v>18</v>
      </c>
      <c r="I25" s="60" t="s">
        <v>21</v>
      </c>
      <c r="J25" s="61">
        <v>4</v>
      </c>
      <c r="K25" s="62">
        <v>43</v>
      </c>
    </row>
    <row r="26" spans="1:11" x14ac:dyDescent="0.25">
      <c r="A26" s="67">
        <v>16</v>
      </c>
      <c r="B26" s="108">
        <v>14</v>
      </c>
      <c r="C26" s="68" t="s">
        <v>17</v>
      </c>
      <c r="D26" s="69">
        <v>31</v>
      </c>
      <c r="E26" s="70">
        <v>42</v>
      </c>
      <c r="G26" s="59">
        <v>29</v>
      </c>
      <c r="H26" s="59">
        <v>27</v>
      </c>
      <c r="I26" s="60" t="s">
        <v>30</v>
      </c>
      <c r="J26" s="61">
        <v>4</v>
      </c>
      <c r="K26" s="62">
        <v>43</v>
      </c>
    </row>
    <row r="27" spans="1:11" x14ac:dyDescent="0.25">
      <c r="A27" s="67">
        <v>19</v>
      </c>
      <c r="B27" s="108">
        <v>17</v>
      </c>
      <c r="C27" s="68" t="s">
        <v>20</v>
      </c>
      <c r="D27" s="69">
        <v>31</v>
      </c>
      <c r="E27" s="70">
        <v>42</v>
      </c>
      <c r="G27" s="59">
        <v>31</v>
      </c>
      <c r="H27" s="59">
        <v>29</v>
      </c>
      <c r="I27" s="60" t="s">
        <v>32</v>
      </c>
      <c r="J27" s="61">
        <v>31</v>
      </c>
      <c r="K27" s="62">
        <v>43</v>
      </c>
    </row>
    <row r="28" spans="1:11" x14ac:dyDescent="0.25">
      <c r="A28" s="67">
        <v>23</v>
      </c>
      <c r="B28" s="108">
        <v>21</v>
      </c>
      <c r="C28" s="68" t="s">
        <v>24</v>
      </c>
      <c r="D28" s="69">
        <v>31</v>
      </c>
      <c r="E28" s="70">
        <v>42</v>
      </c>
      <c r="G28" s="59">
        <v>36</v>
      </c>
      <c r="H28" s="59">
        <v>34</v>
      </c>
      <c r="I28" s="60" t="s">
        <v>37</v>
      </c>
      <c r="J28" s="61">
        <v>4</v>
      </c>
      <c r="K28" s="62">
        <v>43</v>
      </c>
    </row>
    <row r="29" spans="1:11" x14ac:dyDescent="0.25">
      <c r="A29" s="67">
        <v>28</v>
      </c>
      <c r="B29" s="108">
        <v>26</v>
      </c>
      <c r="C29" s="68" t="s">
        <v>29</v>
      </c>
      <c r="D29" s="69">
        <v>31</v>
      </c>
      <c r="E29" s="70">
        <v>42</v>
      </c>
      <c r="G29" s="29">
        <v>21</v>
      </c>
      <c r="H29" s="29">
        <v>19</v>
      </c>
      <c r="I29" s="30" t="s">
        <v>22</v>
      </c>
      <c r="J29" s="40">
        <v>4</v>
      </c>
      <c r="K29" s="33">
        <v>47</v>
      </c>
    </row>
    <row r="30" spans="1:11" x14ac:dyDescent="0.25">
      <c r="A30" s="67">
        <v>30</v>
      </c>
      <c r="B30" s="108">
        <v>28</v>
      </c>
      <c r="C30" s="68" t="s">
        <v>31</v>
      </c>
      <c r="D30" s="69">
        <v>31</v>
      </c>
      <c r="E30" s="70">
        <v>42</v>
      </c>
      <c r="G30" s="29">
        <v>34</v>
      </c>
      <c r="H30" s="29">
        <v>32</v>
      </c>
      <c r="I30" s="30" t="s">
        <v>35</v>
      </c>
      <c r="J30" s="40">
        <v>6</v>
      </c>
      <c r="K30" s="33">
        <v>47</v>
      </c>
    </row>
    <row r="31" spans="1:11" x14ac:dyDescent="0.25">
      <c r="A31" s="67">
        <v>31</v>
      </c>
      <c r="B31" s="108">
        <v>29</v>
      </c>
      <c r="C31" s="68" t="s">
        <v>32</v>
      </c>
      <c r="D31" s="69">
        <v>31</v>
      </c>
      <c r="E31" s="70">
        <v>43</v>
      </c>
      <c r="G31" s="75">
        <v>1</v>
      </c>
      <c r="H31" s="75">
        <v>1</v>
      </c>
      <c r="I31" s="76" t="s">
        <v>3</v>
      </c>
      <c r="J31" s="77">
        <v>4</v>
      </c>
      <c r="K31" s="78">
        <v>62</v>
      </c>
    </row>
    <row r="32" spans="1:11" x14ac:dyDescent="0.25">
      <c r="A32" s="59">
        <v>5</v>
      </c>
      <c r="B32" s="110">
        <v>5</v>
      </c>
      <c r="C32" s="60" t="s">
        <v>118</v>
      </c>
      <c r="D32" s="61">
        <v>32</v>
      </c>
      <c r="E32" s="62">
        <v>42</v>
      </c>
      <c r="G32" s="75">
        <v>7</v>
      </c>
      <c r="H32" s="75">
        <v>7</v>
      </c>
      <c r="I32" s="76" t="s">
        <v>8</v>
      </c>
      <c r="J32" s="77">
        <v>4</v>
      </c>
      <c r="K32" s="78">
        <v>62</v>
      </c>
    </row>
    <row r="33" spans="1:11" x14ac:dyDescent="0.25">
      <c r="A33" s="59">
        <v>6</v>
      </c>
      <c r="B33" s="110">
        <v>6</v>
      </c>
      <c r="C33" s="60" t="s">
        <v>7</v>
      </c>
      <c r="D33" s="61">
        <v>32</v>
      </c>
      <c r="E33" s="62">
        <v>43</v>
      </c>
      <c r="G33" s="75">
        <v>14</v>
      </c>
      <c r="H33" s="75">
        <v>13</v>
      </c>
      <c r="I33" s="76" t="s">
        <v>15</v>
      </c>
      <c r="J33" s="77">
        <v>4</v>
      </c>
      <c r="K33" s="78">
        <v>62</v>
      </c>
    </row>
    <row r="34" spans="1:11" x14ac:dyDescent="0.25">
      <c r="A34" s="59">
        <v>10</v>
      </c>
      <c r="B34" s="110"/>
      <c r="C34" s="60" t="s">
        <v>11</v>
      </c>
      <c r="D34" s="61">
        <v>32</v>
      </c>
      <c r="E34" s="62">
        <v>42</v>
      </c>
      <c r="G34" s="75">
        <v>18</v>
      </c>
      <c r="H34" s="75">
        <v>16</v>
      </c>
      <c r="I34" s="76" t="s">
        <v>19</v>
      </c>
      <c r="J34" s="77">
        <v>4</v>
      </c>
      <c r="K34" s="78">
        <v>62</v>
      </c>
    </row>
    <row r="35" spans="1:11" x14ac:dyDescent="0.25">
      <c r="A35" s="59">
        <v>13</v>
      </c>
      <c r="B35" s="110">
        <v>12</v>
      </c>
      <c r="C35" s="60" t="s">
        <v>14</v>
      </c>
      <c r="D35" s="61">
        <v>32</v>
      </c>
      <c r="E35" s="62">
        <v>42</v>
      </c>
      <c r="G35" s="75">
        <v>22</v>
      </c>
      <c r="H35" s="75">
        <v>20</v>
      </c>
      <c r="I35" s="76" t="s">
        <v>23</v>
      </c>
      <c r="J35" s="77">
        <v>4</v>
      </c>
      <c r="K35" s="78">
        <v>62</v>
      </c>
    </row>
    <row r="36" spans="1:11" x14ac:dyDescent="0.25">
      <c r="A36" s="59">
        <v>26</v>
      </c>
      <c r="B36" s="110">
        <v>24</v>
      </c>
      <c r="C36" s="60" t="s">
        <v>27</v>
      </c>
      <c r="D36" s="61">
        <v>32</v>
      </c>
      <c r="E36" s="62">
        <v>42</v>
      </c>
      <c r="G36" s="75">
        <v>24</v>
      </c>
      <c r="H36" s="75">
        <v>22</v>
      </c>
      <c r="I36" s="76" t="s">
        <v>25</v>
      </c>
      <c r="J36" s="77">
        <v>4</v>
      </c>
      <c r="K36" s="78">
        <v>62</v>
      </c>
    </row>
    <row r="37" spans="1:11" ht="16.5" thickBot="1" x14ac:dyDescent="0.3">
      <c r="A37" s="63">
        <v>35</v>
      </c>
      <c r="B37" s="113">
        <v>33</v>
      </c>
      <c r="C37" s="64" t="s">
        <v>36</v>
      </c>
      <c r="D37" s="65">
        <v>32</v>
      </c>
      <c r="E37" s="66">
        <v>42</v>
      </c>
      <c r="G37" s="79">
        <v>25</v>
      </c>
      <c r="H37" s="79">
        <v>23</v>
      </c>
      <c r="I37" s="80" t="s">
        <v>26</v>
      </c>
      <c r="J37" s="81">
        <v>4</v>
      </c>
      <c r="K37" s="82">
        <v>62</v>
      </c>
    </row>
    <row r="39" spans="1:11" x14ac:dyDescent="0.25">
      <c r="A39" s="84" t="s">
        <v>115</v>
      </c>
      <c r="B39" s="84"/>
      <c r="G39" s="84" t="s">
        <v>116</v>
      </c>
      <c r="H39" s="84"/>
    </row>
    <row r="40" spans="1:11" x14ac:dyDescent="0.25">
      <c r="G40" s="84" t="s">
        <v>117</v>
      </c>
      <c r="H40" s="84"/>
    </row>
  </sheetData>
  <sortState ref="A2:E37">
    <sortCondition ref="D2:D3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workbookViewId="0">
      <selection activeCell="L24" sqref="L24"/>
    </sheetView>
  </sheetViews>
  <sheetFormatPr defaultRowHeight="15" x14ac:dyDescent="0.25"/>
  <sheetData>
    <row r="1" spans="1:26" x14ac:dyDescent="0.25">
      <c r="A1" s="119" t="s">
        <v>70</v>
      </c>
      <c r="B1" s="119" t="s">
        <v>0</v>
      </c>
      <c r="C1" s="120" t="s">
        <v>1</v>
      </c>
      <c r="D1" s="120" t="s">
        <v>2</v>
      </c>
      <c r="E1" t="s">
        <v>71</v>
      </c>
      <c r="F1" t="s">
        <v>72</v>
      </c>
      <c r="G1" t="s">
        <v>91</v>
      </c>
      <c r="H1" t="s">
        <v>90</v>
      </c>
      <c r="I1" t="s">
        <v>73</v>
      </c>
      <c r="J1" t="s">
        <v>74</v>
      </c>
      <c r="K1" t="s">
        <v>146</v>
      </c>
      <c r="L1" s="119" t="s">
        <v>69</v>
      </c>
      <c r="O1" s="119" t="s">
        <v>70</v>
      </c>
      <c r="P1" s="119" t="s">
        <v>0</v>
      </c>
      <c r="Q1" s="120" t="s">
        <v>1</v>
      </c>
      <c r="R1" s="120" t="s">
        <v>2</v>
      </c>
      <c r="S1" t="s">
        <v>71</v>
      </c>
      <c r="T1" t="s">
        <v>72</v>
      </c>
      <c r="U1" t="s">
        <v>91</v>
      </c>
      <c r="V1" t="s">
        <v>90</v>
      </c>
      <c r="W1" t="s">
        <v>73</v>
      </c>
      <c r="X1" t="s">
        <v>74</v>
      </c>
      <c r="Y1" t="s">
        <v>146</v>
      </c>
      <c r="Z1" s="119" t="s">
        <v>69</v>
      </c>
    </row>
    <row r="2" spans="1:26" x14ac:dyDescent="0.25">
      <c r="A2" s="119">
        <v>1</v>
      </c>
      <c r="B2" s="119" t="s">
        <v>121</v>
      </c>
      <c r="C2" s="121">
        <v>82.2</v>
      </c>
      <c r="D2" s="121">
        <v>-62.3</v>
      </c>
      <c r="E2">
        <v>62</v>
      </c>
      <c r="F2" t="s">
        <v>120</v>
      </c>
      <c r="G2">
        <v>149</v>
      </c>
      <c r="H2">
        <v>149</v>
      </c>
      <c r="I2">
        <v>200</v>
      </c>
      <c r="J2">
        <v>270</v>
      </c>
      <c r="K2">
        <v>4</v>
      </c>
      <c r="L2" s="119">
        <v>62</v>
      </c>
      <c r="O2" s="119">
        <v>27</v>
      </c>
      <c r="P2" s="119" t="s">
        <v>138</v>
      </c>
      <c r="Q2" s="121">
        <v>48.78</v>
      </c>
      <c r="R2" s="121">
        <v>-123.13</v>
      </c>
      <c r="S2">
        <v>178</v>
      </c>
      <c r="T2" t="s">
        <v>123</v>
      </c>
      <c r="U2">
        <v>165</v>
      </c>
      <c r="V2">
        <v>165</v>
      </c>
      <c r="W2">
        <v>138</v>
      </c>
      <c r="X2">
        <v>143</v>
      </c>
      <c r="Y2">
        <v>8</v>
      </c>
      <c r="Z2" s="119">
        <v>35</v>
      </c>
    </row>
    <row r="3" spans="1:26" x14ac:dyDescent="0.25">
      <c r="A3" s="119">
        <v>7</v>
      </c>
      <c r="B3" s="119" t="s">
        <v>126</v>
      </c>
      <c r="C3" s="121">
        <v>69.06</v>
      </c>
      <c r="D3" s="121">
        <v>-105.07</v>
      </c>
      <c r="E3">
        <v>23</v>
      </c>
      <c r="F3" t="s">
        <v>127</v>
      </c>
      <c r="G3">
        <v>148</v>
      </c>
      <c r="H3">
        <v>148</v>
      </c>
      <c r="I3">
        <v>177</v>
      </c>
      <c r="J3">
        <v>210</v>
      </c>
      <c r="K3">
        <v>4</v>
      </c>
      <c r="L3" s="119">
        <v>62</v>
      </c>
      <c r="O3" s="119">
        <v>33</v>
      </c>
      <c r="P3" s="119" t="s">
        <v>34</v>
      </c>
      <c r="Q3" s="121">
        <v>48.65</v>
      </c>
      <c r="R3" s="121">
        <v>-123.43</v>
      </c>
      <c r="S3">
        <v>20</v>
      </c>
      <c r="T3" t="s">
        <v>76</v>
      </c>
      <c r="U3">
        <v>70</v>
      </c>
      <c r="V3">
        <v>31</v>
      </c>
      <c r="W3">
        <v>138</v>
      </c>
      <c r="X3">
        <v>143</v>
      </c>
      <c r="Y3">
        <v>8</v>
      </c>
      <c r="Z3" s="119">
        <v>35</v>
      </c>
    </row>
    <row r="4" spans="1:26" x14ac:dyDescent="0.25">
      <c r="A4" s="119">
        <v>14</v>
      </c>
      <c r="B4" s="119" t="s">
        <v>134</v>
      </c>
      <c r="C4" s="121">
        <v>80</v>
      </c>
      <c r="D4" s="121">
        <v>-85.56</v>
      </c>
      <c r="E4">
        <v>10</v>
      </c>
      <c r="F4" t="s">
        <v>120</v>
      </c>
      <c r="G4">
        <v>146</v>
      </c>
      <c r="H4">
        <v>146</v>
      </c>
      <c r="I4">
        <v>190</v>
      </c>
      <c r="J4">
        <v>255</v>
      </c>
      <c r="K4">
        <v>4</v>
      </c>
      <c r="L4" s="119">
        <v>62</v>
      </c>
      <c r="U4" s="122" t="s">
        <v>147</v>
      </c>
      <c r="V4" s="122">
        <f>SUM(V2:V3)</f>
        <v>196</v>
      </c>
    </row>
    <row r="5" spans="1:26" x14ac:dyDescent="0.25">
      <c r="A5" s="119">
        <v>15</v>
      </c>
      <c r="B5" s="119" t="s">
        <v>16</v>
      </c>
      <c r="C5" s="121">
        <v>60.02</v>
      </c>
      <c r="D5" s="121">
        <v>-111.97</v>
      </c>
      <c r="E5">
        <v>203</v>
      </c>
      <c r="F5" t="s">
        <v>81</v>
      </c>
      <c r="G5">
        <v>40</v>
      </c>
      <c r="H5">
        <v>0</v>
      </c>
      <c r="I5">
        <v>166</v>
      </c>
      <c r="J5">
        <v>178</v>
      </c>
      <c r="K5">
        <v>4</v>
      </c>
      <c r="L5" s="119">
        <v>43</v>
      </c>
      <c r="O5" s="119">
        <v>2</v>
      </c>
      <c r="P5" s="119" t="s">
        <v>4</v>
      </c>
      <c r="Q5" s="121">
        <v>48.75</v>
      </c>
      <c r="R5" s="121">
        <v>-91.62</v>
      </c>
      <c r="S5">
        <v>393</v>
      </c>
      <c r="T5" t="s">
        <v>76</v>
      </c>
      <c r="U5">
        <v>75</v>
      </c>
      <c r="V5">
        <v>34</v>
      </c>
      <c r="W5">
        <v>209</v>
      </c>
      <c r="X5">
        <v>142</v>
      </c>
      <c r="Y5">
        <v>31</v>
      </c>
      <c r="Z5" s="119">
        <v>42</v>
      </c>
    </row>
    <row r="6" spans="1:26" x14ac:dyDescent="0.25">
      <c r="A6" s="119">
        <v>18</v>
      </c>
      <c r="B6" s="119" t="s">
        <v>19</v>
      </c>
      <c r="C6" s="121">
        <v>68.47</v>
      </c>
      <c r="D6" s="121">
        <v>-81.150000000000006</v>
      </c>
      <c r="E6">
        <v>8</v>
      </c>
      <c r="F6" t="s">
        <v>75</v>
      </c>
      <c r="G6">
        <v>55</v>
      </c>
      <c r="H6">
        <v>55</v>
      </c>
      <c r="I6">
        <v>208</v>
      </c>
      <c r="J6">
        <v>214</v>
      </c>
      <c r="K6">
        <v>4</v>
      </c>
      <c r="L6" s="119">
        <v>0</v>
      </c>
      <c r="O6" s="119">
        <v>3</v>
      </c>
      <c r="P6" s="119" t="s">
        <v>122</v>
      </c>
      <c r="Q6" s="121">
        <v>47.98</v>
      </c>
      <c r="R6" s="121">
        <v>-55.82</v>
      </c>
      <c r="S6">
        <v>190</v>
      </c>
      <c r="T6" t="s">
        <v>123</v>
      </c>
      <c r="U6">
        <v>163</v>
      </c>
      <c r="V6">
        <v>163</v>
      </c>
      <c r="W6">
        <v>283</v>
      </c>
      <c r="X6">
        <v>175</v>
      </c>
      <c r="Y6">
        <v>8</v>
      </c>
      <c r="Z6" s="119">
        <v>42</v>
      </c>
    </row>
    <row r="7" spans="1:26" x14ac:dyDescent="0.25">
      <c r="A7" s="119">
        <v>20</v>
      </c>
      <c r="B7" s="119" t="s">
        <v>21</v>
      </c>
      <c r="C7" s="121">
        <v>68.180000000000007</v>
      </c>
      <c r="D7" s="121">
        <v>-133.29</v>
      </c>
      <c r="E7">
        <v>59</v>
      </c>
      <c r="F7" t="s">
        <v>82</v>
      </c>
      <c r="G7">
        <v>14</v>
      </c>
      <c r="H7">
        <v>14</v>
      </c>
      <c r="I7">
        <v>140</v>
      </c>
      <c r="J7">
        <v>213</v>
      </c>
      <c r="K7">
        <v>4</v>
      </c>
      <c r="L7" s="119">
        <v>43</v>
      </c>
      <c r="O7" s="119">
        <v>4</v>
      </c>
      <c r="P7" s="119" t="s">
        <v>124</v>
      </c>
      <c r="Q7" s="121">
        <v>49.38</v>
      </c>
      <c r="R7" s="121">
        <v>-82.12</v>
      </c>
      <c r="S7">
        <v>245</v>
      </c>
      <c r="T7" t="s">
        <v>123</v>
      </c>
      <c r="U7">
        <v>161</v>
      </c>
      <c r="V7">
        <v>161</v>
      </c>
      <c r="W7">
        <v>229</v>
      </c>
      <c r="X7">
        <v>150</v>
      </c>
      <c r="Y7">
        <v>31</v>
      </c>
      <c r="Z7" s="119">
        <v>42</v>
      </c>
    </row>
    <row r="8" spans="1:26" x14ac:dyDescent="0.25">
      <c r="A8" s="119">
        <v>21</v>
      </c>
      <c r="B8" s="119" t="s">
        <v>22</v>
      </c>
      <c r="C8" s="121">
        <v>63.62</v>
      </c>
      <c r="D8" s="121">
        <v>-134.13</v>
      </c>
      <c r="E8">
        <v>504</v>
      </c>
      <c r="F8" t="s">
        <v>83</v>
      </c>
      <c r="G8">
        <v>37</v>
      </c>
      <c r="H8">
        <v>37</v>
      </c>
      <c r="I8">
        <v>133</v>
      </c>
      <c r="J8">
        <v>198</v>
      </c>
      <c r="K8">
        <v>4</v>
      </c>
      <c r="L8" s="119">
        <v>47</v>
      </c>
      <c r="O8" s="119">
        <v>5</v>
      </c>
      <c r="P8" s="119" t="s">
        <v>125</v>
      </c>
      <c r="Q8" s="121">
        <v>50.12</v>
      </c>
      <c r="R8" s="121">
        <v>104.42</v>
      </c>
      <c r="S8">
        <v>580</v>
      </c>
      <c r="T8" t="s">
        <v>119</v>
      </c>
      <c r="U8">
        <v>87</v>
      </c>
      <c r="V8">
        <v>87</v>
      </c>
      <c r="W8">
        <v>180</v>
      </c>
      <c r="X8">
        <v>144</v>
      </c>
      <c r="Y8">
        <v>32</v>
      </c>
      <c r="Z8" s="119">
        <v>42</v>
      </c>
    </row>
    <row r="9" spans="1:26" x14ac:dyDescent="0.25">
      <c r="A9" s="119">
        <v>22</v>
      </c>
      <c r="B9" s="119" t="s">
        <v>23</v>
      </c>
      <c r="C9" s="121">
        <v>76.14</v>
      </c>
      <c r="D9" s="121">
        <v>-119.2</v>
      </c>
      <c r="E9">
        <v>15</v>
      </c>
      <c r="F9" t="s">
        <v>75</v>
      </c>
      <c r="G9">
        <v>58</v>
      </c>
      <c r="H9">
        <v>58</v>
      </c>
      <c r="I9">
        <v>163</v>
      </c>
      <c r="J9">
        <v>238</v>
      </c>
      <c r="K9">
        <v>4</v>
      </c>
      <c r="L9" s="119">
        <v>62</v>
      </c>
      <c r="O9" s="119">
        <v>10</v>
      </c>
      <c r="P9" s="119" t="s">
        <v>11</v>
      </c>
      <c r="Q9" s="121">
        <v>53.57</v>
      </c>
      <c r="R9" s="121">
        <v>-113.52</v>
      </c>
      <c r="S9">
        <v>671</v>
      </c>
      <c r="T9" t="s">
        <v>78</v>
      </c>
      <c r="U9">
        <v>51</v>
      </c>
      <c r="V9">
        <v>0</v>
      </c>
      <c r="W9">
        <v>161</v>
      </c>
      <c r="X9">
        <v>156</v>
      </c>
      <c r="Y9">
        <v>32</v>
      </c>
      <c r="Z9" s="119">
        <v>42</v>
      </c>
    </row>
    <row r="10" spans="1:26" x14ac:dyDescent="0.25">
      <c r="A10" s="119">
        <v>24</v>
      </c>
      <c r="B10" s="119" t="s">
        <v>25</v>
      </c>
      <c r="C10" s="121">
        <v>72.400000000000006</v>
      </c>
      <c r="D10" s="121">
        <v>-78</v>
      </c>
      <c r="E10">
        <v>55.2</v>
      </c>
      <c r="F10" t="s">
        <v>85</v>
      </c>
      <c r="G10">
        <v>20</v>
      </c>
      <c r="H10">
        <v>20</v>
      </c>
      <c r="I10">
        <v>207</v>
      </c>
      <c r="J10">
        <v>228</v>
      </c>
      <c r="K10">
        <v>4</v>
      </c>
      <c r="L10" s="119">
        <v>62</v>
      </c>
      <c r="O10" s="119">
        <v>11</v>
      </c>
      <c r="P10" s="119" t="s">
        <v>12</v>
      </c>
      <c r="Q10" s="121">
        <v>44.23</v>
      </c>
      <c r="R10" s="121">
        <v>-79.77</v>
      </c>
      <c r="S10">
        <v>224</v>
      </c>
      <c r="T10" t="s">
        <v>79</v>
      </c>
      <c r="U10">
        <v>60</v>
      </c>
      <c r="V10">
        <v>60</v>
      </c>
      <c r="W10">
        <v>240</v>
      </c>
      <c r="X10">
        <v>135</v>
      </c>
      <c r="Y10">
        <v>31</v>
      </c>
      <c r="Z10" s="119">
        <v>42</v>
      </c>
    </row>
    <row r="11" spans="1:26" x14ac:dyDescent="0.25">
      <c r="A11" s="119">
        <v>25</v>
      </c>
      <c r="B11" s="119" t="s">
        <v>26</v>
      </c>
      <c r="C11" s="121">
        <v>74.72</v>
      </c>
      <c r="D11" s="121">
        <v>-94.98</v>
      </c>
      <c r="E11">
        <v>67</v>
      </c>
      <c r="F11" t="s">
        <v>75</v>
      </c>
      <c r="G11">
        <v>59</v>
      </c>
      <c r="H11">
        <v>59</v>
      </c>
      <c r="I11">
        <v>187</v>
      </c>
      <c r="J11">
        <v>232</v>
      </c>
      <c r="K11">
        <v>4</v>
      </c>
      <c r="L11" s="119">
        <v>62</v>
      </c>
      <c r="O11" s="119">
        <v>12</v>
      </c>
      <c r="P11" s="119" t="s">
        <v>131</v>
      </c>
      <c r="Q11" s="121">
        <v>49.67</v>
      </c>
      <c r="R11" s="121">
        <v>-93.72</v>
      </c>
      <c r="S11">
        <v>369</v>
      </c>
      <c r="T11" t="s">
        <v>123</v>
      </c>
      <c r="U11">
        <v>162</v>
      </c>
      <c r="V11">
        <v>162</v>
      </c>
      <c r="W11">
        <v>204</v>
      </c>
      <c r="X11">
        <v>145</v>
      </c>
      <c r="Y11">
        <v>31</v>
      </c>
      <c r="Z11" s="119">
        <v>42</v>
      </c>
    </row>
    <row r="12" spans="1:26" x14ac:dyDescent="0.25">
      <c r="A12" s="119">
        <v>29</v>
      </c>
      <c r="B12" s="119" t="s">
        <v>139</v>
      </c>
      <c r="C12" s="121">
        <v>63.52</v>
      </c>
      <c r="D12" s="121">
        <v>-116</v>
      </c>
      <c r="E12">
        <v>241</v>
      </c>
      <c r="F12" t="s">
        <v>123</v>
      </c>
      <c r="G12">
        <v>148</v>
      </c>
      <c r="H12">
        <v>148</v>
      </c>
      <c r="I12">
        <v>160</v>
      </c>
      <c r="J12">
        <v>191</v>
      </c>
      <c r="K12">
        <v>4</v>
      </c>
      <c r="L12" s="119">
        <v>43</v>
      </c>
      <c r="O12" s="119">
        <v>13</v>
      </c>
      <c r="P12" s="119" t="s">
        <v>14</v>
      </c>
      <c r="Q12" s="121">
        <v>51.67</v>
      </c>
      <c r="R12" s="121">
        <v>-110.2</v>
      </c>
      <c r="S12">
        <v>707</v>
      </c>
      <c r="T12" t="s">
        <v>80</v>
      </c>
      <c r="U12">
        <v>64</v>
      </c>
      <c r="V12">
        <v>64</v>
      </c>
      <c r="W12">
        <v>168</v>
      </c>
      <c r="X12">
        <v>149</v>
      </c>
      <c r="Y12">
        <v>32</v>
      </c>
      <c r="Z12" s="119">
        <v>42</v>
      </c>
    </row>
    <row r="13" spans="1:26" x14ac:dyDescent="0.25">
      <c r="A13" s="119">
        <v>36</v>
      </c>
      <c r="B13" s="119" t="s">
        <v>141</v>
      </c>
      <c r="C13" s="121">
        <v>62.28</v>
      </c>
      <c r="D13" s="121">
        <v>-114.27</v>
      </c>
      <c r="E13">
        <v>205</v>
      </c>
      <c r="F13" t="s">
        <v>140</v>
      </c>
      <c r="G13">
        <v>97</v>
      </c>
      <c r="H13">
        <v>97</v>
      </c>
      <c r="I13">
        <v>163</v>
      </c>
      <c r="J13">
        <v>186</v>
      </c>
      <c r="K13">
        <v>4</v>
      </c>
      <c r="L13" s="119">
        <v>43</v>
      </c>
      <c r="O13" s="119">
        <v>16</v>
      </c>
      <c r="P13" s="119" t="s">
        <v>17</v>
      </c>
      <c r="Q13" s="121">
        <v>50.62</v>
      </c>
      <c r="R13" s="121">
        <v>-96.98</v>
      </c>
      <c r="S13">
        <v>223</v>
      </c>
      <c r="T13" t="s">
        <v>76</v>
      </c>
      <c r="U13">
        <v>72</v>
      </c>
      <c r="V13">
        <v>34</v>
      </c>
      <c r="W13">
        <v>196</v>
      </c>
      <c r="X13">
        <v>147</v>
      </c>
      <c r="Y13">
        <v>31</v>
      </c>
      <c r="Z13" s="119">
        <v>42</v>
      </c>
    </row>
    <row r="14" spans="1:26" x14ac:dyDescent="0.25">
      <c r="G14" s="122" t="s">
        <v>147</v>
      </c>
      <c r="H14" s="122">
        <f>SUM(H2:H13)</f>
        <v>931</v>
      </c>
      <c r="O14" s="119">
        <v>19</v>
      </c>
      <c r="P14" s="119" t="s">
        <v>137</v>
      </c>
      <c r="Q14" s="121">
        <v>46.5</v>
      </c>
      <c r="R14" s="121">
        <v>-65.27</v>
      </c>
      <c r="S14">
        <v>40</v>
      </c>
      <c r="T14" t="s">
        <v>123</v>
      </c>
      <c r="U14">
        <v>162</v>
      </c>
      <c r="V14">
        <v>162</v>
      </c>
      <c r="W14">
        <v>268</v>
      </c>
      <c r="X14">
        <v>158</v>
      </c>
      <c r="Y14">
        <v>31</v>
      </c>
      <c r="Z14" s="119">
        <v>42</v>
      </c>
    </row>
    <row r="15" spans="1:26" x14ac:dyDescent="0.25">
      <c r="A15" s="119">
        <v>34</v>
      </c>
      <c r="B15" s="119" t="s">
        <v>35</v>
      </c>
      <c r="C15" s="121">
        <v>60.72</v>
      </c>
      <c r="D15" s="121">
        <v>-135.07</v>
      </c>
      <c r="E15">
        <v>702</v>
      </c>
      <c r="F15" t="s">
        <v>88</v>
      </c>
      <c r="G15">
        <v>91</v>
      </c>
      <c r="H15">
        <v>37</v>
      </c>
      <c r="I15">
        <v>128</v>
      </c>
      <c r="J15">
        <v>189</v>
      </c>
      <c r="K15">
        <v>6</v>
      </c>
      <c r="L15" s="119">
        <v>47</v>
      </c>
      <c r="O15" s="119">
        <v>23</v>
      </c>
      <c r="P15" s="119" t="s">
        <v>24</v>
      </c>
      <c r="Q15" s="121">
        <v>45.32</v>
      </c>
      <c r="R15" s="121">
        <v>-75.67</v>
      </c>
      <c r="S15">
        <v>114</v>
      </c>
      <c r="T15" t="s">
        <v>84</v>
      </c>
      <c r="U15">
        <v>331</v>
      </c>
      <c r="V15">
        <v>331</v>
      </c>
      <c r="W15">
        <v>248</v>
      </c>
      <c r="X15">
        <v>143</v>
      </c>
      <c r="Y15">
        <v>31</v>
      </c>
      <c r="Z15" s="119">
        <v>42</v>
      </c>
    </row>
    <row r="16" spans="1:26" x14ac:dyDescent="0.25">
      <c r="G16" s="122" t="s">
        <v>147</v>
      </c>
      <c r="H16" s="122">
        <f>H15</f>
        <v>37</v>
      </c>
      <c r="O16" s="119">
        <v>26</v>
      </c>
      <c r="P16" s="119" t="s">
        <v>27</v>
      </c>
      <c r="Q16" s="121">
        <v>52.1</v>
      </c>
      <c r="R16" s="121">
        <v>-106.43</v>
      </c>
      <c r="S16">
        <v>504</v>
      </c>
      <c r="T16" t="s">
        <v>86</v>
      </c>
      <c r="U16">
        <v>35</v>
      </c>
      <c r="V16">
        <v>32</v>
      </c>
      <c r="W16">
        <v>176</v>
      </c>
      <c r="X16">
        <v>150</v>
      </c>
      <c r="Y16">
        <v>32</v>
      </c>
      <c r="Z16" s="119">
        <v>42</v>
      </c>
    </row>
    <row r="17" spans="1:26" x14ac:dyDescent="0.25">
      <c r="A17" s="119">
        <v>3</v>
      </c>
      <c r="B17" s="119" t="s">
        <v>122</v>
      </c>
      <c r="C17" s="121">
        <v>47.98</v>
      </c>
      <c r="D17" s="121">
        <v>-55.82</v>
      </c>
      <c r="E17">
        <v>190</v>
      </c>
      <c r="F17" t="s">
        <v>123</v>
      </c>
      <c r="G17">
        <v>163</v>
      </c>
      <c r="H17">
        <v>163</v>
      </c>
      <c r="I17">
        <v>283</v>
      </c>
      <c r="J17">
        <v>175</v>
      </c>
      <c r="K17">
        <v>8</v>
      </c>
      <c r="L17" s="119">
        <v>42</v>
      </c>
      <c r="O17" s="119">
        <v>28</v>
      </c>
      <c r="P17" s="119" t="s">
        <v>29</v>
      </c>
      <c r="Q17" s="121">
        <v>42.85</v>
      </c>
      <c r="R17" s="121">
        <v>-80.27</v>
      </c>
      <c r="S17">
        <v>240</v>
      </c>
      <c r="T17" t="s">
        <v>76</v>
      </c>
      <c r="U17">
        <v>79</v>
      </c>
      <c r="V17">
        <v>38</v>
      </c>
      <c r="W17">
        <v>241</v>
      </c>
      <c r="X17">
        <v>130</v>
      </c>
      <c r="Y17">
        <v>31</v>
      </c>
      <c r="Z17" s="119">
        <v>42</v>
      </c>
    </row>
    <row r="18" spans="1:26" x14ac:dyDescent="0.25">
      <c r="A18" s="119">
        <v>17</v>
      </c>
      <c r="B18" s="119" t="s">
        <v>136</v>
      </c>
      <c r="C18" s="121">
        <v>53.32</v>
      </c>
      <c r="D18" s="121">
        <v>-60.42</v>
      </c>
      <c r="E18">
        <v>46</v>
      </c>
      <c r="F18" t="s">
        <v>135</v>
      </c>
      <c r="G18">
        <v>216</v>
      </c>
      <c r="H18">
        <v>162</v>
      </c>
      <c r="I18">
        <v>264</v>
      </c>
      <c r="J18">
        <v>183</v>
      </c>
      <c r="K18">
        <v>8</v>
      </c>
      <c r="L18" s="119">
        <v>43</v>
      </c>
      <c r="O18" s="119">
        <v>30</v>
      </c>
      <c r="P18" s="119" t="s">
        <v>31</v>
      </c>
      <c r="Q18" s="121">
        <v>46.05</v>
      </c>
      <c r="R18" s="121">
        <v>-74.28</v>
      </c>
      <c r="S18">
        <v>395</v>
      </c>
      <c r="T18" t="s">
        <v>76</v>
      </c>
      <c r="U18">
        <v>76</v>
      </c>
      <c r="V18">
        <v>39</v>
      </c>
      <c r="W18">
        <v>250</v>
      </c>
      <c r="X18">
        <v>146</v>
      </c>
      <c r="Y18">
        <v>31</v>
      </c>
      <c r="Z18" s="119">
        <v>42</v>
      </c>
    </row>
    <row r="19" spans="1:26" x14ac:dyDescent="0.25">
      <c r="A19" s="119">
        <v>27</v>
      </c>
      <c r="B19" s="119" t="s">
        <v>138</v>
      </c>
      <c r="C19" s="121">
        <v>48.78</v>
      </c>
      <c r="D19" s="121">
        <v>-123.13</v>
      </c>
      <c r="E19">
        <v>178</v>
      </c>
      <c r="F19" t="s">
        <v>123</v>
      </c>
      <c r="G19">
        <v>165</v>
      </c>
      <c r="H19">
        <v>165</v>
      </c>
      <c r="I19">
        <v>138</v>
      </c>
      <c r="J19">
        <v>143</v>
      </c>
      <c r="K19">
        <v>8</v>
      </c>
      <c r="L19" s="119">
        <v>35</v>
      </c>
      <c r="O19" s="119">
        <v>32</v>
      </c>
      <c r="P19" s="119" t="s">
        <v>33</v>
      </c>
      <c r="Q19" s="121">
        <v>45.37</v>
      </c>
      <c r="R19" s="121">
        <v>-63.27</v>
      </c>
      <c r="S19">
        <v>40</v>
      </c>
      <c r="T19" t="s">
        <v>87</v>
      </c>
      <c r="U19">
        <v>91</v>
      </c>
      <c r="V19">
        <v>51</v>
      </c>
      <c r="W19">
        <v>274</v>
      </c>
      <c r="X19">
        <v>157</v>
      </c>
      <c r="Y19">
        <v>8</v>
      </c>
      <c r="Z19" s="119">
        <v>42</v>
      </c>
    </row>
    <row r="20" spans="1:26" x14ac:dyDescent="0.25">
      <c r="A20" s="119">
        <v>32</v>
      </c>
      <c r="B20" s="119" t="s">
        <v>33</v>
      </c>
      <c r="C20" s="121">
        <v>45.37</v>
      </c>
      <c r="D20" s="121">
        <v>-63.27</v>
      </c>
      <c r="E20">
        <v>40</v>
      </c>
      <c r="F20" t="s">
        <v>87</v>
      </c>
      <c r="G20">
        <v>91</v>
      </c>
      <c r="H20">
        <v>51</v>
      </c>
      <c r="I20">
        <v>274</v>
      </c>
      <c r="J20">
        <v>157</v>
      </c>
      <c r="K20">
        <v>8</v>
      </c>
      <c r="L20" s="119">
        <v>42</v>
      </c>
      <c r="O20" s="119">
        <v>35</v>
      </c>
      <c r="P20" s="119" t="s">
        <v>36</v>
      </c>
      <c r="Q20" s="121">
        <v>51.77</v>
      </c>
      <c r="R20" s="121">
        <v>-104.2</v>
      </c>
      <c r="S20">
        <v>561</v>
      </c>
      <c r="T20" t="s">
        <v>89</v>
      </c>
      <c r="U20">
        <v>72</v>
      </c>
      <c r="V20">
        <v>37</v>
      </c>
      <c r="W20">
        <v>180</v>
      </c>
      <c r="X20">
        <v>149</v>
      </c>
      <c r="Y20">
        <v>32</v>
      </c>
      <c r="Z20" s="119">
        <v>42</v>
      </c>
    </row>
    <row r="21" spans="1:26" x14ac:dyDescent="0.25">
      <c r="A21" s="119">
        <v>33</v>
      </c>
      <c r="B21" s="119" t="s">
        <v>34</v>
      </c>
      <c r="C21" s="121">
        <v>48.65</v>
      </c>
      <c r="D21" s="121">
        <v>-123.43</v>
      </c>
      <c r="E21">
        <v>20</v>
      </c>
      <c r="F21" t="s">
        <v>76</v>
      </c>
      <c r="G21">
        <v>70</v>
      </c>
      <c r="H21">
        <v>31</v>
      </c>
      <c r="I21">
        <v>138</v>
      </c>
      <c r="J21">
        <v>143</v>
      </c>
      <c r="K21">
        <v>8</v>
      </c>
      <c r="L21" s="119">
        <v>35</v>
      </c>
      <c r="U21" s="122" t="s">
        <v>147</v>
      </c>
      <c r="V21" s="122">
        <f>SUM(V5:V20)</f>
        <v>1455</v>
      </c>
    </row>
    <row r="22" spans="1:26" x14ac:dyDescent="0.25">
      <c r="G22" s="122" t="s">
        <v>147</v>
      </c>
      <c r="H22" s="122">
        <f>SUM(H17:H21)</f>
        <v>572</v>
      </c>
      <c r="O22" s="119">
        <v>6</v>
      </c>
      <c r="P22" s="119" t="s">
        <v>7</v>
      </c>
      <c r="Q22" s="121">
        <v>51.02</v>
      </c>
      <c r="R22" s="121">
        <v>-114.02</v>
      </c>
      <c r="S22">
        <v>1049</v>
      </c>
      <c r="T22" t="s">
        <v>77</v>
      </c>
      <c r="U22">
        <v>116</v>
      </c>
      <c r="V22">
        <v>116</v>
      </c>
      <c r="W22">
        <v>159</v>
      </c>
      <c r="X22">
        <v>147</v>
      </c>
      <c r="Y22">
        <v>32</v>
      </c>
      <c r="Z22" s="119">
        <v>43</v>
      </c>
    </row>
    <row r="23" spans="1:26" x14ac:dyDescent="0.25">
      <c r="A23" s="119">
        <v>2</v>
      </c>
      <c r="B23" s="119" t="s">
        <v>4</v>
      </c>
      <c r="C23" s="121">
        <v>48.75</v>
      </c>
      <c r="D23" s="121">
        <v>-91.62</v>
      </c>
      <c r="E23">
        <v>393</v>
      </c>
      <c r="F23" t="s">
        <v>76</v>
      </c>
      <c r="G23">
        <v>75</v>
      </c>
      <c r="H23">
        <v>34</v>
      </c>
      <c r="I23">
        <v>209</v>
      </c>
      <c r="J23">
        <v>142</v>
      </c>
      <c r="K23">
        <v>31</v>
      </c>
      <c r="L23" s="119">
        <v>42</v>
      </c>
      <c r="O23" s="119">
        <v>8</v>
      </c>
      <c r="P23" s="119" t="s">
        <v>128</v>
      </c>
      <c r="Q23" s="121">
        <v>49.82</v>
      </c>
      <c r="R23" s="121">
        <v>-74.95</v>
      </c>
      <c r="S23">
        <v>382</v>
      </c>
      <c r="T23" t="s">
        <v>123</v>
      </c>
      <c r="U23">
        <v>165</v>
      </c>
      <c r="V23">
        <v>165</v>
      </c>
      <c r="W23">
        <v>243</v>
      </c>
      <c r="X23">
        <v>158</v>
      </c>
      <c r="Y23">
        <v>31</v>
      </c>
      <c r="Z23" s="119">
        <v>43</v>
      </c>
    </row>
    <row r="24" spans="1:26" x14ac:dyDescent="0.25">
      <c r="A24" s="119">
        <v>4</v>
      </c>
      <c r="B24" s="119" t="s">
        <v>124</v>
      </c>
      <c r="C24" s="121">
        <v>49.38</v>
      </c>
      <c r="D24" s="121">
        <v>-82.12</v>
      </c>
      <c r="E24">
        <v>245</v>
      </c>
      <c r="F24" t="s">
        <v>123</v>
      </c>
      <c r="G24">
        <v>161</v>
      </c>
      <c r="H24">
        <v>161</v>
      </c>
      <c r="I24">
        <v>229</v>
      </c>
      <c r="J24">
        <v>150</v>
      </c>
      <c r="K24">
        <v>31</v>
      </c>
      <c r="L24" s="119">
        <v>42</v>
      </c>
      <c r="O24" s="119">
        <v>9</v>
      </c>
      <c r="P24" s="119" t="s">
        <v>129</v>
      </c>
      <c r="Q24" s="121">
        <v>58.45</v>
      </c>
      <c r="R24" s="121">
        <v>-94</v>
      </c>
      <c r="S24">
        <v>28</v>
      </c>
      <c r="T24" t="s">
        <v>130</v>
      </c>
      <c r="U24">
        <v>119</v>
      </c>
      <c r="V24">
        <v>119</v>
      </c>
      <c r="W24">
        <v>198</v>
      </c>
      <c r="X24">
        <v>174</v>
      </c>
      <c r="Y24">
        <v>31</v>
      </c>
      <c r="Z24" s="119">
        <v>43</v>
      </c>
    </row>
    <row r="25" spans="1:26" x14ac:dyDescent="0.25">
      <c r="A25" s="119">
        <v>8</v>
      </c>
      <c r="B25" s="119" t="s">
        <v>128</v>
      </c>
      <c r="C25" s="121">
        <v>49.82</v>
      </c>
      <c r="D25" s="121">
        <v>-74.95</v>
      </c>
      <c r="E25">
        <v>382</v>
      </c>
      <c r="F25" t="s">
        <v>123</v>
      </c>
      <c r="G25">
        <v>165</v>
      </c>
      <c r="H25">
        <v>165</v>
      </c>
      <c r="I25">
        <v>243</v>
      </c>
      <c r="J25">
        <v>158</v>
      </c>
      <c r="K25">
        <v>31</v>
      </c>
      <c r="L25" s="119">
        <v>43</v>
      </c>
      <c r="O25" s="119">
        <v>15</v>
      </c>
      <c r="P25" s="119" t="s">
        <v>16</v>
      </c>
      <c r="Q25" s="121">
        <v>60.02</v>
      </c>
      <c r="R25" s="121">
        <v>-111.97</v>
      </c>
      <c r="S25">
        <v>203</v>
      </c>
      <c r="T25" t="s">
        <v>81</v>
      </c>
      <c r="U25">
        <v>40</v>
      </c>
      <c r="V25">
        <v>0</v>
      </c>
      <c r="W25">
        <v>166</v>
      </c>
      <c r="X25">
        <v>178</v>
      </c>
      <c r="Y25">
        <v>4</v>
      </c>
      <c r="Z25" s="119">
        <v>43</v>
      </c>
    </row>
    <row r="26" spans="1:26" x14ac:dyDescent="0.25">
      <c r="A26" s="119">
        <v>9</v>
      </c>
      <c r="B26" s="119" t="s">
        <v>129</v>
      </c>
      <c r="C26" s="121">
        <v>58.45</v>
      </c>
      <c r="D26" s="121">
        <v>-94</v>
      </c>
      <c r="E26">
        <v>28</v>
      </c>
      <c r="F26" t="s">
        <v>130</v>
      </c>
      <c r="G26">
        <v>119</v>
      </c>
      <c r="H26">
        <v>119</v>
      </c>
      <c r="I26">
        <v>198</v>
      </c>
      <c r="J26">
        <v>174</v>
      </c>
      <c r="K26">
        <v>31</v>
      </c>
      <c r="L26" s="119">
        <v>43</v>
      </c>
      <c r="O26" s="119">
        <v>17</v>
      </c>
      <c r="P26" s="119" t="s">
        <v>136</v>
      </c>
      <c r="Q26" s="121">
        <v>53.32</v>
      </c>
      <c r="R26" s="121">
        <v>-60.42</v>
      </c>
      <c r="S26">
        <v>46</v>
      </c>
      <c r="T26" t="s">
        <v>135</v>
      </c>
      <c r="U26">
        <v>216</v>
      </c>
      <c r="V26">
        <v>162</v>
      </c>
      <c r="W26">
        <v>264</v>
      </c>
      <c r="X26">
        <v>183</v>
      </c>
      <c r="Y26">
        <v>8</v>
      </c>
      <c r="Z26" s="119">
        <v>43</v>
      </c>
    </row>
    <row r="27" spans="1:26" x14ac:dyDescent="0.25">
      <c r="A27" s="119">
        <v>11</v>
      </c>
      <c r="B27" s="119" t="s">
        <v>12</v>
      </c>
      <c r="C27" s="121">
        <v>44.23</v>
      </c>
      <c r="D27" s="121">
        <v>-79.77</v>
      </c>
      <c r="E27">
        <v>224</v>
      </c>
      <c r="F27" t="s">
        <v>79</v>
      </c>
      <c r="G27">
        <v>60</v>
      </c>
      <c r="H27">
        <v>60</v>
      </c>
      <c r="I27">
        <v>240</v>
      </c>
      <c r="J27">
        <v>135</v>
      </c>
      <c r="K27">
        <v>31</v>
      </c>
      <c r="L27" s="119">
        <v>42</v>
      </c>
      <c r="O27" s="119">
        <v>20</v>
      </c>
      <c r="P27" s="119" t="s">
        <v>21</v>
      </c>
      <c r="Q27" s="121">
        <v>68.180000000000007</v>
      </c>
      <c r="R27" s="121">
        <v>-133.29</v>
      </c>
      <c r="S27">
        <v>59</v>
      </c>
      <c r="T27" t="s">
        <v>82</v>
      </c>
      <c r="U27">
        <v>14</v>
      </c>
      <c r="V27">
        <v>14</v>
      </c>
      <c r="W27">
        <v>140</v>
      </c>
      <c r="X27">
        <v>213</v>
      </c>
      <c r="Y27">
        <v>4</v>
      </c>
      <c r="Z27" s="119">
        <v>43</v>
      </c>
    </row>
    <row r="28" spans="1:26" x14ac:dyDescent="0.25">
      <c r="A28" s="119">
        <v>12</v>
      </c>
      <c r="B28" s="119" t="s">
        <v>131</v>
      </c>
      <c r="C28" s="121">
        <v>49.67</v>
      </c>
      <c r="D28" s="121">
        <v>-93.72</v>
      </c>
      <c r="E28">
        <v>369</v>
      </c>
      <c r="F28" t="s">
        <v>123</v>
      </c>
      <c r="G28">
        <v>162</v>
      </c>
      <c r="H28">
        <v>162</v>
      </c>
      <c r="I28">
        <v>204</v>
      </c>
      <c r="J28">
        <v>145</v>
      </c>
      <c r="K28">
        <v>31</v>
      </c>
      <c r="L28" s="119">
        <v>42</v>
      </c>
      <c r="O28" s="119">
        <v>29</v>
      </c>
      <c r="P28" s="119" t="s">
        <v>139</v>
      </c>
      <c r="Q28" s="121">
        <v>63.52</v>
      </c>
      <c r="R28" s="121">
        <v>-116</v>
      </c>
      <c r="S28">
        <v>241</v>
      </c>
      <c r="T28" t="s">
        <v>123</v>
      </c>
      <c r="U28">
        <v>148</v>
      </c>
      <c r="V28">
        <v>148</v>
      </c>
      <c r="W28">
        <v>160</v>
      </c>
      <c r="X28">
        <v>191</v>
      </c>
      <c r="Y28">
        <v>4</v>
      </c>
      <c r="Z28" s="119">
        <v>43</v>
      </c>
    </row>
    <row r="29" spans="1:26" x14ac:dyDescent="0.25">
      <c r="A29" s="119">
        <v>16</v>
      </c>
      <c r="B29" s="119" t="s">
        <v>17</v>
      </c>
      <c r="C29" s="121">
        <v>50.62</v>
      </c>
      <c r="D29" s="121">
        <v>-96.98</v>
      </c>
      <c r="E29">
        <v>223</v>
      </c>
      <c r="F29" t="s">
        <v>76</v>
      </c>
      <c r="G29">
        <v>72</v>
      </c>
      <c r="H29">
        <v>34</v>
      </c>
      <c r="I29">
        <v>196</v>
      </c>
      <c r="J29">
        <v>147</v>
      </c>
      <c r="K29">
        <v>31</v>
      </c>
      <c r="L29" s="119">
        <v>42</v>
      </c>
      <c r="O29" s="119">
        <v>31</v>
      </c>
      <c r="P29" s="119" t="s">
        <v>32</v>
      </c>
      <c r="Q29" s="121">
        <v>53.97</v>
      </c>
      <c r="R29" s="121">
        <v>-101.1</v>
      </c>
      <c r="S29">
        <v>272</v>
      </c>
      <c r="T29" t="s">
        <v>76</v>
      </c>
      <c r="U29">
        <v>70</v>
      </c>
      <c r="V29">
        <v>33</v>
      </c>
      <c r="W29">
        <v>186</v>
      </c>
      <c r="X29">
        <v>157</v>
      </c>
      <c r="Y29">
        <v>31</v>
      </c>
      <c r="Z29" s="119">
        <v>43</v>
      </c>
    </row>
    <row r="30" spans="1:26" x14ac:dyDescent="0.25">
      <c r="A30" s="119">
        <v>19</v>
      </c>
      <c r="B30" s="119" t="s">
        <v>137</v>
      </c>
      <c r="C30" s="121">
        <v>46.5</v>
      </c>
      <c r="D30" s="121">
        <v>-65.27</v>
      </c>
      <c r="E30">
        <v>40</v>
      </c>
      <c r="F30" t="s">
        <v>123</v>
      </c>
      <c r="G30">
        <v>162</v>
      </c>
      <c r="H30">
        <v>162</v>
      </c>
      <c r="I30">
        <v>268</v>
      </c>
      <c r="J30">
        <v>158</v>
      </c>
      <c r="K30">
        <v>31</v>
      </c>
      <c r="L30" s="119">
        <v>42</v>
      </c>
      <c r="O30" s="119">
        <v>36</v>
      </c>
      <c r="P30" s="119" t="s">
        <v>141</v>
      </c>
      <c r="Q30" s="121">
        <v>62.28</v>
      </c>
      <c r="R30" s="121">
        <v>-114.27</v>
      </c>
      <c r="S30">
        <v>205</v>
      </c>
      <c r="T30" t="s">
        <v>140</v>
      </c>
      <c r="U30">
        <v>97</v>
      </c>
      <c r="V30">
        <v>97</v>
      </c>
      <c r="W30">
        <v>163</v>
      </c>
      <c r="X30">
        <v>186</v>
      </c>
      <c r="Y30">
        <v>4</v>
      </c>
      <c r="Z30" s="119">
        <v>43</v>
      </c>
    </row>
    <row r="31" spans="1:26" x14ac:dyDescent="0.25">
      <c r="A31" s="119">
        <v>23</v>
      </c>
      <c r="B31" s="119" t="s">
        <v>24</v>
      </c>
      <c r="C31" s="121">
        <v>45.32</v>
      </c>
      <c r="D31" s="121">
        <v>-75.67</v>
      </c>
      <c r="E31">
        <v>114</v>
      </c>
      <c r="F31" t="s">
        <v>84</v>
      </c>
      <c r="G31">
        <v>331</v>
      </c>
      <c r="H31">
        <v>331</v>
      </c>
      <c r="I31">
        <v>248</v>
      </c>
      <c r="J31">
        <v>143</v>
      </c>
      <c r="K31">
        <v>31</v>
      </c>
      <c r="L31" s="119">
        <v>42</v>
      </c>
      <c r="U31" s="122" t="s">
        <v>147</v>
      </c>
      <c r="V31" s="122">
        <f>SUM(V22:V30)</f>
        <v>854</v>
      </c>
    </row>
    <row r="32" spans="1:26" x14ac:dyDescent="0.25">
      <c r="A32" s="119">
        <v>28</v>
      </c>
      <c r="B32" s="119" t="s">
        <v>29</v>
      </c>
      <c r="C32" s="121">
        <v>42.85</v>
      </c>
      <c r="D32" s="121">
        <v>-80.27</v>
      </c>
      <c r="E32">
        <v>240</v>
      </c>
      <c r="F32" t="s">
        <v>76</v>
      </c>
      <c r="G32">
        <v>79</v>
      </c>
      <c r="H32">
        <v>38</v>
      </c>
      <c r="I32">
        <v>241</v>
      </c>
      <c r="J32">
        <v>130</v>
      </c>
      <c r="K32">
        <v>31</v>
      </c>
      <c r="L32" s="119">
        <v>42</v>
      </c>
      <c r="O32" s="119">
        <v>21</v>
      </c>
      <c r="P32" s="119" t="s">
        <v>22</v>
      </c>
      <c r="Q32" s="121">
        <v>63.62</v>
      </c>
      <c r="R32" s="121">
        <v>-134.13</v>
      </c>
      <c r="S32">
        <v>504</v>
      </c>
      <c r="T32" t="s">
        <v>83</v>
      </c>
      <c r="U32">
        <v>37</v>
      </c>
      <c r="V32">
        <v>37</v>
      </c>
      <c r="W32">
        <v>133</v>
      </c>
      <c r="X32">
        <v>198</v>
      </c>
      <c r="Y32">
        <v>4</v>
      </c>
      <c r="Z32" s="119">
        <v>47</v>
      </c>
    </row>
    <row r="33" spans="1:26" x14ac:dyDescent="0.25">
      <c r="A33" s="119">
        <v>30</v>
      </c>
      <c r="B33" s="119" t="s">
        <v>31</v>
      </c>
      <c r="C33" s="121">
        <v>46.05</v>
      </c>
      <c r="D33" s="121">
        <v>-74.28</v>
      </c>
      <c r="E33">
        <v>395</v>
      </c>
      <c r="F33" t="s">
        <v>76</v>
      </c>
      <c r="G33">
        <v>76</v>
      </c>
      <c r="H33">
        <v>39</v>
      </c>
      <c r="I33">
        <v>250</v>
      </c>
      <c r="J33">
        <v>146</v>
      </c>
      <c r="K33">
        <v>31</v>
      </c>
      <c r="L33" s="119">
        <v>42</v>
      </c>
      <c r="O33" s="119">
        <v>34</v>
      </c>
      <c r="P33" s="119" t="s">
        <v>35</v>
      </c>
      <c r="Q33" s="121">
        <v>60.72</v>
      </c>
      <c r="R33" s="121">
        <v>-135.07</v>
      </c>
      <c r="S33">
        <v>702</v>
      </c>
      <c r="T33" t="s">
        <v>88</v>
      </c>
      <c r="U33">
        <v>91</v>
      </c>
      <c r="V33">
        <v>37</v>
      </c>
      <c r="W33">
        <v>128</v>
      </c>
      <c r="X33">
        <v>189</v>
      </c>
      <c r="Y33">
        <v>6</v>
      </c>
      <c r="Z33" s="119">
        <v>47</v>
      </c>
    </row>
    <row r="34" spans="1:26" x14ac:dyDescent="0.25">
      <c r="A34" s="119">
        <v>31</v>
      </c>
      <c r="B34" s="119" t="s">
        <v>32</v>
      </c>
      <c r="C34" s="121">
        <v>53.97</v>
      </c>
      <c r="D34" s="121">
        <v>-101.1</v>
      </c>
      <c r="E34">
        <v>272</v>
      </c>
      <c r="F34" t="s">
        <v>76</v>
      </c>
      <c r="G34">
        <v>70</v>
      </c>
      <c r="H34">
        <v>33</v>
      </c>
      <c r="I34">
        <v>186</v>
      </c>
      <c r="J34">
        <v>157</v>
      </c>
      <c r="K34">
        <v>31</v>
      </c>
      <c r="L34" s="119">
        <v>43</v>
      </c>
      <c r="U34" s="122" t="s">
        <v>147</v>
      </c>
      <c r="V34" s="122">
        <f>SUM(V32:V33)</f>
        <v>74</v>
      </c>
    </row>
    <row r="35" spans="1:26" x14ac:dyDescent="0.25">
      <c r="G35" s="122" t="s">
        <v>147</v>
      </c>
      <c r="H35" s="122">
        <f>SUM(H23:H34)</f>
        <v>1338</v>
      </c>
      <c r="O35" s="119">
        <v>18</v>
      </c>
      <c r="P35" s="119" t="s">
        <v>19</v>
      </c>
      <c r="Q35" s="121">
        <v>68.47</v>
      </c>
      <c r="R35" s="121">
        <v>-81.150000000000006</v>
      </c>
      <c r="S35">
        <v>8</v>
      </c>
      <c r="T35" t="s">
        <v>75</v>
      </c>
      <c r="U35">
        <v>55</v>
      </c>
      <c r="V35">
        <v>55</v>
      </c>
      <c r="W35">
        <v>208</v>
      </c>
      <c r="X35">
        <v>214</v>
      </c>
      <c r="Y35">
        <v>4</v>
      </c>
      <c r="Z35" s="119">
        <v>62</v>
      </c>
    </row>
    <row r="36" spans="1:26" x14ac:dyDescent="0.25">
      <c r="A36" s="119">
        <v>5</v>
      </c>
      <c r="B36" s="119" t="s">
        <v>125</v>
      </c>
      <c r="C36" s="121">
        <v>50.12</v>
      </c>
      <c r="D36" s="121">
        <v>104.42</v>
      </c>
      <c r="E36">
        <v>580</v>
      </c>
      <c r="F36" t="s">
        <v>119</v>
      </c>
      <c r="G36">
        <v>87</v>
      </c>
      <c r="H36">
        <v>87</v>
      </c>
      <c r="I36">
        <v>180</v>
      </c>
      <c r="J36">
        <v>144</v>
      </c>
      <c r="K36">
        <v>32</v>
      </c>
      <c r="L36" s="119">
        <v>42</v>
      </c>
      <c r="O36" s="119">
        <v>1</v>
      </c>
      <c r="P36" s="119" t="s">
        <v>121</v>
      </c>
      <c r="Q36" s="121">
        <v>82.2</v>
      </c>
      <c r="R36" s="121">
        <v>-62.3</v>
      </c>
      <c r="S36">
        <v>62</v>
      </c>
      <c r="T36" t="s">
        <v>120</v>
      </c>
      <c r="U36">
        <v>149</v>
      </c>
      <c r="V36">
        <v>149</v>
      </c>
      <c r="W36">
        <v>200</v>
      </c>
      <c r="X36">
        <v>270</v>
      </c>
      <c r="Y36">
        <v>4</v>
      </c>
      <c r="Z36" s="119">
        <v>62</v>
      </c>
    </row>
    <row r="37" spans="1:26" x14ac:dyDescent="0.25">
      <c r="A37" s="119">
        <v>6</v>
      </c>
      <c r="B37" s="119" t="s">
        <v>7</v>
      </c>
      <c r="C37" s="121">
        <v>51.02</v>
      </c>
      <c r="D37" s="121">
        <v>-114.02</v>
      </c>
      <c r="E37">
        <v>1049</v>
      </c>
      <c r="F37" t="s">
        <v>77</v>
      </c>
      <c r="G37">
        <v>116</v>
      </c>
      <c r="H37">
        <v>116</v>
      </c>
      <c r="I37">
        <v>159</v>
      </c>
      <c r="J37">
        <v>147</v>
      </c>
      <c r="K37">
        <v>32</v>
      </c>
      <c r="L37" s="119">
        <v>43</v>
      </c>
      <c r="O37" s="119">
        <v>7</v>
      </c>
      <c r="P37" s="119" t="s">
        <v>126</v>
      </c>
      <c r="Q37" s="121">
        <v>69.06</v>
      </c>
      <c r="R37" s="121">
        <v>-105.07</v>
      </c>
      <c r="S37">
        <v>23</v>
      </c>
      <c r="T37" t="s">
        <v>127</v>
      </c>
      <c r="U37">
        <v>148</v>
      </c>
      <c r="V37">
        <v>148</v>
      </c>
      <c r="W37">
        <v>177</v>
      </c>
      <c r="X37">
        <v>210</v>
      </c>
      <c r="Y37">
        <v>4</v>
      </c>
      <c r="Z37" s="119">
        <v>62</v>
      </c>
    </row>
    <row r="38" spans="1:26" x14ac:dyDescent="0.25">
      <c r="A38" s="119">
        <v>10</v>
      </c>
      <c r="B38" s="119" t="s">
        <v>11</v>
      </c>
      <c r="C38" s="121">
        <v>53.57</v>
      </c>
      <c r="D38" s="121">
        <v>-113.52</v>
      </c>
      <c r="E38">
        <v>671</v>
      </c>
      <c r="F38" t="s">
        <v>78</v>
      </c>
      <c r="G38">
        <v>51</v>
      </c>
      <c r="H38">
        <v>0</v>
      </c>
      <c r="I38">
        <v>161</v>
      </c>
      <c r="J38">
        <v>156</v>
      </c>
      <c r="K38">
        <v>32</v>
      </c>
      <c r="L38" s="119">
        <v>42</v>
      </c>
      <c r="O38" s="119">
        <v>14</v>
      </c>
      <c r="P38" s="119" t="s">
        <v>134</v>
      </c>
      <c r="Q38" s="121">
        <v>80</v>
      </c>
      <c r="R38" s="121">
        <v>-85.56</v>
      </c>
      <c r="S38">
        <v>10</v>
      </c>
      <c r="T38" t="s">
        <v>120</v>
      </c>
      <c r="U38">
        <v>146</v>
      </c>
      <c r="V38">
        <v>146</v>
      </c>
      <c r="W38">
        <v>190</v>
      </c>
      <c r="X38">
        <v>255</v>
      </c>
      <c r="Y38">
        <v>4</v>
      </c>
      <c r="Z38" s="119">
        <v>62</v>
      </c>
    </row>
    <row r="39" spans="1:26" x14ac:dyDescent="0.25">
      <c r="A39" s="119">
        <v>13</v>
      </c>
      <c r="B39" s="119" t="s">
        <v>14</v>
      </c>
      <c r="C39" s="121">
        <v>51.67</v>
      </c>
      <c r="D39" s="121">
        <v>-110.2</v>
      </c>
      <c r="E39">
        <v>707</v>
      </c>
      <c r="F39" t="s">
        <v>80</v>
      </c>
      <c r="G39">
        <v>64</v>
      </c>
      <c r="H39">
        <v>64</v>
      </c>
      <c r="I39">
        <v>168</v>
      </c>
      <c r="J39">
        <v>149</v>
      </c>
      <c r="K39">
        <v>32</v>
      </c>
      <c r="L39" s="119">
        <v>42</v>
      </c>
      <c r="O39" s="119">
        <v>22</v>
      </c>
      <c r="P39" s="119" t="s">
        <v>23</v>
      </c>
      <c r="Q39" s="121">
        <v>76.14</v>
      </c>
      <c r="R39" s="121">
        <v>-119.2</v>
      </c>
      <c r="S39">
        <v>15</v>
      </c>
      <c r="T39" t="s">
        <v>75</v>
      </c>
      <c r="U39">
        <v>58</v>
      </c>
      <c r="V39">
        <v>58</v>
      </c>
      <c r="W39">
        <v>163</v>
      </c>
      <c r="X39">
        <v>238</v>
      </c>
      <c r="Y39">
        <v>4</v>
      </c>
      <c r="Z39" s="119">
        <v>62</v>
      </c>
    </row>
    <row r="40" spans="1:26" x14ac:dyDescent="0.25">
      <c r="A40" s="119">
        <v>26</v>
      </c>
      <c r="B40" s="119" t="s">
        <v>27</v>
      </c>
      <c r="C40" s="121">
        <v>52.1</v>
      </c>
      <c r="D40" s="121">
        <v>-106.43</v>
      </c>
      <c r="E40">
        <v>504</v>
      </c>
      <c r="F40" t="s">
        <v>86</v>
      </c>
      <c r="G40">
        <v>35</v>
      </c>
      <c r="H40">
        <v>32</v>
      </c>
      <c r="I40">
        <v>176</v>
      </c>
      <c r="J40">
        <v>150</v>
      </c>
      <c r="K40">
        <v>32</v>
      </c>
      <c r="L40" s="119">
        <v>42</v>
      </c>
      <c r="O40" s="119">
        <v>24</v>
      </c>
      <c r="P40" s="119" t="s">
        <v>25</v>
      </c>
      <c r="Q40" s="121">
        <v>72.400000000000006</v>
      </c>
      <c r="R40" s="121">
        <v>-78</v>
      </c>
      <c r="S40">
        <v>55.2</v>
      </c>
      <c r="T40" t="s">
        <v>85</v>
      </c>
      <c r="U40">
        <v>20</v>
      </c>
      <c r="V40">
        <v>20</v>
      </c>
      <c r="W40">
        <v>207</v>
      </c>
      <c r="X40">
        <v>228</v>
      </c>
      <c r="Y40">
        <v>4</v>
      </c>
      <c r="Z40" s="119">
        <v>62</v>
      </c>
    </row>
    <row r="41" spans="1:26" x14ac:dyDescent="0.25">
      <c r="A41" s="119">
        <v>35</v>
      </c>
      <c r="B41" s="119" t="s">
        <v>36</v>
      </c>
      <c r="C41" s="121">
        <v>51.77</v>
      </c>
      <c r="D41" s="121">
        <v>-104.2</v>
      </c>
      <c r="E41">
        <v>561</v>
      </c>
      <c r="F41" t="s">
        <v>89</v>
      </c>
      <c r="G41">
        <v>72</v>
      </c>
      <c r="H41">
        <v>37</v>
      </c>
      <c r="I41">
        <v>180</v>
      </c>
      <c r="J41">
        <v>149</v>
      </c>
      <c r="K41">
        <v>32</v>
      </c>
      <c r="L41" s="119">
        <v>42</v>
      </c>
      <c r="O41" s="119">
        <v>25</v>
      </c>
      <c r="P41" s="119" t="s">
        <v>26</v>
      </c>
      <c r="Q41" s="121">
        <v>74.72</v>
      </c>
      <c r="R41" s="121">
        <v>-94.98</v>
      </c>
      <c r="S41">
        <v>67</v>
      </c>
      <c r="T41" t="s">
        <v>75</v>
      </c>
      <c r="U41">
        <v>59</v>
      </c>
      <c r="V41">
        <v>59</v>
      </c>
      <c r="W41">
        <v>187</v>
      </c>
      <c r="X41">
        <v>232</v>
      </c>
      <c r="Y41">
        <v>4</v>
      </c>
      <c r="Z41" s="119">
        <v>62</v>
      </c>
    </row>
    <row r="42" spans="1:26" x14ac:dyDescent="0.25">
      <c r="G42" s="122" t="s">
        <v>147</v>
      </c>
      <c r="H42" s="122">
        <f>SUM(H36:H41)</f>
        <v>336</v>
      </c>
      <c r="U42" s="122" t="s">
        <v>147</v>
      </c>
      <c r="V42" s="122">
        <f>SUM(V35:V41)</f>
        <v>635</v>
      </c>
    </row>
  </sheetData>
  <sortState ref="O2:Z42">
    <sortCondition ref="Z2:Z42"/>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4"/>
  <sheetViews>
    <sheetView zoomScale="55" zoomScaleNormal="55" workbookViewId="0">
      <selection activeCell="A34" sqref="A34:XFD34"/>
    </sheetView>
  </sheetViews>
  <sheetFormatPr defaultRowHeight="15" x14ac:dyDescent="0.25"/>
  <cols>
    <col min="1" max="1" width="9.140625" style="147"/>
    <col min="2" max="2" width="12" style="217" customWidth="1"/>
    <col min="3" max="3" width="58.85546875" style="148" bestFit="1" customWidth="1"/>
    <col min="4" max="4" width="15.42578125" style="147" bestFit="1" customWidth="1"/>
    <col min="5" max="5" width="21" style="147" customWidth="1"/>
    <col min="6" max="6" width="13.42578125" style="148" bestFit="1" customWidth="1"/>
    <col min="7" max="7" width="13.42578125" style="148" customWidth="1"/>
    <col min="8" max="8" width="9.140625" style="128"/>
    <col min="9" max="9" width="12" style="128" customWidth="1"/>
    <col min="10" max="10" width="10.5703125" style="148" customWidth="1"/>
    <col min="11" max="11" width="15.42578125" style="128" bestFit="1" customWidth="1"/>
    <col min="12" max="12" width="16.85546875" style="147" customWidth="1"/>
    <col min="13" max="13" width="13.42578125" style="148" bestFit="1" customWidth="1"/>
    <col min="14" max="14" width="13.42578125" style="162" customWidth="1"/>
    <col min="15" max="16384" width="9.140625" style="128"/>
  </cols>
  <sheetData>
    <row r="1" spans="1:14" s="133" customFormat="1" ht="43.5" thickBot="1" x14ac:dyDescent="0.25">
      <c r="A1" s="130" t="s">
        <v>345</v>
      </c>
      <c r="B1" s="131" t="s">
        <v>348</v>
      </c>
      <c r="C1" s="130" t="s">
        <v>0</v>
      </c>
      <c r="D1" s="131" t="s">
        <v>156</v>
      </c>
      <c r="E1" s="130" t="s">
        <v>1</v>
      </c>
      <c r="F1" s="131" t="s">
        <v>2</v>
      </c>
      <c r="G1" s="130" t="s">
        <v>71</v>
      </c>
      <c r="H1" s="130" t="s">
        <v>91</v>
      </c>
      <c r="I1" s="135" t="s">
        <v>357</v>
      </c>
      <c r="J1" s="132" t="s">
        <v>73</v>
      </c>
      <c r="K1" s="129" t="s">
        <v>74</v>
      </c>
      <c r="L1" s="130" t="s">
        <v>346</v>
      </c>
      <c r="M1" s="134" t="s">
        <v>69</v>
      </c>
      <c r="N1" s="134" t="s">
        <v>148</v>
      </c>
    </row>
    <row r="2" spans="1:14" s="133" customFormat="1" x14ac:dyDescent="0.25">
      <c r="A2" s="206">
        <v>1</v>
      </c>
      <c r="B2" s="207" t="s">
        <v>352</v>
      </c>
      <c r="C2" s="153" t="s">
        <v>353</v>
      </c>
      <c r="D2" s="154" t="s">
        <v>354</v>
      </c>
      <c r="E2" s="153">
        <v>65.155000000000001</v>
      </c>
      <c r="F2" s="154">
        <v>-147.49100000000001</v>
      </c>
      <c r="G2" s="153">
        <v>230</v>
      </c>
      <c r="H2" s="218">
        <v>82</v>
      </c>
      <c r="I2" s="219">
        <v>35</v>
      </c>
      <c r="J2" s="208"/>
      <c r="K2" s="209"/>
      <c r="L2" s="206"/>
      <c r="M2" s="210"/>
      <c r="N2" s="210"/>
    </row>
    <row r="3" spans="1:14" s="133" customFormat="1" x14ac:dyDescent="0.25">
      <c r="A3" s="206">
        <v>2</v>
      </c>
      <c r="B3" s="207" t="s">
        <v>355</v>
      </c>
      <c r="C3" s="153" t="s">
        <v>356</v>
      </c>
      <c r="D3" s="154" t="s">
        <v>354</v>
      </c>
      <c r="E3" s="153">
        <v>63.723199999999999</v>
      </c>
      <c r="F3" s="154">
        <v>-148.9676</v>
      </c>
      <c r="G3" s="153">
        <v>661</v>
      </c>
      <c r="H3" s="218">
        <v>224</v>
      </c>
      <c r="I3" s="219">
        <v>104</v>
      </c>
      <c r="J3" s="208"/>
      <c r="K3" s="209"/>
      <c r="L3" s="206"/>
      <c r="M3" s="210"/>
      <c r="N3" s="210"/>
    </row>
    <row r="4" spans="1:14" x14ac:dyDescent="0.25">
      <c r="A4" s="211">
        <v>3</v>
      </c>
      <c r="B4" s="214" t="s">
        <v>160</v>
      </c>
      <c r="C4" s="151" t="s">
        <v>161</v>
      </c>
      <c r="D4" s="152" t="s">
        <v>162</v>
      </c>
      <c r="E4" s="151">
        <v>43.456829999999997</v>
      </c>
      <c r="F4" s="152">
        <v>-113.55283</v>
      </c>
      <c r="G4" s="151">
        <v>1807</v>
      </c>
      <c r="H4" s="218">
        <v>158</v>
      </c>
      <c r="I4" s="219">
        <v>98</v>
      </c>
      <c r="J4" s="45">
        <v>158</v>
      </c>
      <c r="K4" s="157">
        <v>121</v>
      </c>
      <c r="L4" s="136">
        <v>32</v>
      </c>
      <c r="M4" s="174">
        <v>-9999</v>
      </c>
      <c r="N4" s="166">
        <v>-9999</v>
      </c>
    </row>
    <row r="5" spans="1:14" x14ac:dyDescent="0.25">
      <c r="A5" s="211">
        <v>4</v>
      </c>
      <c r="B5" s="214" t="s">
        <v>167</v>
      </c>
      <c r="C5" s="151" t="s">
        <v>168</v>
      </c>
      <c r="D5" s="152" t="s">
        <v>162</v>
      </c>
      <c r="E5" s="151">
        <v>44.292000000000002</v>
      </c>
      <c r="F5" s="152">
        <v>-116.05817</v>
      </c>
      <c r="G5" s="151">
        <v>1442</v>
      </c>
      <c r="H5" s="218">
        <v>282</v>
      </c>
      <c r="I5" s="219">
        <v>121</v>
      </c>
      <c r="J5" s="45">
        <v>152</v>
      </c>
      <c r="K5" s="157">
        <v>125</v>
      </c>
      <c r="L5" s="136">
        <v>32</v>
      </c>
      <c r="M5" s="174">
        <v>-9999</v>
      </c>
      <c r="N5" s="166">
        <v>-9999</v>
      </c>
    </row>
    <row r="6" spans="1:14" x14ac:dyDescent="0.25">
      <c r="A6" s="211">
        <v>5</v>
      </c>
      <c r="B6" s="214" t="s">
        <v>169</v>
      </c>
      <c r="C6" s="151" t="s">
        <v>170</v>
      </c>
      <c r="D6" s="152" t="s">
        <v>171</v>
      </c>
      <c r="E6" s="151">
        <v>45.5565</v>
      </c>
      <c r="F6" s="152">
        <v>-84.673670000000001</v>
      </c>
      <c r="G6" s="151">
        <v>238</v>
      </c>
      <c r="H6" s="218">
        <v>292</v>
      </c>
      <c r="I6" s="219">
        <v>117</v>
      </c>
      <c r="J6" s="45">
        <v>227</v>
      </c>
      <c r="K6" s="157">
        <v>136</v>
      </c>
      <c r="L6" s="136">
        <v>31</v>
      </c>
      <c r="M6" s="137">
        <v>42</v>
      </c>
      <c r="N6" s="139">
        <v>23</v>
      </c>
    </row>
    <row r="7" spans="1:14" s="230" customFormat="1" x14ac:dyDescent="0.25">
      <c r="A7" s="224">
        <v>6</v>
      </c>
      <c r="B7" s="225" t="s">
        <v>191</v>
      </c>
      <c r="C7" s="226" t="s">
        <v>192</v>
      </c>
      <c r="D7" s="227" t="s">
        <v>193</v>
      </c>
      <c r="E7" s="226">
        <v>45.401699999999998</v>
      </c>
      <c r="F7" s="227">
        <v>-93.203100000000006</v>
      </c>
      <c r="G7" s="226">
        <v>280</v>
      </c>
      <c r="H7" s="220">
        <v>16</v>
      </c>
      <c r="I7" s="221">
        <v>9</v>
      </c>
      <c r="J7" s="228">
        <v>208</v>
      </c>
      <c r="K7" s="229">
        <v>130</v>
      </c>
      <c r="L7" s="167">
        <v>31</v>
      </c>
      <c r="M7" s="175">
        <v>42</v>
      </c>
      <c r="N7" s="170">
        <v>-9999</v>
      </c>
    </row>
    <row r="8" spans="1:14" s="237" customFormat="1" x14ac:dyDescent="0.25">
      <c r="A8" s="231">
        <v>7</v>
      </c>
      <c r="B8" s="232" t="s">
        <v>194</v>
      </c>
      <c r="C8" s="233" t="s">
        <v>195</v>
      </c>
      <c r="D8" s="234" t="s">
        <v>193</v>
      </c>
      <c r="E8" s="233">
        <v>46.713099999999997</v>
      </c>
      <c r="F8" s="234">
        <v>-92.510800000000003</v>
      </c>
      <c r="G8" s="233">
        <v>390</v>
      </c>
      <c r="H8" s="220">
        <v>19</v>
      </c>
      <c r="I8" s="221">
        <v>9</v>
      </c>
      <c r="J8" s="235">
        <v>208</v>
      </c>
      <c r="K8" s="236">
        <v>135</v>
      </c>
      <c r="L8" s="163">
        <v>31</v>
      </c>
      <c r="M8" s="170">
        <v>42</v>
      </c>
      <c r="N8" s="170">
        <v>23</v>
      </c>
    </row>
    <row r="9" spans="1:14" s="230" customFormat="1" x14ac:dyDescent="0.25">
      <c r="A9" s="224">
        <v>8</v>
      </c>
      <c r="B9" s="225" t="s">
        <v>196</v>
      </c>
      <c r="C9" s="226" t="s">
        <v>197</v>
      </c>
      <c r="D9" s="227" t="s">
        <v>193</v>
      </c>
      <c r="E9" s="226">
        <v>47.847099999999998</v>
      </c>
      <c r="F9" s="227">
        <v>-89.965000000000003</v>
      </c>
      <c r="G9" s="226">
        <v>224</v>
      </c>
      <c r="H9" s="220">
        <v>16</v>
      </c>
      <c r="I9" s="221">
        <v>9</v>
      </c>
      <c r="J9" s="228">
        <v>213</v>
      </c>
      <c r="K9" s="229">
        <v>140</v>
      </c>
      <c r="L9" s="167">
        <v>31</v>
      </c>
      <c r="M9" s="175">
        <v>42</v>
      </c>
      <c r="N9" s="170">
        <v>23</v>
      </c>
    </row>
    <row r="10" spans="1:14" x14ac:dyDescent="0.25">
      <c r="A10" s="211">
        <v>9</v>
      </c>
      <c r="B10" s="214" t="s">
        <v>198</v>
      </c>
      <c r="C10" s="151" t="s">
        <v>199</v>
      </c>
      <c r="D10" s="152" t="s">
        <v>200</v>
      </c>
      <c r="E10" s="151">
        <v>47.525329999999997</v>
      </c>
      <c r="F10" s="152">
        <v>-93.467830000000006</v>
      </c>
      <c r="G10" s="151">
        <v>431</v>
      </c>
      <c r="H10" s="218">
        <v>245</v>
      </c>
      <c r="I10" s="219">
        <v>105</v>
      </c>
      <c r="J10" s="45">
        <v>206</v>
      </c>
      <c r="K10" s="157">
        <v>137</v>
      </c>
      <c r="L10" s="136">
        <v>31</v>
      </c>
      <c r="M10" s="137">
        <v>42</v>
      </c>
      <c r="N10" s="139">
        <v>18</v>
      </c>
    </row>
    <row r="11" spans="1:14" s="230" customFormat="1" x14ac:dyDescent="0.25">
      <c r="A11" s="224">
        <v>10</v>
      </c>
      <c r="B11" s="225" t="s">
        <v>201</v>
      </c>
      <c r="C11" s="226" t="s">
        <v>202</v>
      </c>
      <c r="D11" s="227" t="s">
        <v>193</v>
      </c>
      <c r="E11" s="226">
        <v>47.946399999999997</v>
      </c>
      <c r="F11" s="227">
        <v>-91.496099999999998</v>
      </c>
      <c r="G11" s="226">
        <v>524</v>
      </c>
      <c r="H11" s="220">
        <v>14</v>
      </c>
      <c r="I11" s="221">
        <v>8</v>
      </c>
      <c r="J11" s="228">
        <v>210</v>
      </c>
      <c r="K11" s="229">
        <v>140</v>
      </c>
      <c r="L11" s="167">
        <v>31</v>
      </c>
      <c r="M11" s="175">
        <v>42</v>
      </c>
      <c r="N11" s="170">
        <v>18</v>
      </c>
    </row>
    <row r="12" spans="1:14" s="230" customFormat="1" x14ac:dyDescent="0.25">
      <c r="A12" s="224">
        <v>11</v>
      </c>
      <c r="B12" s="225" t="s">
        <v>203</v>
      </c>
      <c r="C12" s="226" t="s">
        <v>204</v>
      </c>
      <c r="D12" s="227" t="s">
        <v>193</v>
      </c>
      <c r="E12" s="226">
        <v>46.249400000000001</v>
      </c>
      <c r="F12" s="227">
        <v>-94.497200000000007</v>
      </c>
      <c r="G12" s="226">
        <v>410</v>
      </c>
      <c r="H12" s="220">
        <v>18</v>
      </c>
      <c r="I12" s="221">
        <v>10</v>
      </c>
      <c r="J12" s="228">
        <v>204</v>
      </c>
      <c r="K12" s="229">
        <v>133</v>
      </c>
      <c r="L12" s="167">
        <v>31</v>
      </c>
      <c r="M12" s="175">
        <v>42</v>
      </c>
      <c r="N12" s="170">
        <v>-9999</v>
      </c>
    </row>
    <row r="13" spans="1:14" x14ac:dyDescent="0.25">
      <c r="A13" s="211">
        <v>12</v>
      </c>
      <c r="B13" s="214" t="s">
        <v>205</v>
      </c>
      <c r="C13" s="151" t="s">
        <v>206</v>
      </c>
      <c r="D13" s="152" t="s">
        <v>200</v>
      </c>
      <c r="E13" s="151">
        <v>44.235669999999999</v>
      </c>
      <c r="F13" s="152">
        <v>-95.300330000000002</v>
      </c>
      <c r="G13" s="151">
        <v>343</v>
      </c>
      <c r="H13" s="218">
        <v>251</v>
      </c>
      <c r="I13" s="219">
        <v>107</v>
      </c>
      <c r="J13" s="45">
        <v>203</v>
      </c>
      <c r="K13" s="157">
        <v>126</v>
      </c>
      <c r="L13" s="136">
        <v>31</v>
      </c>
      <c r="M13" s="174">
        <v>-9999</v>
      </c>
      <c r="N13" s="166">
        <v>-9999</v>
      </c>
    </row>
    <row r="14" spans="1:14" s="230" customFormat="1" x14ac:dyDescent="0.25">
      <c r="A14" s="224">
        <v>13</v>
      </c>
      <c r="B14" s="225" t="s">
        <v>207</v>
      </c>
      <c r="C14" s="226" t="s">
        <v>208</v>
      </c>
      <c r="D14" s="227" t="s">
        <v>193</v>
      </c>
      <c r="E14" s="226">
        <v>46.121699999999997</v>
      </c>
      <c r="F14" s="227">
        <v>-93.001000000000005</v>
      </c>
      <c r="G14" s="226">
        <v>350</v>
      </c>
      <c r="H14" s="220">
        <v>12</v>
      </c>
      <c r="I14" s="221">
        <v>8</v>
      </c>
      <c r="J14" s="228">
        <v>208</v>
      </c>
      <c r="K14" s="229">
        <v>133</v>
      </c>
      <c r="L14" s="167">
        <v>31</v>
      </c>
      <c r="M14" s="175">
        <v>42</v>
      </c>
      <c r="N14" s="170">
        <v>-9999</v>
      </c>
    </row>
    <row r="15" spans="1:14" s="230" customFormat="1" x14ac:dyDescent="0.25">
      <c r="A15" s="224">
        <v>14</v>
      </c>
      <c r="B15" s="225" t="s">
        <v>209</v>
      </c>
      <c r="C15" s="226" t="s">
        <v>210</v>
      </c>
      <c r="D15" s="227" t="s">
        <v>193</v>
      </c>
      <c r="E15" s="226">
        <v>48.413200000000003</v>
      </c>
      <c r="F15" s="227">
        <v>-92.830500000000001</v>
      </c>
      <c r="G15" s="226">
        <v>421</v>
      </c>
      <c r="H15" s="220">
        <v>12</v>
      </c>
      <c r="I15" s="221">
        <v>5</v>
      </c>
      <c r="J15" s="228">
        <v>207</v>
      </c>
      <c r="K15" s="229">
        <v>141</v>
      </c>
      <c r="L15" s="167">
        <v>31</v>
      </c>
      <c r="M15" s="175">
        <v>42</v>
      </c>
      <c r="N15" s="170">
        <v>18</v>
      </c>
    </row>
    <row r="16" spans="1:14" s="230" customFormat="1" x14ac:dyDescent="0.25">
      <c r="A16" s="224">
        <v>15</v>
      </c>
      <c r="B16" s="225" t="s">
        <v>211</v>
      </c>
      <c r="C16" s="226" t="s">
        <v>212</v>
      </c>
      <c r="D16" s="227" t="s">
        <v>193</v>
      </c>
      <c r="E16" s="226">
        <v>47.384099999999997</v>
      </c>
      <c r="F16" s="227">
        <v>-91.206699999999998</v>
      </c>
      <c r="G16" s="226">
        <v>361</v>
      </c>
      <c r="H16" s="220">
        <v>14</v>
      </c>
      <c r="I16" s="221">
        <v>8</v>
      </c>
      <c r="J16" s="228">
        <v>211</v>
      </c>
      <c r="K16" s="229">
        <v>138</v>
      </c>
      <c r="L16" s="167">
        <v>31</v>
      </c>
      <c r="M16" s="175">
        <v>42</v>
      </c>
      <c r="N16" s="170">
        <v>23</v>
      </c>
    </row>
    <row r="17" spans="1:14" x14ac:dyDescent="0.25">
      <c r="A17" s="211">
        <v>16</v>
      </c>
      <c r="B17" s="214" t="s">
        <v>213</v>
      </c>
      <c r="C17" s="151" t="s">
        <v>214</v>
      </c>
      <c r="D17" s="152" t="s">
        <v>215</v>
      </c>
      <c r="E17" s="151">
        <v>45.567830000000001</v>
      </c>
      <c r="F17" s="152">
        <v>-107.43583</v>
      </c>
      <c r="G17" s="151">
        <v>957</v>
      </c>
      <c r="H17" s="218">
        <v>140</v>
      </c>
      <c r="I17" s="219">
        <v>79</v>
      </c>
      <c r="J17" s="45">
        <v>173</v>
      </c>
      <c r="K17" s="157">
        <v>128</v>
      </c>
      <c r="L17" s="136">
        <v>32</v>
      </c>
      <c r="M17" s="174">
        <v>-9999</v>
      </c>
      <c r="N17" s="166">
        <v>-9999</v>
      </c>
    </row>
    <row r="18" spans="1:14" x14ac:dyDescent="0.25">
      <c r="A18" s="211">
        <v>17</v>
      </c>
      <c r="B18" s="214" t="s">
        <v>216</v>
      </c>
      <c r="C18" s="151" t="s">
        <v>217</v>
      </c>
      <c r="D18" s="152" t="s">
        <v>215</v>
      </c>
      <c r="E18" s="151">
        <v>48.510300000000001</v>
      </c>
      <c r="F18" s="152">
        <v>-113.9958</v>
      </c>
      <c r="G18" s="151">
        <v>980</v>
      </c>
      <c r="H18" s="218">
        <v>235</v>
      </c>
      <c r="I18" s="219">
        <v>101</v>
      </c>
      <c r="J18" s="45">
        <v>159</v>
      </c>
      <c r="K18" s="157">
        <v>139</v>
      </c>
      <c r="L18" s="136">
        <v>32</v>
      </c>
      <c r="M18" s="137">
        <v>43</v>
      </c>
      <c r="N18" s="166">
        <v>-9999</v>
      </c>
    </row>
    <row r="19" spans="1:14" x14ac:dyDescent="0.25">
      <c r="A19" s="211">
        <v>18</v>
      </c>
      <c r="B19" s="214" t="s">
        <v>225</v>
      </c>
      <c r="C19" s="151" t="s">
        <v>226</v>
      </c>
      <c r="D19" s="152" t="s">
        <v>215</v>
      </c>
      <c r="E19" s="151">
        <v>45.691699999999997</v>
      </c>
      <c r="F19" s="152">
        <v>-113.96559999999999</v>
      </c>
      <c r="G19" s="151">
        <v>2414</v>
      </c>
      <c r="H19" s="218">
        <v>261</v>
      </c>
      <c r="I19" s="219">
        <v>103</v>
      </c>
      <c r="J19" s="45">
        <v>158</v>
      </c>
      <c r="K19" s="157">
        <v>129</v>
      </c>
      <c r="L19" s="136">
        <v>32</v>
      </c>
      <c r="M19" s="137">
        <v>42</v>
      </c>
      <c r="N19" s="166">
        <v>-9999</v>
      </c>
    </row>
    <row r="20" spans="1:14" s="45" customFormat="1" x14ac:dyDescent="0.25">
      <c r="A20" s="211">
        <v>19</v>
      </c>
      <c r="B20" s="214" t="s">
        <v>234</v>
      </c>
      <c r="C20" s="151" t="s">
        <v>235</v>
      </c>
      <c r="D20" s="152" t="s">
        <v>236</v>
      </c>
      <c r="E20" s="151">
        <v>47.601399999999998</v>
      </c>
      <c r="F20" s="152">
        <v>-103.2642</v>
      </c>
      <c r="G20" s="151">
        <v>611</v>
      </c>
      <c r="H20" s="218">
        <v>87</v>
      </c>
      <c r="I20" s="219">
        <v>46</v>
      </c>
      <c r="J20" s="45">
        <v>183</v>
      </c>
      <c r="K20" s="157">
        <v>135</v>
      </c>
      <c r="L20" s="136">
        <v>32</v>
      </c>
      <c r="M20" s="137">
        <v>42</v>
      </c>
      <c r="N20" s="139">
        <v>18</v>
      </c>
    </row>
    <row r="21" spans="1:14" s="45" customFormat="1" x14ac:dyDescent="0.25">
      <c r="A21" s="211">
        <v>20</v>
      </c>
      <c r="B21" s="214" t="s">
        <v>237</v>
      </c>
      <c r="C21" s="151" t="s">
        <v>238</v>
      </c>
      <c r="D21" s="152" t="s">
        <v>236</v>
      </c>
      <c r="E21" s="151">
        <v>48.77617</v>
      </c>
      <c r="F21" s="152">
        <v>-97.752499999999998</v>
      </c>
      <c r="G21" s="151">
        <v>306</v>
      </c>
      <c r="H21" s="218">
        <v>210</v>
      </c>
      <c r="I21" s="219">
        <v>100</v>
      </c>
      <c r="J21" s="45">
        <v>195</v>
      </c>
      <c r="K21" s="157">
        <v>140</v>
      </c>
      <c r="L21" s="136">
        <v>31</v>
      </c>
      <c r="M21" s="137">
        <v>42</v>
      </c>
      <c r="N21" s="139">
        <v>18</v>
      </c>
    </row>
    <row r="22" spans="1:14" x14ac:dyDescent="0.25">
      <c r="A22" s="212">
        <v>21</v>
      </c>
      <c r="B22" s="215" t="s">
        <v>244</v>
      </c>
      <c r="C22" s="136" t="s">
        <v>245</v>
      </c>
      <c r="D22" s="155" t="s">
        <v>246</v>
      </c>
      <c r="E22" s="136">
        <v>42.733669999999996</v>
      </c>
      <c r="F22" s="155">
        <v>-76.655829999999995</v>
      </c>
      <c r="G22" s="136">
        <v>249</v>
      </c>
      <c r="H22" s="218">
        <v>323</v>
      </c>
      <c r="I22" s="219">
        <v>131</v>
      </c>
      <c r="J22" s="45">
        <v>249</v>
      </c>
      <c r="K22" s="157">
        <v>134</v>
      </c>
      <c r="L22" s="136">
        <v>31</v>
      </c>
      <c r="M22" s="137">
        <v>42</v>
      </c>
      <c r="N22" s="161">
        <v>23</v>
      </c>
    </row>
    <row r="23" spans="1:14" x14ac:dyDescent="0.25">
      <c r="A23" s="212">
        <v>22</v>
      </c>
      <c r="B23" s="215" t="s">
        <v>247</v>
      </c>
      <c r="C23" s="136" t="s">
        <v>248</v>
      </c>
      <c r="D23" s="155" t="s">
        <v>246</v>
      </c>
      <c r="E23" s="136">
        <v>42.292999999999999</v>
      </c>
      <c r="F23" s="155">
        <v>-79.391170000000002</v>
      </c>
      <c r="G23" s="136">
        <v>488</v>
      </c>
      <c r="H23" s="218">
        <v>319</v>
      </c>
      <c r="I23" s="219">
        <v>126</v>
      </c>
      <c r="J23" s="45">
        <v>243</v>
      </c>
      <c r="K23" s="157">
        <v>130</v>
      </c>
      <c r="L23" s="136">
        <v>31</v>
      </c>
      <c r="M23" s="137">
        <v>42</v>
      </c>
      <c r="N23" s="166">
        <v>-9999</v>
      </c>
    </row>
    <row r="24" spans="1:14" x14ac:dyDescent="0.25">
      <c r="A24" s="212">
        <v>23</v>
      </c>
      <c r="B24" s="215" t="s">
        <v>265</v>
      </c>
      <c r="C24" s="136" t="s">
        <v>266</v>
      </c>
      <c r="D24" s="155" t="s">
        <v>246</v>
      </c>
      <c r="E24" s="136">
        <v>41.350499999999997</v>
      </c>
      <c r="F24" s="155">
        <v>-74.042500000000004</v>
      </c>
      <c r="G24" s="136">
        <v>201</v>
      </c>
      <c r="H24" s="218">
        <v>315</v>
      </c>
      <c r="I24" s="219">
        <v>132</v>
      </c>
      <c r="J24" s="45">
        <v>257</v>
      </c>
      <c r="K24" s="157">
        <v>132</v>
      </c>
      <c r="L24" s="136">
        <v>31</v>
      </c>
      <c r="M24" s="174">
        <v>-9999</v>
      </c>
      <c r="N24" s="166">
        <v>-9999</v>
      </c>
    </row>
    <row r="25" spans="1:14" x14ac:dyDescent="0.25">
      <c r="A25" s="212">
        <v>24</v>
      </c>
      <c r="B25" s="215" t="s">
        <v>267</v>
      </c>
      <c r="C25" s="136" t="s">
        <v>268</v>
      </c>
      <c r="D25" s="155" t="s">
        <v>269</v>
      </c>
      <c r="E25" s="136">
        <v>44.38467</v>
      </c>
      <c r="F25" s="155">
        <v>-123.60917000000001</v>
      </c>
      <c r="G25" s="136">
        <v>104</v>
      </c>
      <c r="H25" s="218">
        <v>292</v>
      </c>
      <c r="I25" s="219">
        <v>120</v>
      </c>
      <c r="J25" s="45">
        <v>134</v>
      </c>
      <c r="K25" s="157">
        <v>128</v>
      </c>
      <c r="L25" s="150">
        <v>8</v>
      </c>
      <c r="M25" s="137">
        <v>35</v>
      </c>
      <c r="N25" s="161">
        <v>19</v>
      </c>
    </row>
    <row r="26" spans="1:14" x14ac:dyDescent="0.25">
      <c r="A26" s="212">
        <v>25</v>
      </c>
      <c r="B26" s="215" t="s">
        <v>273</v>
      </c>
      <c r="C26" s="136" t="s">
        <v>274</v>
      </c>
      <c r="D26" s="155" t="s">
        <v>269</v>
      </c>
      <c r="E26" s="136">
        <v>44.207999999999998</v>
      </c>
      <c r="F26" s="155">
        <v>-122.252</v>
      </c>
      <c r="G26" s="136">
        <v>436</v>
      </c>
      <c r="H26" s="218">
        <v>340</v>
      </c>
      <c r="I26" s="219">
        <v>130</v>
      </c>
      <c r="J26" s="45">
        <v>137</v>
      </c>
      <c r="K26" s="157">
        <v>127</v>
      </c>
      <c r="L26" s="198">
        <v>-9999</v>
      </c>
      <c r="M26" s="137">
        <v>35</v>
      </c>
      <c r="N26" s="161">
        <v>19</v>
      </c>
    </row>
    <row r="27" spans="1:14" x14ac:dyDescent="0.25">
      <c r="A27" s="212">
        <v>26</v>
      </c>
      <c r="B27" s="215" t="s">
        <v>277</v>
      </c>
      <c r="C27" s="136" t="s">
        <v>278</v>
      </c>
      <c r="D27" s="155" t="s">
        <v>269</v>
      </c>
      <c r="E27" s="136">
        <v>45.221330000000002</v>
      </c>
      <c r="F27" s="155">
        <v>-118.50682999999999</v>
      </c>
      <c r="G27" s="136">
        <v>1253</v>
      </c>
      <c r="H27" s="218">
        <v>305</v>
      </c>
      <c r="I27" s="219">
        <v>131</v>
      </c>
      <c r="J27" s="45">
        <v>147</v>
      </c>
      <c r="K27" s="157">
        <v>129</v>
      </c>
      <c r="L27" s="136">
        <v>32</v>
      </c>
      <c r="M27" s="137">
        <v>35</v>
      </c>
      <c r="N27" s="166">
        <v>-9999</v>
      </c>
    </row>
    <row r="28" spans="1:14" x14ac:dyDescent="0.25">
      <c r="A28" s="212">
        <v>27</v>
      </c>
      <c r="B28" s="215" t="s">
        <v>286</v>
      </c>
      <c r="C28" s="136" t="s">
        <v>287</v>
      </c>
      <c r="D28" s="155" t="s">
        <v>288</v>
      </c>
      <c r="E28" s="136">
        <v>44.523670000000003</v>
      </c>
      <c r="F28" s="155">
        <v>-72.867999999999995</v>
      </c>
      <c r="G28" s="136">
        <v>399</v>
      </c>
      <c r="H28" s="218">
        <v>460</v>
      </c>
      <c r="I28" s="219">
        <v>166</v>
      </c>
      <c r="J28" s="45">
        <v>255</v>
      </c>
      <c r="K28" s="157">
        <v>143</v>
      </c>
      <c r="L28" s="136">
        <v>31</v>
      </c>
      <c r="M28" s="137">
        <v>42</v>
      </c>
      <c r="N28" s="161">
        <v>23</v>
      </c>
    </row>
    <row r="29" spans="1:14" x14ac:dyDescent="0.25">
      <c r="A29" s="212">
        <v>28</v>
      </c>
      <c r="B29" s="215" t="s">
        <v>350</v>
      </c>
      <c r="C29" s="136" t="s">
        <v>351</v>
      </c>
      <c r="D29" s="155" t="s">
        <v>296</v>
      </c>
      <c r="E29" s="136">
        <v>47.859699999999997</v>
      </c>
      <c r="F29" s="155">
        <v>-123.9325</v>
      </c>
      <c r="G29" s="136">
        <v>182</v>
      </c>
      <c r="H29" s="218">
        <v>305</v>
      </c>
      <c r="I29" s="219">
        <v>134</v>
      </c>
      <c r="J29" s="45"/>
      <c r="K29" s="157"/>
      <c r="L29" s="48"/>
      <c r="M29" s="137"/>
      <c r="N29" s="161"/>
    </row>
    <row r="30" spans="1:14" x14ac:dyDescent="0.25">
      <c r="A30" s="212">
        <v>29</v>
      </c>
      <c r="B30" s="215" t="s">
        <v>294</v>
      </c>
      <c r="C30" s="136" t="s">
        <v>295</v>
      </c>
      <c r="D30" s="155" t="s">
        <v>296</v>
      </c>
      <c r="E30" s="136">
        <v>46.756329999999998</v>
      </c>
      <c r="F30" s="155">
        <v>-117.18416999999999</v>
      </c>
      <c r="G30" s="136">
        <v>766</v>
      </c>
      <c r="H30" s="218">
        <v>283</v>
      </c>
      <c r="I30" s="219">
        <v>130</v>
      </c>
      <c r="J30" s="45">
        <v>151</v>
      </c>
      <c r="K30" s="157">
        <v>134</v>
      </c>
      <c r="L30" s="198">
        <v>-9999</v>
      </c>
      <c r="M30" s="137">
        <v>35</v>
      </c>
      <c r="N30" s="166">
        <v>-9999</v>
      </c>
    </row>
    <row r="31" spans="1:14" s="230" customFormat="1" x14ac:dyDescent="0.25">
      <c r="A31" s="238">
        <v>30</v>
      </c>
      <c r="B31" s="239" t="s">
        <v>301</v>
      </c>
      <c r="C31" s="167" t="s">
        <v>302</v>
      </c>
      <c r="D31" s="240" t="s">
        <v>303</v>
      </c>
      <c r="E31" s="167">
        <v>45.796399999999998</v>
      </c>
      <c r="F31" s="240">
        <v>-88.3994</v>
      </c>
      <c r="G31" s="167">
        <v>421</v>
      </c>
      <c r="H31" s="220">
        <v>22</v>
      </c>
      <c r="I31" s="221">
        <v>9</v>
      </c>
      <c r="J31" s="228">
        <v>219</v>
      </c>
      <c r="K31" s="229">
        <v>134</v>
      </c>
      <c r="L31" s="167">
        <v>31</v>
      </c>
      <c r="M31" s="175">
        <v>42</v>
      </c>
      <c r="N31" s="171">
        <v>23</v>
      </c>
    </row>
    <row r="32" spans="1:14" s="230" customFormat="1" x14ac:dyDescent="0.25">
      <c r="A32" s="238">
        <v>31</v>
      </c>
      <c r="B32" s="239" t="s">
        <v>306</v>
      </c>
      <c r="C32" s="167" t="s">
        <v>307</v>
      </c>
      <c r="D32" s="240" t="s">
        <v>303</v>
      </c>
      <c r="E32" s="167">
        <v>45.052</v>
      </c>
      <c r="F32" s="240">
        <v>-88.372600000000006</v>
      </c>
      <c r="G32" s="167">
        <v>262</v>
      </c>
      <c r="H32" s="220">
        <v>15</v>
      </c>
      <c r="I32" s="221">
        <v>6</v>
      </c>
      <c r="J32" s="228">
        <v>219</v>
      </c>
      <c r="K32" s="229">
        <v>132</v>
      </c>
      <c r="L32" s="167">
        <v>31</v>
      </c>
      <c r="M32" s="175">
        <v>42</v>
      </c>
      <c r="N32" s="170">
        <v>-9999</v>
      </c>
    </row>
    <row r="33" spans="1:14" s="230" customFormat="1" x14ac:dyDescent="0.25">
      <c r="A33" s="238">
        <v>32</v>
      </c>
      <c r="B33" s="239" t="s">
        <v>308</v>
      </c>
      <c r="C33" s="167" t="s">
        <v>309</v>
      </c>
      <c r="D33" s="240" t="s">
        <v>303</v>
      </c>
      <c r="E33" s="167">
        <v>44.707299999999996</v>
      </c>
      <c r="F33" s="240">
        <v>-89.771600000000007</v>
      </c>
      <c r="G33" s="167">
        <v>385</v>
      </c>
      <c r="H33" s="220">
        <v>16</v>
      </c>
      <c r="I33" s="221">
        <v>9</v>
      </c>
      <c r="J33" s="228">
        <v>216</v>
      </c>
      <c r="K33" s="229">
        <v>130</v>
      </c>
      <c r="L33" s="167">
        <v>31</v>
      </c>
      <c r="M33" s="175">
        <v>42</v>
      </c>
      <c r="N33" s="170">
        <v>-9999</v>
      </c>
    </row>
    <row r="34" spans="1:14" s="230" customFormat="1" x14ac:dyDescent="0.25">
      <c r="A34" s="238">
        <v>33</v>
      </c>
      <c r="B34" s="239" t="s">
        <v>312</v>
      </c>
      <c r="C34" s="167" t="s">
        <v>313</v>
      </c>
      <c r="D34" s="240" t="s">
        <v>303</v>
      </c>
      <c r="E34" s="167">
        <v>45.206400000000002</v>
      </c>
      <c r="F34" s="240">
        <v>-90.597800000000007</v>
      </c>
      <c r="G34" s="167">
        <v>472</v>
      </c>
      <c r="H34" s="220">
        <v>19</v>
      </c>
      <c r="I34" s="221">
        <v>10</v>
      </c>
      <c r="J34" s="228">
        <v>214</v>
      </c>
      <c r="K34" s="229">
        <v>131</v>
      </c>
      <c r="L34" s="167">
        <v>31</v>
      </c>
      <c r="M34" s="175">
        <v>42</v>
      </c>
      <c r="N34" s="171">
        <v>23</v>
      </c>
    </row>
    <row r="35" spans="1:14" x14ac:dyDescent="0.25">
      <c r="A35" s="212">
        <v>34</v>
      </c>
      <c r="B35" s="215" t="s">
        <v>314</v>
      </c>
      <c r="C35" s="136" t="s">
        <v>315</v>
      </c>
      <c r="D35" s="155" t="s">
        <v>316</v>
      </c>
      <c r="E35" s="136">
        <v>46.051670000000001</v>
      </c>
      <c r="F35" s="155">
        <v>-89.651830000000004</v>
      </c>
      <c r="G35" s="136">
        <v>501</v>
      </c>
      <c r="H35" s="218">
        <v>321</v>
      </c>
      <c r="I35" s="219">
        <v>130</v>
      </c>
      <c r="J35" s="45">
        <v>216</v>
      </c>
      <c r="K35" s="157">
        <v>134</v>
      </c>
      <c r="L35" s="136">
        <v>31</v>
      </c>
      <c r="M35" s="137">
        <v>42</v>
      </c>
      <c r="N35" s="161">
        <v>23</v>
      </c>
    </row>
    <row r="36" spans="1:14" s="230" customFormat="1" x14ac:dyDescent="0.25">
      <c r="A36" s="238">
        <v>35</v>
      </c>
      <c r="B36" s="239" t="s">
        <v>317</v>
      </c>
      <c r="C36" s="167" t="s">
        <v>318</v>
      </c>
      <c r="D36" s="240" t="s">
        <v>303</v>
      </c>
      <c r="E36" s="167">
        <v>45.822800000000001</v>
      </c>
      <c r="F36" s="240">
        <v>-91.874399999999994</v>
      </c>
      <c r="G36" s="167">
        <v>331</v>
      </c>
      <c r="H36" s="220">
        <v>17</v>
      </c>
      <c r="I36" s="221">
        <v>9</v>
      </c>
      <c r="J36" s="228">
        <v>211</v>
      </c>
      <c r="K36" s="229">
        <v>132</v>
      </c>
      <c r="L36" s="167">
        <v>31</v>
      </c>
      <c r="M36" s="175">
        <v>42</v>
      </c>
      <c r="N36" s="170">
        <v>-9999</v>
      </c>
    </row>
    <row r="37" spans="1:14" s="230" customFormat="1" x14ac:dyDescent="0.25">
      <c r="A37" s="238">
        <v>36</v>
      </c>
      <c r="B37" s="239" t="s">
        <v>321</v>
      </c>
      <c r="C37" s="167" t="s">
        <v>322</v>
      </c>
      <c r="D37" s="240" t="s">
        <v>303</v>
      </c>
      <c r="E37" s="167">
        <v>43.702300000000001</v>
      </c>
      <c r="F37" s="240">
        <v>-90.5685</v>
      </c>
      <c r="G37" s="167">
        <v>386</v>
      </c>
      <c r="H37" s="220">
        <v>15</v>
      </c>
      <c r="I37" s="221">
        <v>9</v>
      </c>
      <c r="J37" s="228">
        <v>215</v>
      </c>
      <c r="K37" s="229">
        <v>126</v>
      </c>
      <c r="L37" s="167">
        <v>31</v>
      </c>
      <c r="M37" s="175">
        <v>42</v>
      </c>
      <c r="N37" s="170">
        <v>-9999</v>
      </c>
    </row>
    <row r="38" spans="1:14" x14ac:dyDescent="0.25">
      <c r="A38" s="212">
        <v>37</v>
      </c>
      <c r="B38" s="215" t="s">
        <v>323</v>
      </c>
      <c r="C38" s="136" t="s">
        <v>324</v>
      </c>
      <c r="D38" s="155" t="s">
        <v>316</v>
      </c>
      <c r="E38" s="136">
        <v>42.574170000000002</v>
      </c>
      <c r="F38" s="155">
        <v>-88.500330000000005</v>
      </c>
      <c r="G38" s="136">
        <v>288</v>
      </c>
      <c r="H38" s="218">
        <v>339</v>
      </c>
      <c r="I38" s="219">
        <v>128</v>
      </c>
      <c r="J38" s="45">
        <v>221</v>
      </c>
      <c r="K38" s="157">
        <v>123</v>
      </c>
      <c r="L38" s="136">
        <v>31</v>
      </c>
      <c r="M38" s="174">
        <v>-9999</v>
      </c>
      <c r="N38" s="166">
        <v>-9999</v>
      </c>
    </row>
    <row r="39" spans="1:14" x14ac:dyDescent="0.25">
      <c r="A39" s="212">
        <v>38</v>
      </c>
      <c r="B39" s="215" t="s">
        <v>330</v>
      </c>
      <c r="C39" s="136" t="s">
        <v>331</v>
      </c>
      <c r="D39" s="155" t="s">
        <v>332</v>
      </c>
      <c r="E39" s="136">
        <v>42.923999999999999</v>
      </c>
      <c r="F39" s="155">
        <v>-109.78533</v>
      </c>
      <c r="G39" s="136">
        <v>2388</v>
      </c>
      <c r="H39" s="218">
        <v>182</v>
      </c>
      <c r="I39" s="219">
        <v>97</v>
      </c>
      <c r="J39" s="45">
        <v>167</v>
      </c>
      <c r="K39" s="157">
        <v>119</v>
      </c>
      <c r="L39" s="136">
        <v>32</v>
      </c>
      <c r="M39" s="137">
        <v>42</v>
      </c>
      <c r="N39" s="166">
        <v>-9999</v>
      </c>
    </row>
    <row r="40" spans="1:14" x14ac:dyDescent="0.25">
      <c r="A40" s="212">
        <v>39</v>
      </c>
      <c r="B40" s="215" t="s">
        <v>333</v>
      </c>
      <c r="C40" s="136" t="s">
        <v>334</v>
      </c>
      <c r="D40" s="155" t="s">
        <v>332</v>
      </c>
      <c r="E40" s="136">
        <v>44.917000000000002</v>
      </c>
      <c r="F40" s="155">
        <v>-110.41883</v>
      </c>
      <c r="G40" s="136">
        <v>1912</v>
      </c>
      <c r="H40" s="218">
        <v>197</v>
      </c>
      <c r="I40" s="219">
        <v>100</v>
      </c>
      <c r="J40" s="45">
        <v>166</v>
      </c>
      <c r="K40" s="157">
        <v>126</v>
      </c>
      <c r="L40" s="136">
        <v>32</v>
      </c>
      <c r="M40" s="137">
        <v>43</v>
      </c>
      <c r="N40" s="166">
        <v>-9999</v>
      </c>
    </row>
    <row r="41" spans="1:14" x14ac:dyDescent="0.25">
      <c r="A41" s="212">
        <v>40</v>
      </c>
      <c r="B41" s="215" t="s">
        <v>335</v>
      </c>
      <c r="C41" s="136" t="s">
        <v>336</v>
      </c>
      <c r="D41" s="155" t="s">
        <v>332</v>
      </c>
      <c r="E41" s="136">
        <v>41.364699999999999</v>
      </c>
      <c r="F41" s="155">
        <v>-106.24079999999999</v>
      </c>
      <c r="G41" s="136">
        <v>3212</v>
      </c>
      <c r="H41" s="218">
        <v>222</v>
      </c>
      <c r="I41" s="219">
        <v>89</v>
      </c>
      <c r="J41" s="45">
        <v>176</v>
      </c>
      <c r="K41" s="157">
        <v>113</v>
      </c>
      <c r="L41" s="136">
        <v>32</v>
      </c>
      <c r="M41" s="137">
        <v>43</v>
      </c>
      <c r="N41" s="166">
        <v>-9999</v>
      </c>
    </row>
    <row r="42" spans="1:14" ht="15.75" thickBot="1" x14ac:dyDescent="0.3">
      <c r="A42" s="213">
        <v>41</v>
      </c>
      <c r="B42" s="216" t="s">
        <v>343</v>
      </c>
      <c r="C42" s="145" t="s">
        <v>344</v>
      </c>
      <c r="D42" s="156" t="s">
        <v>332</v>
      </c>
      <c r="E42" s="145">
        <v>43.8733</v>
      </c>
      <c r="F42" s="156">
        <v>-104.1922</v>
      </c>
      <c r="G42" s="145">
        <v>1466</v>
      </c>
      <c r="H42" s="222">
        <v>183</v>
      </c>
      <c r="I42" s="223">
        <v>95</v>
      </c>
      <c r="J42" s="144">
        <v>181</v>
      </c>
      <c r="K42" s="159">
        <v>122</v>
      </c>
      <c r="L42" s="145">
        <v>32</v>
      </c>
      <c r="M42" s="178">
        <v>-9999</v>
      </c>
      <c r="N42" s="179">
        <v>-9999</v>
      </c>
    </row>
    <row r="44" spans="1:14" x14ac:dyDescent="0.25">
      <c r="A44" s="199"/>
      <c r="B44" s="217">
        <v>-9999</v>
      </c>
      <c r="C44" s="148" t="s">
        <v>349</v>
      </c>
      <c r="J44" s="149" t="s">
        <v>347</v>
      </c>
      <c r="L44" s="147">
        <v>77</v>
      </c>
      <c r="M44" s="148">
        <v>64</v>
      </c>
      <c r="N44" s="162">
        <v>39</v>
      </c>
    </row>
  </sheetData>
  <hyperlinks>
    <hyperlink ref="B10" r:id="rId1" display="http://www.uaa.alaska.edu/enri/usnip/stations/mn16.cfm"/>
    <hyperlink ref="B13" r:id="rId2" display="http://www.uaa.alaska.edu/enri/usnip/stations/mn27.cfm"/>
    <hyperlink ref="B17" r:id="rId3" display="http://www.uaa.alaska.edu/enri/usnip/stations/mt00.cfm"/>
    <hyperlink ref="B18" r:id="rId4" display="http://www.uaa.alaska.edu/enri/usnip/stations/mt05.cfm"/>
    <hyperlink ref="B19" r:id="rId5" display="http://www.uaa.alaska.edu/enri/usnip/stations/mt97.cfm"/>
    <hyperlink ref="B22" r:id="rId6" display="http://www.uaa.alaska.edu/enri/usnip/stations/ny08.cfm"/>
    <hyperlink ref="B23" r:id="rId7" display="http://www.uaa.alaska.edu/enri/usnip/stations/ny10.cfm"/>
    <hyperlink ref="B24" r:id="rId8" display="http://www.uaa.alaska.edu/enri/usnip/stations/ny99.cfm"/>
    <hyperlink ref="B20" r:id="rId9" display="http://www.uaa.alaska.edu/enri/usnip/stations/nd07.cfm"/>
    <hyperlink ref="B21" r:id="rId10" display="http://www.uaa.alaska.edu/enri/usnip/stations/nd08.cfm"/>
    <hyperlink ref="B28" r:id="rId11" display="http://www.uaa.alaska.edu/enri/usnip/stations/vt99.cfm"/>
    <hyperlink ref="B30" r:id="rId12" display="http://www.uaa.alaska.edu/enri/usnip/stations/wa24.cfm"/>
    <hyperlink ref="B35" r:id="rId13" display="http://www.uaa.alaska.edu/enri/usnip/stations/wi36.cfm"/>
    <hyperlink ref="B38" r:id="rId14" display="http://www.uaa.alaska.edu/enri/usnip/stations/wi99.cfm"/>
    <hyperlink ref="B39" r:id="rId15" display="http://www.uaa.alaska.edu/enri/usnip/stations/wy06.cfm"/>
    <hyperlink ref="B40" r:id="rId16" display="http://www.uaa.alaska.edu/enri/usnip/stations/wy08.cfm"/>
    <hyperlink ref="B41" r:id="rId17" display="http://www.uaa.alaska.edu/enri/usnip/stations/wy95.cfm"/>
    <hyperlink ref="B42" r:id="rId18" display="http://www.uaa.alaska.edu/enri/usnip/stations/wy99.cfm"/>
    <hyperlink ref="B6" r:id="rId19" display="http://www.uaa.alaska.edu/enri/usnip/stations/mi09.cfm"/>
    <hyperlink ref="B26" r:id="rId20" display="http://www.uaa.alaska.edu/enri/usnip/stations/or10.cfm"/>
    <hyperlink ref="B27" r:id="rId21" display="http://www.uaa.alaska.edu/enri/usnip/stations/or18.cfm"/>
    <hyperlink ref="B4" r:id="rId22" display="http://www.uaa.alaska.edu/enri/usnip/stations/id03.cfm"/>
    <hyperlink ref="B5" r:id="rId23" display="http://www.uaa.alaska.edu/enri/usnip/stations/id15.cfm"/>
  </hyperlinks>
  <pageMargins left="0.7" right="0.7" top="0.75" bottom="0.75" header="0.3" footer="0.3"/>
  <pageSetup orientation="portrait" r:id="rId24"/>
  <legacy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CNIP_Czones</vt:lpstr>
      <vt:lpstr>USNIP_Czones</vt:lpstr>
      <vt:lpstr>Czones_COMBINED</vt:lpstr>
      <vt:lpstr>Legend-SCS</vt:lpstr>
      <vt:lpstr>Legend-Koeppen</vt:lpstr>
      <vt:lpstr>RCWIP</vt:lpstr>
      <vt:lpstr>RELATIVE_stns</vt:lpstr>
      <vt:lpstr>Sheet1</vt:lpstr>
      <vt:lpstr>USNIP_Czones_OLD</vt:lpstr>
      <vt:lpstr>USNIP_Czones_OLDEST</vt:lpstr>
      <vt:lpstr>Sheet2</vt:lpstr>
      <vt:lpstr>Sheet3</vt:lpstr>
      <vt:lpstr>USNIP_Czones!Database</vt:lpstr>
      <vt:lpstr>USNIP_Czones_OLD!Database</vt:lpstr>
      <vt:lpstr>USNIP_Czones_OLDEST!Database</vt:lpstr>
      <vt:lpst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Delavau</dc:creator>
  <cp:lastModifiedBy>umdelav0</cp:lastModifiedBy>
  <dcterms:created xsi:type="dcterms:W3CDTF">2013-05-21T23:56:22Z</dcterms:created>
  <dcterms:modified xsi:type="dcterms:W3CDTF">2014-03-12T18:35:30Z</dcterms:modified>
</cp:coreProperties>
</file>